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BWO-01\U80833294\config\Desktop\01_PROJEKTE - Projektmanagement\Formulare\"/>
    </mc:Choice>
  </mc:AlternateContent>
  <xr:revisionPtr revIDLastSave="0" documentId="13_ncr:1_{6908AB2F-6728-4782-BF00-BEEC58ACF039}" xr6:coauthVersionLast="47" xr6:coauthVersionMax="47" xr10:uidLastSave="{00000000-0000-0000-0000-000000000000}"/>
  <workbookProtection workbookAlgorithmName="SHA-512" workbookHashValue="tiy9oySIRTt8DJSNtIphcIEvSltkN5TGUlfqynW+2zqW83ogrirmbsV/lBMQIXB5FYaMwmMCidKXTNAmMHCkZQ==" workbookSaltValue="3orBgVBHe/LM2AF4+VgRHQ==" workbookSpinCount="100000" lockStructure="1"/>
  <bookViews>
    <workbookView xWindow="28680" yWindow="-120" windowWidth="29040" windowHeight="15720" tabRatio="829" xr2:uid="{00000000-000D-0000-FFFF-FFFF00000000}"/>
  </bookViews>
  <sheets>
    <sheet name="elementi base" sheetId="29" r:id="rId1"/>
    <sheet name="valutazione preliminare" sheetId="28" r:id="rId2"/>
    <sheet name="nuova costruzione" sheetId="30" r:id="rId3"/>
    <sheet name="rinnovo" sheetId="27" r:id="rId4"/>
    <sheet name="acquisto" sheetId="26" r:id="rId5"/>
    <sheet name="menu a tendina" sheetId="31" state="hidden" r:id="rId6"/>
    <sheet name="AMTOVZ_CSV_LV95" sheetId="32" state="hidden" r:id="rId7"/>
  </sheets>
  <externalReferences>
    <externalReference r:id="rId8"/>
  </externalReferences>
  <definedNames>
    <definedName name="_xlnm.Print_Area" localSheetId="4">acquisto!$A$1:$R$303</definedName>
    <definedName name="_xlnm.Print_Area" localSheetId="0">'elementi base'!$A$1:$R$92</definedName>
    <definedName name="_xlnm.Print_Area" localSheetId="2">'nuova costruzione'!$A$1:$R$309</definedName>
    <definedName name="_xlnm.Print_Area" localSheetId="3">rinnovo!$A$1:$R$387</definedName>
    <definedName name="_xlnm.Print_Area" localSheetId="1">'valutazione preliminare'!$A$1:$R$220</definedName>
    <definedName name="Eigenmittel">#REF!</definedName>
    <definedName name="Energiestandards" localSheetId="5">[1]Neubau!$U$15:$U$24</definedName>
    <definedName name="Energiestandards">'nuova costruzione'!#REF!</definedName>
    <definedName name="PLZ_Ort">AMTOVZ_CSV_LV95!$A$4:$B$5760</definedName>
    <definedName name="Ränge">#REF!</definedName>
    <definedName name="tbl_PLZ">AMTOVZ_CSV_LV95!$A:$B</definedName>
    <definedName name="Tit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7" i="27" l="1"/>
  <c r="O94" i="29" a="1"/>
  <c r="O94" i="29" s="1"/>
  <c r="Q141" i="27"/>
  <c r="Q140" i="27"/>
  <c r="Q139" i="27"/>
  <c r="Q138" i="27"/>
  <c r="Q137" i="27"/>
  <c r="Q136" i="27"/>
  <c r="E119" i="26"/>
  <c r="Q118" i="26"/>
  <c r="I118" i="26"/>
  <c r="Q117" i="26"/>
  <c r="I117" i="26"/>
  <c r="Q116" i="26"/>
  <c r="I116" i="26"/>
  <c r="Q115" i="26"/>
  <c r="I115" i="26"/>
  <c r="Q114" i="26"/>
  <c r="I114" i="26"/>
  <c r="Q113" i="26"/>
  <c r="I113" i="26"/>
  <c r="I119" i="26" s="1"/>
  <c r="P238" i="27"/>
  <c r="J238" i="27"/>
  <c r="H40" i="29" a="1"/>
  <c r="H40" i="29" s="1"/>
  <c r="D47" i="31"/>
  <c r="C47" i="31"/>
  <c r="A47" i="31"/>
  <c r="Q119" i="26" l="1"/>
  <c r="Q142" i="27"/>
  <c r="P26" i="30"/>
  <c r="P25" i="30"/>
  <c r="P37" i="28"/>
  <c r="P36" i="28"/>
  <c r="M201" i="27" l="1"/>
  <c r="M202" i="27"/>
  <c r="M203" i="27"/>
  <c r="M204" i="27"/>
  <c r="M205" i="27"/>
  <c r="M206" i="27"/>
  <c r="M200" i="27"/>
  <c r="K201" i="27"/>
  <c r="K202" i="27"/>
  <c r="K203" i="27"/>
  <c r="K204" i="27"/>
  <c r="K205" i="27"/>
  <c r="K206" i="27"/>
  <c r="K200" i="27"/>
  <c r="E201" i="27"/>
  <c r="E202" i="27"/>
  <c r="E203" i="27"/>
  <c r="E204" i="27"/>
  <c r="E205" i="27"/>
  <c r="E206" i="27"/>
  <c r="P30" i="27"/>
  <c r="Q98" i="26" l="1"/>
  <c r="P31" i="27"/>
  <c r="E200" i="27"/>
  <c r="Q140" i="30" l="1"/>
  <c r="Q139" i="30"/>
  <c r="Q141" i="30"/>
  <c r="Q209" i="27"/>
  <c r="Q195" i="27"/>
  <c r="Q192" i="27"/>
  <c r="Q191" i="27"/>
  <c r="Q190" i="27"/>
  <c r="Q189" i="27"/>
  <c r="Q188" i="27"/>
  <c r="Q187" i="27"/>
  <c r="Q186" i="27"/>
  <c r="Q179" i="27"/>
  <c r="Q178" i="27"/>
  <c r="Q177" i="27"/>
  <c r="Q176" i="27"/>
  <c r="Q203" i="27" s="1"/>
  <c r="H203" i="27" s="1"/>
  <c r="Q175" i="27"/>
  <c r="Q174" i="27"/>
  <c r="Q173" i="27"/>
  <c r="E164" i="27"/>
  <c r="Q163" i="27"/>
  <c r="I163" i="27"/>
  <c r="Q162" i="27"/>
  <c r="I162" i="27"/>
  <c r="Q161" i="27"/>
  <c r="I161" i="27"/>
  <c r="Q160" i="27"/>
  <c r="I160" i="27"/>
  <c r="Q159" i="27"/>
  <c r="I159" i="27"/>
  <c r="Q158" i="27"/>
  <c r="E153" i="27"/>
  <c r="E193" i="27" s="1"/>
  <c r="E194" i="27" s="1"/>
  <c r="I190" i="27" s="1"/>
  <c r="Q152" i="27"/>
  <c r="Q151" i="27"/>
  <c r="Q150" i="27"/>
  <c r="Q149" i="27"/>
  <c r="Q148" i="27"/>
  <c r="Q147" i="27"/>
  <c r="E142" i="27"/>
  <c r="E180" i="27" s="1"/>
  <c r="P160" i="26"/>
  <c r="Q204" i="27" l="1"/>
  <c r="H204" i="27" s="1"/>
  <c r="Q206" i="27"/>
  <c r="H206" i="27" s="1"/>
  <c r="Q205" i="27"/>
  <c r="H205" i="27" s="1"/>
  <c r="Q202" i="27"/>
  <c r="H202" i="27" s="1"/>
  <c r="Q200" i="27"/>
  <c r="H200" i="27" s="1"/>
  <c r="Q201" i="27"/>
  <c r="H201" i="27" s="1"/>
  <c r="I148" i="27"/>
  <c r="I158" i="27"/>
  <c r="I164" i="27" s="1"/>
  <c r="I186" i="27"/>
  <c r="I193" i="27"/>
  <c r="I189" i="27"/>
  <c r="I188" i="27"/>
  <c r="I150" i="27"/>
  <c r="I192" i="27"/>
  <c r="I147" i="27"/>
  <c r="I187" i="27"/>
  <c r="I191" i="27"/>
  <c r="I136" i="27"/>
  <c r="I140" i="27"/>
  <c r="I139" i="27"/>
  <c r="I138" i="27"/>
  <c r="I141" i="27"/>
  <c r="I137" i="27"/>
  <c r="I152" i="27"/>
  <c r="I151" i="27"/>
  <c r="I149" i="27"/>
  <c r="E181" i="27"/>
  <c r="I263" i="27" s="1"/>
  <c r="Q164" i="27"/>
  <c r="Q207" i="27" s="1"/>
  <c r="Q153" i="27"/>
  <c r="Q193" i="27" s="1"/>
  <c r="Q194" i="27" s="1"/>
  <c r="Q180" i="27"/>
  <c r="Q181" i="27" s="1"/>
  <c r="E208" i="27"/>
  <c r="I264" i="27" s="1"/>
  <c r="Q208" i="27" l="1"/>
  <c r="P245" i="27" s="1"/>
  <c r="I142" i="27"/>
  <c r="I194" i="27"/>
  <c r="I202" i="27"/>
  <c r="I203" i="27"/>
  <c r="I204" i="27"/>
  <c r="I205" i="27"/>
  <c r="I206" i="27"/>
  <c r="I201" i="27"/>
  <c r="I207" i="27"/>
  <c r="I200" i="27"/>
  <c r="I153" i="27"/>
  <c r="I173" i="27"/>
  <c r="I175" i="27"/>
  <c r="I178" i="27"/>
  <c r="I174" i="27"/>
  <c r="I176" i="27"/>
  <c r="I177" i="27"/>
  <c r="I179" i="27"/>
  <c r="I180" i="27"/>
  <c r="I208" i="27" l="1"/>
  <c r="I181" i="27"/>
  <c r="Q137" i="26"/>
  <c r="Q134" i="26"/>
  <c r="Q133" i="26"/>
  <c r="Q132" i="26"/>
  <c r="Q131" i="26"/>
  <c r="Q130" i="26"/>
  <c r="Q129" i="26"/>
  <c r="Q128" i="26"/>
  <c r="E135" i="26" l="1"/>
  <c r="E136" i="26" s="1"/>
  <c r="I177" i="26" s="1"/>
  <c r="Q135" i="26"/>
  <c r="Q138" i="30"/>
  <c r="Q160" i="30"/>
  <c r="Q152" i="30"/>
  <c r="Q153" i="30"/>
  <c r="Q154" i="30"/>
  <c r="Q155" i="30"/>
  <c r="Q156" i="30"/>
  <c r="Q157" i="30"/>
  <c r="Q151" i="30"/>
  <c r="Q136" i="26" l="1"/>
  <c r="P159" i="26" s="1"/>
  <c r="I135" i="26"/>
  <c r="I128" i="26"/>
  <c r="I129" i="26"/>
  <c r="I130" i="26"/>
  <c r="I131" i="26"/>
  <c r="I132" i="26"/>
  <c r="I133" i="26"/>
  <c r="I134" i="26"/>
  <c r="P246" i="27"/>
  <c r="P183" i="30"/>
  <c r="Q137" i="30"/>
  <c r="Q136" i="30"/>
  <c r="E142" i="30"/>
  <c r="I140" i="30" s="1"/>
  <c r="Q142" i="30" l="1"/>
  <c r="Q158" i="30" s="1"/>
  <c r="I139" i="30"/>
  <c r="I141" i="30"/>
  <c r="I137" i="30"/>
  <c r="I138" i="30"/>
  <c r="I136" i="30"/>
  <c r="I136" i="26"/>
  <c r="E158" i="30"/>
  <c r="I142" i="30" l="1"/>
  <c r="P144" i="28" l="1"/>
  <c r="P145" i="28" s="1"/>
  <c r="K144" i="28"/>
  <c r="K145" i="28" s="1"/>
  <c r="H144" i="28"/>
  <c r="F144" i="28"/>
  <c r="P146" i="28" s="1"/>
  <c r="K153" i="28"/>
  <c r="K298" i="27"/>
  <c r="K227" i="30"/>
  <c r="K212" i="26"/>
  <c r="P218" i="30"/>
  <c r="P219" i="30" s="1"/>
  <c r="K218" i="30"/>
  <c r="K219" i="30" s="1"/>
  <c r="H218" i="30"/>
  <c r="F218" i="30"/>
  <c r="P289" i="27"/>
  <c r="P290" i="27" s="1"/>
  <c r="K289" i="27"/>
  <c r="K290" i="27" s="1"/>
  <c r="H289" i="27"/>
  <c r="F289" i="27"/>
  <c r="P291" i="27" s="1"/>
  <c r="F203" i="26"/>
  <c r="P177" i="26"/>
  <c r="P152" i="26"/>
  <c r="J152" i="26"/>
  <c r="O147" i="26" l="1"/>
  <c r="O148" i="26"/>
  <c r="O150" i="26"/>
  <c r="O145" i="26"/>
  <c r="O146" i="26"/>
  <c r="O149" i="26"/>
  <c r="O151" i="26"/>
  <c r="K228" i="30"/>
  <c r="H229" i="30" s="1"/>
  <c r="K291" i="27"/>
  <c r="K299" i="27"/>
  <c r="K146" i="28"/>
  <c r="K154" i="28"/>
  <c r="K220" i="30"/>
  <c r="O152" i="26" l="1"/>
  <c r="P168" i="26"/>
  <c r="P225" i="27" l="1"/>
  <c r="J225" i="27"/>
  <c r="K119" i="27"/>
  <c r="K118" i="27"/>
  <c r="K117" i="27"/>
  <c r="K116" i="27"/>
  <c r="K115" i="27"/>
  <c r="K111" i="27"/>
  <c r="K110" i="27"/>
  <c r="H89" i="27"/>
  <c r="O236" i="27" l="1"/>
  <c r="O234" i="27"/>
  <c r="O233" i="27"/>
  <c r="O235" i="27"/>
  <c r="O232" i="27"/>
  <c r="O237" i="27"/>
  <c r="O231" i="27"/>
  <c r="O220" i="27"/>
  <c r="O222" i="27"/>
  <c r="O223" i="27"/>
  <c r="O221" i="27"/>
  <c r="O224" i="27"/>
  <c r="O218" i="27"/>
  <c r="O219" i="27"/>
  <c r="K122" i="30"/>
  <c r="K121" i="30"/>
  <c r="K120" i="30"/>
  <c r="K119" i="30"/>
  <c r="K118" i="30"/>
  <c r="K112" i="30"/>
  <c r="K111" i="30"/>
  <c r="O238" i="27" l="1"/>
  <c r="O225" i="27"/>
  <c r="G98" i="30"/>
  <c r="K98" i="30" s="1"/>
  <c r="Q99" i="30"/>
  <c r="Q98" i="30"/>
  <c r="Q89" i="28"/>
  <c r="H88" i="30"/>
  <c r="Q88" i="30" s="1"/>
  <c r="Q89" i="27"/>
  <c r="H84" i="26"/>
  <c r="Q84" i="26" s="1"/>
  <c r="Q86" i="26"/>
  <c r="Q85" i="26"/>
  <c r="Q91" i="27"/>
  <c r="Q90" i="27"/>
  <c r="Q90" i="30"/>
  <c r="Q89" i="30"/>
  <c r="W216" i="30"/>
  <c r="V216" i="30"/>
  <c r="U216" i="30"/>
  <c r="T216" i="30"/>
  <c r="W215" i="30"/>
  <c r="V215" i="30"/>
  <c r="U215" i="30"/>
  <c r="T215" i="30"/>
  <c r="W214" i="30"/>
  <c r="V214" i="30"/>
  <c r="U214" i="30"/>
  <c r="T214" i="30"/>
  <c r="W213" i="30"/>
  <c r="V213" i="30"/>
  <c r="U213" i="30"/>
  <c r="T213" i="30"/>
  <c r="W212" i="30"/>
  <c r="V212" i="30"/>
  <c r="U212" i="30"/>
  <c r="T212" i="30"/>
  <c r="W211" i="30"/>
  <c r="V211" i="30"/>
  <c r="U211" i="30"/>
  <c r="T211" i="30"/>
  <c r="W210" i="30"/>
  <c r="V210" i="30"/>
  <c r="U210" i="30"/>
  <c r="T210" i="30"/>
  <c r="W209" i="30"/>
  <c r="V209" i="30"/>
  <c r="U209" i="30"/>
  <c r="T209" i="30"/>
  <c r="W208" i="30"/>
  <c r="V208" i="30"/>
  <c r="U208" i="30"/>
  <c r="T208" i="30"/>
  <c r="W207" i="30"/>
  <c r="V207" i="30"/>
  <c r="U207" i="30"/>
  <c r="T207" i="30"/>
  <c r="G89" i="28"/>
  <c r="H79" i="28"/>
  <c r="Q79" i="28" s="1"/>
  <c r="K1" i="32" a="1"/>
  <c r="K1" i="32" s="1"/>
  <c r="N1" i="32" a="1"/>
  <c r="N1" i="32" s="1"/>
  <c r="I7" i="26" s="1"/>
  <c r="M1" i="32" a="1"/>
  <c r="M1" i="32" s="1"/>
  <c r="I7" i="27" s="1"/>
  <c r="L1" i="32" a="1"/>
  <c r="L1" i="32" s="1"/>
  <c r="Q90" i="28"/>
  <c r="I7" i="30" l="1"/>
  <c r="I7" i="28"/>
  <c r="Q102" i="30"/>
  <c r="K89" i="28"/>
  <c r="Q80" i="28"/>
  <c r="Q121" i="27" l="1"/>
  <c r="Q113" i="27"/>
  <c r="Q124" i="30"/>
  <c r="Q123" i="27" l="1"/>
  <c r="T133" i="28"/>
  <c r="U133" i="28"/>
  <c r="V133" i="28"/>
  <c r="W133" i="28"/>
  <c r="K110" i="28"/>
  <c r="K111" i="28"/>
  <c r="K112" i="28"/>
  <c r="K113" i="28"/>
  <c r="K109" i="28"/>
  <c r="Q115" i="28"/>
  <c r="K102" i="28"/>
  <c r="Q81" i="28" l="1"/>
  <c r="B19" i="28" l="1"/>
  <c r="B17" i="28"/>
  <c r="B21" i="28"/>
  <c r="P263" i="27" l="1"/>
  <c r="P254" i="27" l="1"/>
  <c r="P264" i="27"/>
  <c r="K203" i="26"/>
  <c r="K204" i="26" s="1"/>
  <c r="P203" i="26"/>
  <c r="P204" i="26" s="1"/>
  <c r="W287" i="27"/>
  <c r="V287" i="27"/>
  <c r="U287" i="27"/>
  <c r="T287" i="27"/>
  <c r="W286" i="27"/>
  <c r="V286" i="27"/>
  <c r="U286" i="27"/>
  <c r="T286" i="27"/>
  <c r="W285" i="27"/>
  <c r="V285" i="27"/>
  <c r="U285" i="27"/>
  <c r="T285" i="27"/>
  <c r="W284" i="27"/>
  <c r="V284" i="27"/>
  <c r="U284" i="27"/>
  <c r="T284" i="27"/>
  <c r="W283" i="27"/>
  <c r="V283" i="27"/>
  <c r="U283" i="27"/>
  <c r="T283" i="27"/>
  <c r="W282" i="27"/>
  <c r="V282" i="27"/>
  <c r="U282" i="27"/>
  <c r="T282" i="27"/>
  <c r="W281" i="27"/>
  <c r="V281" i="27"/>
  <c r="U281" i="27"/>
  <c r="T281" i="27"/>
  <c r="W280" i="27"/>
  <c r="V280" i="27"/>
  <c r="U280" i="27"/>
  <c r="T280" i="27"/>
  <c r="W279" i="27"/>
  <c r="V279" i="27"/>
  <c r="U279" i="27"/>
  <c r="T279" i="27"/>
  <c r="W278" i="27"/>
  <c r="V278" i="27"/>
  <c r="U278" i="27"/>
  <c r="T278" i="27"/>
  <c r="W201" i="26"/>
  <c r="V201" i="26"/>
  <c r="U201" i="26"/>
  <c r="T201" i="26"/>
  <c r="W200" i="26"/>
  <c r="V200" i="26"/>
  <c r="U200" i="26"/>
  <c r="T200" i="26"/>
  <c r="W199" i="26"/>
  <c r="V199" i="26"/>
  <c r="U199" i="26"/>
  <c r="T199" i="26"/>
  <c r="W198" i="26"/>
  <c r="V198" i="26"/>
  <c r="U198" i="26"/>
  <c r="T198" i="26"/>
  <c r="W197" i="26"/>
  <c r="V197" i="26"/>
  <c r="U197" i="26"/>
  <c r="T197" i="26"/>
  <c r="W196" i="26"/>
  <c r="V196" i="26"/>
  <c r="U196" i="26"/>
  <c r="T196" i="26"/>
  <c r="W195" i="26"/>
  <c r="V195" i="26"/>
  <c r="U195" i="26"/>
  <c r="T195" i="26"/>
  <c r="W194" i="26"/>
  <c r="V194" i="26"/>
  <c r="U194" i="26"/>
  <c r="T194" i="26"/>
  <c r="W193" i="26"/>
  <c r="V193" i="26"/>
  <c r="U193" i="26"/>
  <c r="T193" i="26"/>
  <c r="W192" i="26"/>
  <c r="V192" i="26"/>
  <c r="U192" i="26"/>
  <c r="T192" i="26"/>
  <c r="W134" i="28"/>
  <c r="W135" i="28"/>
  <c r="W136" i="28"/>
  <c r="W137" i="28"/>
  <c r="W138" i="28"/>
  <c r="W139" i="28"/>
  <c r="W140" i="28"/>
  <c r="W141" i="28"/>
  <c r="W142" i="28"/>
  <c r="V134" i="28"/>
  <c r="V135" i="28"/>
  <c r="V136" i="28"/>
  <c r="V137" i="28"/>
  <c r="V138" i="28"/>
  <c r="V139" i="28"/>
  <c r="V140" i="28"/>
  <c r="V141" i="28"/>
  <c r="V142" i="28"/>
  <c r="U134" i="28"/>
  <c r="U135" i="28"/>
  <c r="U136" i="28"/>
  <c r="U137" i="28"/>
  <c r="U138" i="28"/>
  <c r="U139" i="28"/>
  <c r="U140" i="28"/>
  <c r="U141" i="28"/>
  <c r="U142" i="28"/>
  <c r="T134" i="28"/>
  <c r="T135" i="28"/>
  <c r="T136" i="28"/>
  <c r="T137" i="28"/>
  <c r="T138" i="28"/>
  <c r="T139" i="28"/>
  <c r="T140" i="28"/>
  <c r="T141" i="28"/>
  <c r="T142" i="28"/>
  <c r="K205" i="26" l="1"/>
  <c r="K213" i="26"/>
  <c r="H214" i="26" s="1"/>
  <c r="P205" i="26"/>
  <c r="H42" i="29" a="1"/>
  <c r="H42" i="29" s="1"/>
  <c r="H203" i="26" l="1"/>
  <c r="E159" i="30"/>
  <c r="Q114" i="30"/>
  <c r="J175" i="30"/>
  <c r="P175" i="30"/>
  <c r="I152" i="30" l="1"/>
  <c r="I153" i="30"/>
  <c r="I154" i="30"/>
  <c r="I157" i="30"/>
  <c r="I151" i="30"/>
  <c r="I155" i="30"/>
  <c r="I156" i="30"/>
  <c r="I158" i="30"/>
  <c r="O168" i="30"/>
  <c r="O169" i="30"/>
  <c r="O170" i="30"/>
  <c r="O171" i="30"/>
  <c r="O172" i="30"/>
  <c r="O173" i="30"/>
  <c r="O174" i="30"/>
  <c r="Q128" i="30"/>
  <c r="Q116" i="30"/>
  <c r="Q126" i="30" s="1"/>
  <c r="Q159" i="30"/>
  <c r="P182" i="30" s="1"/>
  <c r="P191" i="30" s="1"/>
  <c r="P229" i="30" s="1"/>
  <c r="Q126" i="27"/>
  <c r="I159" i="30" l="1"/>
  <c r="O175" i="30"/>
  <c r="Q105" i="28"/>
  <c r="Q119" i="28" s="1"/>
  <c r="K103" i="28" l="1"/>
  <c r="Q125" i="27" l="1"/>
  <c r="Q128" i="27" s="1"/>
  <c r="P214" i="26"/>
  <c r="Q93" i="28" l="1"/>
  <c r="Q107" i="28" s="1"/>
  <c r="Q117" i="2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tc={0B15E565-4B93-45DF-9B3D-689F3D8725AE}</author>
  </authors>
  <commentList>
    <comment ref="A46" authorId="0" shapeId="0" xr:uid="{0B15E565-4B93-45DF-9B3D-689F3D8725A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Sonderprogramm entfernen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<sst xmlns="http://schemas.openxmlformats.org/spreadsheetml/2006/main" count="30069" uniqueCount="4962">
  <si>
    <t>*</t>
  </si>
  <si>
    <t>CHE</t>
  </si>
  <si>
    <t xml:space="preserve"> </t>
  </si>
  <si>
    <t xml:space="preserve"> -</t>
  </si>
  <si>
    <t>MINERGIE; HPE</t>
  </si>
  <si>
    <t>MINERGIE-P; THPE</t>
  </si>
  <si>
    <t>MINERGIE-A</t>
  </si>
  <si>
    <t>MINERGIE-ECO</t>
  </si>
  <si>
    <t>MINERGIE-P-ECO</t>
  </si>
  <si>
    <t>MINERGIE-A-ECO</t>
  </si>
  <si>
    <t>Tel.</t>
  </si>
  <si>
    <t>fdr@bwo.admin.ch / 058 480 91 11</t>
  </si>
  <si>
    <t>fondsderoulement@wbg-schweiz.ch / 044 360 28 40</t>
  </si>
  <si>
    <t>info@wohnen-schweiz.ch / 041 310 00 50</t>
  </si>
  <si>
    <t>daniel.mueller@zkb.ch / 044 292 63 21</t>
  </si>
  <si>
    <t>A</t>
  </si>
  <si>
    <t>B</t>
  </si>
  <si>
    <t>C</t>
  </si>
  <si>
    <t>D</t>
  </si>
  <si>
    <t>E</t>
  </si>
  <si>
    <t>WOHNEN Schweiz - Verband der Baugenossenschaften</t>
  </si>
  <si>
    <t>de</t>
  </si>
  <si>
    <t>Schellenberg</t>
  </si>
  <si>
    <t>00</t>
  </si>
  <si>
    <t>Ruggell</t>
  </si>
  <si>
    <t>Gamprin</t>
  </si>
  <si>
    <t>Gamprin-Bendern</t>
  </si>
  <si>
    <t>Nendeln</t>
  </si>
  <si>
    <t>Mauren</t>
  </si>
  <si>
    <t>Mauren FL</t>
  </si>
  <si>
    <t>Schaanwald</t>
  </si>
  <si>
    <t>Eschen</t>
  </si>
  <si>
    <t>Planken</t>
  </si>
  <si>
    <t>Schaan</t>
  </si>
  <si>
    <t>Triesenberg</t>
  </si>
  <si>
    <t>Balzers</t>
  </si>
  <si>
    <t>Triesen</t>
  </si>
  <si>
    <t>Vaduz</t>
  </si>
  <si>
    <t>fr</t>
  </si>
  <si>
    <t>JU</t>
  </si>
  <si>
    <t>Basse-Vendline</t>
  </si>
  <si>
    <t>Bonfol</t>
  </si>
  <si>
    <t>Beurnevésin</t>
  </si>
  <si>
    <t>Damphreux-Lugnez</t>
  </si>
  <si>
    <t>03</t>
  </si>
  <si>
    <t>Lugnez</t>
  </si>
  <si>
    <t>02</t>
  </si>
  <si>
    <t>Damphreux</t>
  </si>
  <si>
    <t>La Baroche</t>
  </si>
  <si>
    <t>Asuel</t>
  </si>
  <si>
    <t>Pleujouse</t>
  </si>
  <si>
    <t>Fregiécourt</t>
  </si>
  <si>
    <t>Charmoille</t>
  </si>
  <si>
    <t>Miécourt</t>
  </si>
  <si>
    <t>01</t>
  </si>
  <si>
    <t>Lucelle</t>
  </si>
  <si>
    <t>Haute-Ajoie</t>
  </si>
  <si>
    <t>Damvant</t>
  </si>
  <si>
    <t>Roche-d'Or</t>
  </si>
  <si>
    <t>Réclère</t>
  </si>
  <si>
    <t>Rocourt</t>
  </si>
  <si>
    <t>Chevenez</t>
  </si>
  <si>
    <t>Clos du Doubs</t>
  </si>
  <si>
    <t>Ocourt</t>
  </si>
  <si>
    <t>Seleute</t>
  </si>
  <si>
    <t>Epiquerez</t>
  </si>
  <si>
    <t>Epauvillers</t>
  </si>
  <si>
    <t>Montenol</t>
  </si>
  <si>
    <t>Montmelon</t>
  </si>
  <si>
    <t>St-Ursanne</t>
  </si>
  <si>
    <t>Basse-Allaine</t>
  </si>
  <si>
    <t>Buix</t>
  </si>
  <si>
    <t>Montignez</t>
  </si>
  <si>
    <t>Courtemaîche</t>
  </si>
  <si>
    <t>Bure</t>
  </si>
  <si>
    <t>Vendlincourt</t>
  </si>
  <si>
    <t>Porrentruy</t>
  </si>
  <si>
    <t>Grandfontaine</t>
  </si>
  <si>
    <t>Fontenais</t>
  </si>
  <si>
    <t>Bressaucourt</t>
  </si>
  <si>
    <t>Villars-sur-Fontenais</t>
  </si>
  <si>
    <t>Fahy</t>
  </si>
  <si>
    <t>Courtedoux</t>
  </si>
  <si>
    <t>Courgenay</t>
  </si>
  <si>
    <t>Courtemautruy</t>
  </si>
  <si>
    <t>Courchavon</t>
  </si>
  <si>
    <t>Cornol</t>
  </si>
  <si>
    <t>Coeuve</t>
  </si>
  <si>
    <t>Boncourt</t>
  </si>
  <si>
    <t>Alle</t>
  </si>
  <si>
    <t>Soubey</t>
  </si>
  <si>
    <t>Saint-Brais</t>
  </si>
  <si>
    <t>Saulcy</t>
  </si>
  <si>
    <t>St-Brais</t>
  </si>
  <si>
    <t>Saignelégier</t>
  </si>
  <si>
    <t>Goumois</t>
  </si>
  <si>
    <t>Les Pommerats</t>
  </si>
  <si>
    <t>Le Noirmont</t>
  </si>
  <si>
    <t>04</t>
  </si>
  <si>
    <t>Le Peuchapatte</t>
  </si>
  <si>
    <t>Les Bois</t>
  </si>
  <si>
    <t>Muriaux</t>
  </si>
  <si>
    <t>Le Cerneux-Veusil</t>
  </si>
  <si>
    <t>Les Breuleux</t>
  </si>
  <si>
    <t>Les Emibois</t>
  </si>
  <si>
    <t>Montfaucon</t>
  </si>
  <si>
    <t>Lajoux JU</t>
  </si>
  <si>
    <t>Montfavergier</t>
  </si>
  <si>
    <t>Lajoux (JU)</t>
  </si>
  <si>
    <t>Fornet-Dessus</t>
  </si>
  <si>
    <t>Les Genevez (JU)</t>
  </si>
  <si>
    <t>Le Prédame</t>
  </si>
  <si>
    <t>Les Genevez JU</t>
  </si>
  <si>
    <t>Les Enfers</t>
  </si>
  <si>
    <t>La Chaux-des-Breuleux</t>
  </si>
  <si>
    <t>La Ferrière</t>
  </si>
  <si>
    <t>Le Bémont (JU)</t>
  </si>
  <si>
    <t>Le Bémont JU</t>
  </si>
  <si>
    <t>Val Terbi</t>
  </si>
  <si>
    <t>Rebeuvelier</t>
  </si>
  <si>
    <t>Vermes</t>
  </si>
  <si>
    <t>Montsevelier</t>
  </si>
  <si>
    <t>Corban</t>
  </si>
  <si>
    <t>Vicques</t>
  </si>
  <si>
    <t>Haute-Sorne</t>
  </si>
  <si>
    <t>Soulce</t>
  </si>
  <si>
    <t>Undervelier</t>
  </si>
  <si>
    <t>Glovelier</t>
  </si>
  <si>
    <t>Bassecourt</t>
  </si>
  <si>
    <t>Courfaivre</t>
  </si>
  <si>
    <t>Les Ecorcheresses</t>
  </si>
  <si>
    <t>Soyhières</t>
  </si>
  <si>
    <t>Rossemaison</t>
  </si>
  <si>
    <t>Pleigne</t>
  </si>
  <si>
    <t>Roggenburg</t>
  </si>
  <si>
    <t>Ederswiler</t>
  </si>
  <si>
    <t>Mettembert</t>
  </si>
  <si>
    <t>Bourrignon</t>
  </si>
  <si>
    <t>Movelier</t>
  </si>
  <si>
    <t>Mervelier</t>
  </si>
  <si>
    <t>Develier</t>
  </si>
  <si>
    <t>Delémont</t>
  </si>
  <si>
    <t>Courtételle</t>
  </si>
  <si>
    <t>Courroux</t>
  </si>
  <si>
    <t>Courrendlin</t>
  </si>
  <si>
    <t>Courcelon</t>
  </si>
  <si>
    <t>Vellerat</t>
  </si>
  <si>
    <t>Courchapoix</t>
  </si>
  <si>
    <t>Châtillon (JU)</t>
  </si>
  <si>
    <t>Châtillon JU</t>
  </si>
  <si>
    <t>Boécourt</t>
  </si>
  <si>
    <t>Montavon</t>
  </si>
  <si>
    <t>GE</t>
  </si>
  <si>
    <t>Veyrier</t>
  </si>
  <si>
    <t>Vessy</t>
  </si>
  <si>
    <t>Versoix</t>
  </si>
  <si>
    <t>Vernier</t>
  </si>
  <si>
    <t>Les Avanchets</t>
  </si>
  <si>
    <t>Châtelaine</t>
  </si>
  <si>
    <t>Aïre</t>
  </si>
  <si>
    <t>Le Lignon</t>
  </si>
  <si>
    <t>Cointrin</t>
  </si>
  <si>
    <t>Genève</t>
  </si>
  <si>
    <t>Vandoeuvres</t>
  </si>
  <si>
    <t>Troinex</t>
  </si>
  <si>
    <t>Thônex</t>
  </si>
  <si>
    <t>Soral</t>
  </si>
  <si>
    <t>Satigny</t>
  </si>
  <si>
    <t>Russin</t>
  </si>
  <si>
    <t>Puplinge</t>
  </si>
  <si>
    <t>Presinge</t>
  </si>
  <si>
    <t>Pregny-Chambésy</t>
  </si>
  <si>
    <t>Chambésy</t>
  </si>
  <si>
    <t>Plan-les-Ouates</t>
  </si>
  <si>
    <t>La Croix-de-Rozon</t>
  </si>
  <si>
    <t>Grand-Lancy</t>
  </si>
  <si>
    <t>Perly-Certoux</t>
  </si>
  <si>
    <t>Perly</t>
  </si>
  <si>
    <t>Onex</t>
  </si>
  <si>
    <t>Meyrin</t>
  </si>
  <si>
    <t>Meinier</t>
  </si>
  <si>
    <t>Lancy</t>
  </si>
  <si>
    <t>Les Acacias</t>
  </si>
  <si>
    <t>Petit-Lancy</t>
  </si>
  <si>
    <t>Laconnex</t>
  </si>
  <si>
    <t>Cartigny</t>
  </si>
  <si>
    <t>Jussy</t>
  </si>
  <si>
    <t>Hermance</t>
  </si>
  <si>
    <t>Gy</t>
  </si>
  <si>
    <t>Le Grand-Saconnex</t>
  </si>
  <si>
    <t>Genthod</t>
  </si>
  <si>
    <t>Carouge GE</t>
  </si>
  <si>
    <t>Dardagny</t>
  </si>
  <si>
    <t>La Plaine</t>
  </si>
  <si>
    <t>Corsier (GE)</t>
  </si>
  <si>
    <t>Corsier GE</t>
  </si>
  <si>
    <t>Confignon</t>
  </si>
  <si>
    <t>Cologny</t>
  </si>
  <si>
    <t>Collonge-Bellerive</t>
  </si>
  <si>
    <t>Vésenaz</t>
  </si>
  <si>
    <t>Collex-Bossy</t>
  </si>
  <si>
    <t>Collex</t>
  </si>
  <si>
    <t>Choulex</t>
  </si>
  <si>
    <t>Chêne-Bourg</t>
  </si>
  <si>
    <t>Chêne-Bougeries</t>
  </si>
  <si>
    <t>Conches</t>
  </si>
  <si>
    <t>Chancy</t>
  </si>
  <si>
    <t>Athenaz (Avusy)</t>
  </si>
  <si>
    <t>Avully</t>
  </si>
  <si>
    <t>Céligny</t>
  </si>
  <si>
    <t>Carouge (GE)</t>
  </si>
  <si>
    <t>Bernex</t>
  </si>
  <si>
    <t>Bellevue</t>
  </si>
  <si>
    <t>Bardonnex</t>
  </si>
  <si>
    <t>Avusy</t>
  </si>
  <si>
    <t>Anières</t>
  </si>
  <si>
    <t>Aire-la-Ville</t>
  </si>
  <si>
    <t>NE</t>
  </si>
  <si>
    <t>Laténa</t>
  </si>
  <si>
    <t>Gampelen</t>
  </si>
  <si>
    <t>Wavre</t>
  </si>
  <si>
    <t>Thielle</t>
  </si>
  <si>
    <t>Marin-Epagnier</t>
  </si>
  <si>
    <t>Enges</t>
  </si>
  <si>
    <t>St-Blaise</t>
  </si>
  <si>
    <t>Hauterive NE</t>
  </si>
  <si>
    <t>Chaumont</t>
  </si>
  <si>
    <t>Val-de-Travers</t>
  </si>
  <si>
    <t>Le Brouillet</t>
  </si>
  <si>
    <t>Brot-Plamboz</t>
  </si>
  <si>
    <t>Les Ponts-de-Martel</t>
  </si>
  <si>
    <t>Les Bayards</t>
  </si>
  <si>
    <t>Les Verrières</t>
  </si>
  <si>
    <t>Les Sagnettes</t>
  </si>
  <si>
    <t>St-Sulpice NE</t>
  </si>
  <si>
    <t>Mont-de-Buttes</t>
  </si>
  <si>
    <t>Buttes</t>
  </si>
  <si>
    <t>Fleurier</t>
  </si>
  <si>
    <t>Boveresse</t>
  </si>
  <si>
    <t>Môtiers NE</t>
  </si>
  <si>
    <t>Couvet</t>
  </si>
  <si>
    <t>Travers</t>
  </si>
  <si>
    <t>Noiraigue</t>
  </si>
  <si>
    <t>La Côte-aux-Fées</t>
  </si>
  <si>
    <t>Val-de-Ruz</t>
  </si>
  <si>
    <t>Renan BE</t>
  </si>
  <si>
    <t>Lignières</t>
  </si>
  <si>
    <t>Nods</t>
  </si>
  <si>
    <t>La Sagne NE</t>
  </si>
  <si>
    <t>Les Hauts-Geneveys</t>
  </si>
  <si>
    <t>Coffrane</t>
  </si>
  <si>
    <t>Les Geneveys-sur-Coffrane</t>
  </si>
  <si>
    <t>Savagnier</t>
  </si>
  <si>
    <t>Saules</t>
  </si>
  <si>
    <t>Fenin</t>
  </si>
  <si>
    <t>Engollon</t>
  </si>
  <si>
    <t>Vilars NE</t>
  </si>
  <si>
    <t>Le Pâquier NE</t>
  </si>
  <si>
    <t>Villiers</t>
  </si>
  <si>
    <t>Dombresson</t>
  </si>
  <si>
    <t>Les Vieux-Prés</t>
  </si>
  <si>
    <t>Chézard-St-Martin</t>
  </si>
  <si>
    <t>Cernier</t>
  </si>
  <si>
    <t>La Vue-des-Alpes</t>
  </si>
  <si>
    <t>Fontainemelon</t>
  </si>
  <si>
    <t>Fontaines NE</t>
  </si>
  <si>
    <t>Boudevilliers</t>
  </si>
  <si>
    <t>Valangin</t>
  </si>
  <si>
    <t>Montmollin</t>
  </si>
  <si>
    <t>Rochefort</t>
  </si>
  <si>
    <t>Neuchâtel</t>
  </si>
  <si>
    <t>Cormondrèche</t>
  </si>
  <si>
    <t>Corcelles NE</t>
  </si>
  <si>
    <t>Peseux</t>
  </si>
  <si>
    <t>Le Landeron</t>
  </si>
  <si>
    <t>La Neuveville</t>
  </si>
  <si>
    <t>Cressier (NE)</t>
  </si>
  <si>
    <t>Cressier NE</t>
  </si>
  <si>
    <t>Cornaux NE</t>
  </si>
  <si>
    <t>Cornaux</t>
  </si>
  <si>
    <t>Petit-Martel</t>
  </si>
  <si>
    <t>Le Locle</t>
  </si>
  <si>
    <t>Les Brenets</t>
  </si>
  <si>
    <t>Le Prévoux</t>
  </si>
  <si>
    <t>Le Crêt-du-Locle</t>
  </si>
  <si>
    <t>La Chaux-du-Milieu</t>
  </si>
  <si>
    <t>La Châtagne</t>
  </si>
  <si>
    <t>Le Cerneux-Péquignot</t>
  </si>
  <si>
    <t>La Brévine</t>
  </si>
  <si>
    <t>Les Taillères</t>
  </si>
  <si>
    <t>La Sagne</t>
  </si>
  <si>
    <t>Les Planchettes</t>
  </si>
  <si>
    <t>La Chaux-de-Fonds</t>
  </si>
  <si>
    <t>08</t>
  </si>
  <si>
    <t>La Cibourg</t>
  </si>
  <si>
    <t>La Grande Béroche</t>
  </si>
  <si>
    <t>Vaumarcus</t>
  </si>
  <si>
    <t>Fresens</t>
  </si>
  <si>
    <t>Montalchez</t>
  </si>
  <si>
    <t>Chez-le-Bart</t>
  </si>
  <si>
    <t>St-Aubin-Sauges</t>
  </si>
  <si>
    <t>Gorgier</t>
  </si>
  <si>
    <t>Bevaix</t>
  </si>
  <si>
    <t>Milvignes</t>
  </si>
  <si>
    <t>Areuse</t>
  </si>
  <si>
    <t>Bôle</t>
  </si>
  <si>
    <t>Colombier NE</t>
  </si>
  <si>
    <t>Auvernier</t>
  </si>
  <si>
    <t>Brot-Dessous</t>
  </si>
  <si>
    <t>Fretereules</t>
  </si>
  <si>
    <t>Champ-du-Moulin</t>
  </si>
  <si>
    <t>Montezillon</t>
  </si>
  <si>
    <t>Chambrelien</t>
  </si>
  <si>
    <t>Cortaillod</t>
  </si>
  <si>
    <t>Boudry</t>
  </si>
  <si>
    <t>VS</t>
  </si>
  <si>
    <t>Zermatt</t>
  </si>
  <si>
    <t>Zeneggen</t>
  </si>
  <si>
    <t>Visperterminen</t>
  </si>
  <si>
    <t>Visp</t>
  </si>
  <si>
    <t>Stalden VS</t>
  </si>
  <si>
    <t>Eyholz</t>
  </si>
  <si>
    <t>Törbel</t>
  </si>
  <si>
    <t>Kalpetran</t>
  </si>
  <si>
    <t>Täsch</t>
  </si>
  <si>
    <t>Staldenried</t>
  </si>
  <si>
    <t>Eisten</t>
  </si>
  <si>
    <t>Stalden (VS)</t>
  </si>
  <si>
    <t>St. Niklaus</t>
  </si>
  <si>
    <t>Herbriggen</t>
  </si>
  <si>
    <t>St. Niklaus VS</t>
  </si>
  <si>
    <t>Saas-Grund</t>
  </si>
  <si>
    <t>Saas-Fee</t>
  </si>
  <si>
    <t>Saas-Balen</t>
  </si>
  <si>
    <t>Saas-Almagell</t>
  </si>
  <si>
    <t>Randa</t>
  </si>
  <si>
    <t>Lalden</t>
  </si>
  <si>
    <t>Grächen</t>
  </si>
  <si>
    <t>Embd</t>
  </si>
  <si>
    <t>Baltschieder</t>
  </si>
  <si>
    <t>Veysonnaz</t>
  </si>
  <si>
    <t>Salins</t>
  </si>
  <si>
    <t>Sion</t>
  </si>
  <si>
    <t>Aproz (Nendaz)</t>
  </si>
  <si>
    <t>Crête-à-l'Oeil (Les Agettes)</t>
  </si>
  <si>
    <t>La Vernaz (Les Agettes)</t>
  </si>
  <si>
    <t>Les Mayens-de-Sion</t>
  </si>
  <si>
    <t>Les Agettes</t>
  </si>
  <si>
    <t>05</t>
  </si>
  <si>
    <t>Misériez (Salins)</t>
  </si>
  <si>
    <t>Turin (Salins)</t>
  </si>
  <si>
    <t>Pravidondaz (Salins)</t>
  </si>
  <si>
    <t>Arvillard (Salins)</t>
  </si>
  <si>
    <t>Champlan (Grimisuat)</t>
  </si>
  <si>
    <t>Bramois</t>
  </si>
  <si>
    <t>Pont-de-la-Morge (Sion)</t>
  </si>
  <si>
    <t>Uvrier</t>
  </si>
  <si>
    <t>Savièse</t>
  </si>
  <si>
    <t>Grimisuat</t>
  </si>
  <si>
    <t>Signèse (Ayent)</t>
  </si>
  <si>
    <t>Arbaz</t>
  </si>
  <si>
    <t>Anzère</t>
  </si>
  <si>
    <t>Noble-Contrée</t>
  </si>
  <si>
    <t>Venthône</t>
  </si>
  <si>
    <t>Miège</t>
  </si>
  <si>
    <t>Salgesch</t>
  </si>
  <si>
    <t>Veyras</t>
  </si>
  <si>
    <t>Sierre</t>
  </si>
  <si>
    <t>Crans-Montana</t>
  </si>
  <si>
    <t>Champzabé</t>
  </si>
  <si>
    <t>Noës</t>
  </si>
  <si>
    <t>Randogne</t>
  </si>
  <si>
    <t>Mollens VS</t>
  </si>
  <si>
    <t>Ollon VS</t>
  </si>
  <si>
    <t>Chermignon-d'en-Bas</t>
  </si>
  <si>
    <t>Chermignon</t>
  </si>
  <si>
    <t>Aminona</t>
  </si>
  <si>
    <t>Montana</t>
  </si>
  <si>
    <t>Loc</t>
  </si>
  <si>
    <t>Corin-de-la-Crête</t>
  </si>
  <si>
    <t>Anniviers</t>
  </si>
  <si>
    <t>St-Jean VS</t>
  </si>
  <si>
    <t>Mission</t>
  </si>
  <si>
    <t>Grimentz</t>
  </si>
  <si>
    <t>Zinal</t>
  </si>
  <si>
    <t>Ayer</t>
  </si>
  <si>
    <t>Chandolin</t>
  </si>
  <si>
    <t>St-Luc</t>
  </si>
  <si>
    <t>Vissoie</t>
  </si>
  <si>
    <t>Niouc</t>
  </si>
  <si>
    <t>Granges VS</t>
  </si>
  <si>
    <t>Réchy</t>
  </si>
  <si>
    <t>Chalais</t>
  </si>
  <si>
    <t>Chippis</t>
  </si>
  <si>
    <t>Muraz (Sierre)</t>
  </si>
  <si>
    <t>St-Léonard</t>
  </si>
  <si>
    <t>Saint-Léonard</t>
  </si>
  <si>
    <t>Flanthey</t>
  </si>
  <si>
    <t>Icogne</t>
  </si>
  <si>
    <t>Lens</t>
  </si>
  <si>
    <t>Crans VS</t>
  </si>
  <si>
    <t>Grône</t>
  </si>
  <si>
    <t>Vercorin</t>
  </si>
  <si>
    <t>Vérossaz</t>
  </si>
  <si>
    <t>Vernayaz</t>
  </si>
  <si>
    <t>Martigny</t>
  </si>
  <si>
    <t>Salvan</t>
  </si>
  <si>
    <t>Le Trétien</t>
  </si>
  <si>
    <t>Les Marécottes</t>
  </si>
  <si>
    <t>Les Granges (Salvan)</t>
  </si>
  <si>
    <t>Saint-Maurice</t>
  </si>
  <si>
    <t>Evionnaz</t>
  </si>
  <si>
    <t>Mex VS</t>
  </si>
  <si>
    <t>St-Maurice</t>
  </si>
  <si>
    <t>Massongex</t>
  </si>
  <si>
    <t>Les Giettes</t>
  </si>
  <si>
    <t>Finhaut</t>
  </si>
  <si>
    <t>Le Châtelard VS</t>
  </si>
  <si>
    <t>Dorénaz</t>
  </si>
  <si>
    <t>Collonges</t>
  </si>
  <si>
    <t>Bettmeralp</t>
  </si>
  <si>
    <t>Martisberg</t>
  </si>
  <si>
    <t>Betten</t>
  </si>
  <si>
    <t>Goppisberg</t>
  </si>
  <si>
    <t>Steg-Hohtenn</t>
  </si>
  <si>
    <t>Hohtenn</t>
  </si>
  <si>
    <t>Steg VS</t>
  </si>
  <si>
    <t>Mörel-Filet</t>
  </si>
  <si>
    <t>Filet</t>
  </si>
  <si>
    <t>Mörel</t>
  </si>
  <si>
    <t>Wiler (Lötschen)</t>
  </si>
  <si>
    <t>Blatten (Lötschen)</t>
  </si>
  <si>
    <t>Unterbäch</t>
  </si>
  <si>
    <t>Unterbäch VS</t>
  </si>
  <si>
    <t>Raron</t>
  </si>
  <si>
    <t>St. German</t>
  </si>
  <si>
    <t>Niedergesteln</t>
  </si>
  <si>
    <t>Eischoll</t>
  </si>
  <si>
    <t>Kippel</t>
  </si>
  <si>
    <t>Ferden</t>
  </si>
  <si>
    <t>Goppenstein</t>
  </si>
  <si>
    <t>Bürchen</t>
  </si>
  <si>
    <t>Blatten</t>
  </si>
  <si>
    <t>Ausserberg</t>
  </si>
  <si>
    <t>Riederalp</t>
  </si>
  <si>
    <t>Ried-Mörel</t>
  </si>
  <si>
    <t>Greich</t>
  </si>
  <si>
    <t>Bitsch</t>
  </si>
  <si>
    <t>Grengiols</t>
  </si>
  <si>
    <t>Binn</t>
  </si>
  <si>
    <t>Blatten b. Naters</t>
  </si>
  <si>
    <t>Bister</t>
  </si>
  <si>
    <t>Vouvry</t>
  </si>
  <si>
    <t>Torgon</t>
  </si>
  <si>
    <t>Les Evouettes</t>
  </si>
  <si>
    <t>Miex</t>
  </si>
  <si>
    <t>Vionnaz</t>
  </si>
  <si>
    <t>Val-d'Illiez</t>
  </si>
  <si>
    <t>Les Crosets</t>
  </si>
  <si>
    <t>Champoussin</t>
  </si>
  <si>
    <t>Troistorrents</t>
  </si>
  <si>
    <t>Morgins</t>
  </si>
  <si>
    <t>Saint-Gingolph</t>
  </si>
  <si>
    <t>St-Gingolph</t>
  </si>
  <si>
    <t>Port-Valais</t>
  </si>
  <si>
    <t>Bouveret</t>
  </si>
  <si>
    <t>Monthey</t>
  </si>
  <si>
    <t>Muraz (Collombey)</t>
  </si>
  <si>
    <t>Choëx</t>
  </si>
  <si>
    <t>Collombey-Muraz</t>
  </si>
  <si>
    <t>Collombey</t>
  </si>
  <si>
    <t>Champéry</t>
  </si>
  <si>
    <t>Trient</t>
  </si>
  <si>
    <t>Saxon</t>
  </si>
  <si>
    <t>Saillon</t>
  </si>
  <si>
    <t>Ovronnaz</t>
  </si>
  <si>
    <t>Riddes</t>
  </si>
  <si>
    <t>La Tzoumaz</t>
  </si>
  <si>
    <t>Auddes-sur-Riddes</t>
  </si>
  <si>
    <t>Martigny-Combe</t>
  </si>
  <si>
    <t>Ravoire</t>
  </si>
  <si>
    <t>Martigny-Croix</t>
  </si>
  <si>
    <t>Chemin</t>
  </si>
  <si>
    <t>Charrat</t>
  </si>
  <si>
    <t>Leytron</t>
  </si>
  <si>
    <t>Dugny (Leytron)</t>
  </si>
  <si>
    <t>Montagnon (Leytron)</t>
  </si>
  <si>
    <t>Produit (Leytron)</t>
  </si>
  <si>
    <t>Isérables</t>
  </si>
  <si>
    <t>Haute-Nendaz</t>
  </si>
  <si>
    <t>Fully</t>
  </si>
  <si>
    <t>Bovernier</t>
  </si>
  <si>
    <t>Les Valettes (Bovernier)</t>
  </si>
  <si>
    <t>Turtmann-Unterems</t>
  </si>
  <si>
    <t>Agarn</t>
  </si>
  <si>
    <t>Unterems</t>
  </si>
  <si>
    <t>Gruben</t>
  </si>
  <si>
    <t>Turtmann</t>
  </si>
  <si>
    <t>Gampel-Bratsch</t>
  </si>
  <si>
    <t>Bratsch</t>
  </si>
  <si>
    <t>Erschmatt</t>
  </si>
  <si>
    <t>Niedergampel</t>
  </si>
  <si>
    <t>Gampel</t>
  </si>
  <si>
    <t>Guttet-Feschel</t>
  </si>
  <si>
    <t>Varen</t>
  </si>
  <si>
    <t>Leuk Stadt</t>
  </si>
  <si>
    <t>Oberems</t>
  </si>
  <si>
    <t>Leukerbad</t>
  </si>
  <si>
    <t>Inden</t>
  </si>
  <si>
    <t>Leuk</t>
  </si>
  <si>
    <t>Susten</t>
  </si>
  <si>
    <t>Ergisch</t>
  </si>
  <si>
    <t>Albinen</t>
  </si>
  <si>
    <t>Mont-Noble</t>
  </si>
  <si>
    <t>Nax</t>
  </si>
  <si>
    <t>Mase</t>
  </si>
  <si>
    <t>Vernamiège</t>
  </si>
  <si>
    <t>Vex</t>
  </si>
  <si>
    <t>Les Collons</t>
  </si>
  <si>
    <t>Thyon</t>
  </si>
  <si>
    <t>Saint-Martin (VS)</t>
  </si>
  <si>
    <t>Euseigne</t>
  </si>
  <si>
    <t>Eison (St-Martin)</t>
  </si>
  <si>
    <t>Suen (St-Martin)</t>
  </si>
  <si>
    <t>Trogne (St-Martin)</t>
  </si>
  <si>
    <t>Liez (St-Martin)</t>
  </si>
  <si>
    <t>St-Martin VS</t>
  </si>
  <si>
    <t>Hérémence</t>
  </si>
  <si>
    <t>Evolène</t>
  </si>
  <si>
    <t>Arolla</t>
  </si>
  <si>
    <t>Villa (Evolène)</t>
  </si>
  <si>
    <t>La Forclaz VS</t>
  </si>
  <si>
    <t>La Sage</t>
  </si>
  <si>
    <t>La Tour VS</t>
  </si>
  <si>
    <t>Les Haudères</t>
  </si>
  <si>
    <t>Lanna</t>
  </si>
  <si>
    <t>Ayent</t>
  </si>
  <si>
    <t>Argnou (Ayent)</t>
  </si>
  <si>
    <t>09</t>
  </si>
  <si>
    <t>Blignou (Ayent)</t>
  </si>
  <si>
    <t>Botyre (Ayent)</t>
  </si>
  <si>
    <t>07</t>
  </si>
  <si>
    <t>La Place (Ayent)</t>
  </si>
  <si>
    <t>06</t>
  </si>
  <si>
    <t>Villa (Ayent)</t>
  </si>
  <si>
    <t>Saxonne (Ayent)</t>
  </si>
  <si>
    <t>St-Romain (Ayent)</t>
  </si>
  <si>
    <t>Luc (Ayent)</t>
  </si>
  <si>
    <t>Fortunau (Ayent)</t>
  </si>
  <si>
    <t>Goms</t>
  </si>
  <si>
    <t>Gluringen</t>
  </si>
  <si>
    <t>Reckingen VS</t>
  </si>
  <si>
    <t>Blitzingen</t>
  </si>
  <si>
    <t>Niederwald</t>
  </si>
  <si>
    <t>Selkingen</t>
  </si>
  <si>
    <t>Ritzingen</t>
  </si>
  <si>
    <t>Biel VS</t>
  </si>
  <si>
    <t>Geschinen</t>
  </si>
  <si>
    <t>Münster VS</t>
  </si>
  <si>
    <t>Obergoms</t>
  </si>
  <si>
    <t>Oberwald</t>
  </si>
  <si>
    <t>Obergesteln</t>
  </si>
  <si>
    <t>Ulrichen</t>
  </si>
  <si>
    <t>Lax</t>
  </si>
  <si>
    <t>Fiesch</t>
  </si>
  <si>
    <t>Fieschertal</t>
  </si>
  <si>
    <t>Bellwald</t>
  </si>
  <si>
    <t>Jungfraujoch</t>
  </si>
  <si>
    <t>Ernen</t>
  </si>
  <si>
    <t>Steinhaus</t>
  </si>
  <si>
    <t>Mühlebach (Goms)</t>
  </si>
  <si>
    <t>Ausserbinn</t>
  </si>
  <si>
    <t>Val de Bagnes</t>
  </si>
  <si>
    <t>Sarreyer</t>
  </si>
  <si>
    <t>Fionnay</t>
  </si>
  <si>
    <t>Lourtier</t>
  </si>
  <si>
    <t>Champsec</t>
  </si>
  <si>
    <t>Versegères</t>
  </si>
  <si>
    <t>Levron</t>
  </si>
  <si>
    <t>Cries (Vollèges)</t>
  </si>
  <si>
    <t>Vollèges</t>
  </si>
  <si>
    <t>Verbier</t>
  </si>
  <si>
    <t>Bruson</t>
  </si>
  <si>
    <t>Le Châble VS</t>
  </si>
  <si>
    <t>Vens (Sembrancher)</t>
  </si>
  <si>
    <t>Sembrancher</t>
  </si>
  <si>
    <t>La Garde (Sembrancher)</t>
  </si>
  <si>
    <t>Chamoille (Sembrancher)</t>
  </si>
  <si>
    <t>Orsières</t>
  </si>
  <si>
    <t>La Fouly VS</t>
  </si>
  <si>
    <t>Praz-de-Fort</t>
  </si>
  <si>
    <t>Champex-Lac</t>
  </si>
  <si>
    <t>Liddes</t>
  </si>
  <si>
    <t>Bourg-St-Pierre</t>
  </si>
  <si>
    <t>Petit Vichères (Liddes)</t>
  </si>
  <si>
    <t>Chez Petit (Liddes)</t>
  </si>
  <si>
    <t>Palasuit (Liddes)</t>
  </si>
  <si>
    <t>Vichères (Liddes)</t>
  </si>
  <si>
    <t>Les Moulins VS (Liddes)</t>
  </si>
  <si>
    <t>Fornex (Liddes)</t>
  </si>
  <si>
    <t>Rive Haute (Liddes)</t>
  </si>
  <si>
    <t>Chandonne (Liddes)</t>
  </si>
  <si>
    <t>Dranse (Liddes)</t>
  </si>
  <si>
    <t>Fontaine Dessous (Liddes)</t>
  </si>
  <si>
    <t>Fontaine Dessus (Liddes)</t>
  </si>
  <si>
    <t>Bourg-Saint-Pierre</t>
  </si>
  <si>
    <t>Vétroz</t>
  </si>
  <si>
    <t>Aven</t>
  </si>
  <si>
    <t>Nendaz</t>
  </si>
  <si>
    <t>Sornard (Nendaz)</t>
  </si>
  <si>
    <t>Siviez (Nendaz)</t>
  </si>
  <si>
    <t>Brignon (Nendaz)</t>
  </si>
  <si>
    <t>Beuson (Nendaz)</t>
  </si>
  <si>
    <t>Baar (Nendaz)</t>
  </si>
  <si>
    <t>Saclentse</t>
  </si>
  <si>
    <t>Condémines (Nendaz)</t>
  </si>
  <si>
    <t>Bieudron (Nendaz)</t>
  </si>
  <si>
    <t>Fey (Nendaz)</t>
  </si>
  <si>
    <t>Basse-Nendaz</t>
  </si>
  <si>
    <t>Clèbes (Nendaz)</t>
  </si>
  <si>
    <t>Conthey</t>
  </si>
  <si>
    <t>Daillon</t>
  </si>
  <si>
    <t>Erde</t>
  </si>
  <si>
    <t>St-Séverin</t>
  </si>
  <si>
    <t>Chamoson</t>
  </si>
  <si>
    <t>St-Pierre-de-Clages</t>
  </si>
  <si>
    <t>Grugnay (Chamoson)</t>
  </si>
  <si>
    <t>Némiaz (Chamoson)</t>
  </si>
  <si>
    <t>Les Vérines (Chamoson)</t>
  </si>
  <si>
    <t>Mayens-de-Chamoson</t>
  </si>
  <si>
    <t>Ardon</t>
  </si>
  <si>
    <t>Zwischbergen</t>
  </si>
  <si>
    <t>Gondo</t>
  </si>
  <si>
    <t>Gabi (Simplon)</t>
  </si>
  <si>
    <t>Simplon Dorf</t>
  </si>
  <si>
    <t>Termen</t>
  </si>
  <si>
    <t>Rosswald</t>
  </si>
  <si>
    <t>Brig</t>
  </si>
  <si>
    <t>Simplon</t>
  </si>
  <si>
    <t>Simplon Hospiz</t>
  </si>
  <si>
    <t>Ried-Brig</t>
  </si>
  <si>
    <t>Rothwald</t>
  </si>
  <si>
    <t>Naters</t>
  </si>
  <si>
    <t>Belalp</t>
  </si>
  <si>
    <t>Birgisch</t>
  </si>
  <si>
    <t>Mund</t>
  </si>
  <si>
    <t>Eggerberg</t>
  </si>
  <si>
    <t>Brig-Glis</t>
  </si>
  <si>
    <t>Glis</t>
  </si>
  <si>
    <t>Brigerbad</t>
  </si>
  <si>
    <t>Gamsen</t>
  </si>
  <si>
    <t>VD</t>
  </si>
  <si>
    <t>Yvonand</t>
  </si>
  <si>
    <t>Yverdon-les-Bains</t>
  </si>
  <si>
    <t>Gressy</t>
  </si>
  <si>
    <t>Vugelles-La Mothe</t>
  </si>
  <si>
    <t>Villars-Epeney</t>
  </si>
  <si>
    <t>Valeyres-sous-Ursins</t>
  </si>
  <si>
    <t>Valeyres-sous-Montagny</t>
  </si>
  <si>
    <t>Ursins</t>
  </si>
  <si>
    <t>Treycovagnes</t>
  </si>
  <si>
    <t>Suscévaz</t>
  </si>
  <si>
    <t>Suchy</t>
  </si>
  <si>
    <t>Rovray</t>
  </si>
  <si>
    <t>Pomy</t>
  </si>
  <si>
    <t>Orzens</t>
  </si>
  <si>
    <t>Orges</t>
  </si>
  <si>
    <t>Oppens</t>
  </si>
  <si>
    <t>Montagny-près-Yverdon</t>
  </si>
  <si>
    <t>Molondin</t>
  </si>
  <si>
    <t>Mathod</t>
  </si>
  <si>
    <t>Ependes (VD)</t>
  </si>
  <si>
    <t>Ependes VD</t>
  </si>
  <si>
    <t>Donneloye</t>
  </si>
  <si>
    <t>Prahins</t>
  </si>
  <si>
    <t>Mézery-près-Donneloye</t>
  </si>
  <si>
    <t>Gossens</t>
  </si>
  <si>
    <t>Démoret</t>
  </si>
  <si>
    <t>Cuarny</t>
  </si>
  <si>
    <t>Cheseaux-Noréaz</t>
  </si>
  <si>
    <t>Cronay</t>
  </si>
  <si>
    <t>Chêne-Pâquier</t>
  </si>
  <si>
    <t>Chavannes-le-Chêne</t>
  </si>
  <si>
    <t>Champvent</t>
  </si>
  <si>
    <t>Villars-sous-Champvent</t>
  </si>
  <si>
    <t>Essert-sous-Champvent</t>
  </si>
  <si>
    <t>Chamblon</t>
  </si>
  <si>
    <t>Bioley-Magnoux</t>
  </si>
  <si>
    <t>Ogens</t>
  </si>
  <si>
    <t>Belmont-sur-Yverdon</t>
  </si>
  <si>
    <t>Blonay - Saint-Légier</t>
  </si>
  <si>
    <t>Blonay</t>
  </si>
  <si>
    <t>St-Légier-La Chiésaz</t>
  </si>
  <si>
    <t>Veytaux</t>
  </si>
  <si>
    <t>Vevey</t>
  </si>
  <si>
    <t>La Tour-de-Peilz</t>
  </si>
  <si>
    <t>Montreux</t>
  </si>
  <si>
    <t>Les Avants</t>
  </si>
  <si>
    <t>Villard-sur-Chamby</t>
  </si>
  <si>
    <t>Chamby</t>
  </si>
  <si>
    <t>Caux</t>
  </si>
  <si>
    <t>Glion</t>
  </si>
  <si>
    <t>Chernex</t>
  </si>
  <si>
    <t>Territet</t>
  </si>
  <si>
    <t>Brent</t>
  </si>
  <si>
    <t>Chailly-Montreux</t>
  </si>
  <si>
    <t>Clarens</t>
  </si>
  <si>
    <t>Jongny</t>
  </si>
  <si>
    <t>Corsier-sur-Vevey</t>
  </si>
  <si>
    <t>Chardonne</t>
  </si>
  <si>
    <t>Fenil-sur-Corsier</t>
  </si>
  <si>
    <t>Les Monts-de-Corsier</t>
  </si>
  <si>
    <t>Corseaux</t>
  </si>
  <si>
    <t>Le Mont-Pèlerin</t>
  </si>
  <si>
    <t>Le Lieu</t>
  </si>
  <si>
    <t>Le Séchey</t>
  </si>
  <si>
    <t>Les Charbonnières</t>
  </si>
  <si>
    <t>Le Chenit</t>
  </si>
  <si>
    <t>Le Brassus</t>
  </si>
  <si>
    <t>Le Solliat</t>
  </si>
  <si>
    <t>Le Sentier</t>
  </si>
  <si>
    <t>L'Orient</t>
  </si>
  <si>
    <t>L'Abbaye</t>
  </si>
  <si>
    <t>Les Bioux</t>
  </si>
  <si>
    <t>Le Pont</t>
  </si>
  <si>
    <t>Vinzel</t>
  </si>
  <si>
    <t>Burtigny</t>
  </si>
  <si>
    <t>Tartegnin</t>
  </si>
  <si>
    <t>Rolle</t>
  </si>
  <si>
    <t>Perroy</t>
  </si>
  <si>
    <t>Mont-sur-Rolle</t>
  </si>
  <si>
    <t>Luins</t>
  </si>
  <si>
    <t>Gilly</t>
  </si>
  <si>
    <t>Bursinel</t>
  </si>
  <si>
    <t>Essertines-sur-Rolle</t>
  </si>
  <si>
    <t>Bursins</t>
  </si>
  <si>
    <t>Dully</t>
  </si>
  <si>
    <t>Allaman</t>
  </si>
  <si>
    <t>Rougemont</t>
  </si>
  <si>
    <t>Flendruz</t>
  </si>
  <si>
    <t>Rossinière</t>
  </si>
  <si>
    <t>La Tine</t>
  </si>
  <si>
    <t>Château-d'Oex</t>
  </si>
  <si>
    <t>La Lécherette</t>
  </si>
  <si>
    <t>L'Etivaz</t>
  </si>
  <si>
    <t>Les Moulins</t>
  </si>
  <si>
    <t>Valbroye</t>
  </si>
  <si>
    <t>Cerniaz VD</t>
  </si>
  <si>
    <t>Villars-Bramard</t>
  </si>
  <si>
    <t>Combremont-le-Petit</t>
  </si>
  <si>
    <t>Combremont-le-Grand</t>
  </si>
  <si>
    <t>Sassel</t>
  </si>
  <si>
    <t>Seigneux</t>
  </si>
  <si>
    <t>Marnand</t>
  </si>
  <si>
    <t>Granges-près-Marnand</t>
  </si>
  <si>
    <t>Nuvilly</t>
  </si>
  <si>
    <t>Villarzel</t>
  </si>
  <si>
    <t>Rossens VD</t>
  </si>
  <si>
    <t>Sédeilles</t>
  </si>
  <si>
    <t>Treytorrens (Payerne)</t>
  </si>
  <si>
    <t>Trey</t>
  </si>
  <si>
    <t>Payerne</t>
  </si>
  <si>
    <t>Corcelles-près-Payerne</t>
  </si>
  <si>
    <t>Vers-chez-Perrin</t>
  </si>
  <si>
    <t>Missy</t>
  </si>
  <si>
    <t>Henniez</t>
  </si>
  <si>
    <t>Grandcour</t>
  </si>
  <si>
    <t>Cousset</t>
  </si>
  <si>
    <t>Chevroux</t>
  </si>
  <si>
    <t>Champtauroz</t>
  </si>
  <si>
    <t>Jorat-Mézières</t>
  </si>
  <si>
    <t>Carrouge VD</t>
  </si>
  <si>
    <t>Mézières VD</t>
  </si>
  <si>
    <t>Ferlens VD</t>
  </si>
  <si>
    <t>Oron</t>
  </si>
  <si>
    <t>Ecoteaux</t>
  </si>
  <si>
    <t>Vuibroye</t>
  </si>
  <si>
    <t>Châtillens</t>
  </si>
  <si>
    <t>Oron-la-Ville</t>
  </si>
  <si>
    <t>Chesalles-sur-Oron</t>
  </si>
  <si>
    <t>Bussigny-sur-Oron</t>
  </si>
  <si>
    <t>Oron-le-Châtel</t>
  </si>
  <si>
    <t>Les Thioleyres</t>
  </si>
  <si>
    <t>Les Tavernes</t>
  </si>
  <si>
    <t>Palézieux-Village</t>
  </si>
  <si>
    <t>Palézieux</t>
  </si>
  <si>
    <t>Essertes</t>
  </si>
  <si>
    <t>Jorat-Menthue</t>
  </si>
  <si>
    <t>Peyres-Possens</t>
  </si>
  <si>
    <t>Sottens</t>
  </si>
  <si>
    <t>Villars-Mendraz</t>
  </si>
  <si>
    <t>Peney-le-Jorat</t>
  </si>
  <si>
    <t>Villars-Tiercelin</t>
  </si>
  <si>
    <t>Montaubion-Chardonney</t>
  </si>
  <si>
    <t>Vulliens</t>
  </si>
  <si>
    <t>Servion</t>
  </si>
  <si>
    <t>Les Cullayes</t>
  </si>
  <si>
    <t>Ropraz</t>
  </si>
  <si>
    <t>Montpreveyres</t>
  </si>
  <si>
    <t>Maracon</t>
  </si>
  <si>
    <t>Corcelles-le-Jorat</t>
  </si>
  <si>
    <t>Hermenches</t>
  </si>
  <si>
    <t>Vuiteboeuf</t>
  </si>
  <si>
    <t>Vaulion</t>
  </si>
  <si>
    <t>Vallorbe</t>
  </si>
  <si>
    <t>Valeyres-sous-Rances</t>
  </si>
  <si>
    <t>Sergey</t>
  </si>
  <si>
    <t>Romainmôtier-Envy</t>
  </si>
  <si>
    <t>Romainmôtier</t>
  </si>
  <si>
    <t>Rances</t>
  </si>
  <si>
    <t>Premier</t>
  </si>
  <si>
    <t>La Praz</t>
  </si>
  <si>
    <t>Orbe</t>
  </si>
  <si>
    <t>Montcherand</t>
  </si>
  <si>
    <t>Lignerolle</t>
  </si>
  <si>
    <t>Juriens</t>
  </si>
  <si>
    <t>Croy</t>
  </si>
  <si>
    <t>Les Clées</t>
  </si>
  <si>
    <t>La Russille</t>
  </si>
  <si>
    <t>Chavornay</t>
  </si>
  <si>
    <t>Essert-Pittet</t>
  </si>
  <si>
    <t>Corcelles-sur-Chavornay</t>
  </si>
  <si>
    <t>Bretonnières</t>
  </si>
  <si>
    <t>Bofflens</t>
  </si>
  <si>
    <t>Bavois</t>
  </si>
  <si>
    <t>Baulmes</t>
  </si>
  <si>
    <t>L'Auberson</t>
  </si>
  <si>
    <t>Ballaigues</t>
  </si>
  <si>
    <t>Arnex-sur-Orbe</t>
  </si>
  <si>
    <t>Agiez</t>
  </si>
  <si>
    <t>L'Abergement</t>
  </si>
  <si>
    <t>Vich</t>
  </si>
  <si>
    <t>Le Vaud</t>
  </si>
  <si>
    <t>Trélex</t>
  </si>
  <si>
    <t>Tannay</t>
  </si>
  <si>
    <t>Signy-Avenex</t>
  </si>
  <si>
    <t>Signy</t>
  </si>
  <si>
    <t>Saint-Cergue</t>
  </si>
  <si>
    <t>Gingins</t>
  </si>
  <si>
    <t>La Cure</t>
  </si>
  <si>
    <t>St-Cergue</t>
  </si>
  <si>
    <t>La Rippe</t>
  </si>
  <si>
    <t>Chéserex</t>
  </si>
  <si>
    <t>Prangins</t>
  </si>
  <si>
    <t>Nyon</t>
  </si>
  <si>
    <t>Mies</t>
  </si>
  <si>
    <t>Grens</t>
  </si>
  <si>
    <t>Gland</t>
  </si>
  <si>
    <t>Givrins</t>
  </si>
  <si>
    <t>Genolier</t>
  </si>
  <si>
    <t>Founex</t>
  </si>
  <si>
    <t>Coppet</t>
  </si>
  <si>
    <t>Eysins</t>
  </si>
  <si>
    <t>Duillier</t>
  </si>
  <si>
    <t>Crassier</t>
  </si>
  <si>
    <t>Crans (VD)</t>
  </si>
  <si>
    <t>Crans VD</t>
  </si>
  <si>
    <t>Commugny</t>
  </si>
  <si>
    <t>Coinsins</t>
  </si>
  <si>
    <t>Chavannes-des-Bois</t>
  </si>
  <si>
    <t>Chavannes-de-Bogis</t>
  </si>
  <si>
    <t>Borex</t>
  </si>
  <si>
    <t>Bogis-Bossey</t>
  </si>
  <si>
    <t>Begnins</t>
  </si>
  <si>
    <t>Bassins</t>
  </si>
  <si>
    <t>Arzier-Le Muids</t>
  </si>
  <si>
    <t>Arnex-sur-Nyon</t>
  </si>
  <si>
    <t>Montanaire</t>
  </si>
  <si>
    <t>Neyruz-sur-Moudon</t>
  </si>
  <si>
    <t>St-Cierges</t>
  </si>
  <si>
    <t>Denezy</t>
  </si>
  <si>
    <t>Correvon</t>
  </si>
  <si>
    <t>Thierrens</t>
  </si>
  <si>
    <t>Chanéaz</t>
  </si>
  <si>
    <t>Martherenges</t>
  </si>
  <si>
    <t>Chapelle-sur-Moudon</t>
  </si>
  <si>
    <t>Bercher</t>
  </si>
  <si>
    <t>Vucherens</t>
  </si>
  <si>
    <t>Villars-le-Comte</t>
  </si>
  <si>
    <t>Syens</t>
  </si>
  <si>
    <t>Rossenges</t>
  </si>
  <si>
    <t>Prévonloup</t>
  </si>
  <si>
    <t>Moudon</t>
  </si>
  <si>
    <t>Lucens</t>
  </si>
  <si>
    <t>Sarzens</t>
  </si>
  <si>
    <t>Chesalles-sur-Moudon</t>
  </si>
  <si>
    <t>Brenles</t>
  </si>
  <si>
    <t>Cremin</t>
  </si>
  <si>
    <t>Forel-sur-Lucens</t>
  </si>
  <si>
    <t>Oulens-sur-Lucens</t>
  </si>
  <si>
    <t>Lovatens</t>
  </si>
  <si>
    <t>Dompierre (VD)</t>
  </si>
  <si>
    <t>Dompierre VD</t>
  </si>
  <si>
    <t>Curtilles</t>
  </si>
  <si>
    <t>Chavannes-sur-Moudon</t>
  </si>
  <si>
    <t>Bussy-sur-Moudon</t>
  </si>
  <si>
    <t>Boulens</t>
  </si>
  <si>
    <t>Hautemorges</t>
  </si>
  <si>
    <t>Apples</t>
  </si>
  <si>
    <t>Pampigny</t>
  </si>
  <si>
    <t>Sévery</t>
  </si>
  <si>
    <t>Bussy-Chardonney</t>
  </si>
  <si>
    <t>Reverolle</t>
  </si>
  <si>
    <t>Cottens VD</t>
  </si>
  <si>
    <t>Yens</t>
  </si>
  <si>
    <t>Vullierens</t>
  </si>
  <si>
    <t>Vufflens-le-Château</t>
  </si>
  <si>
    <t>Villars-sous-Yens</t>
  </si>
  <si>
    <t>Villars-Sainte-Croix</t>
  </si>
  <si>
    <t>Villars-Ste-Croix</t>
  </si>
  <si>
    <t>Vaux-sur-Morges</t>
  </si>
  <si>
    <t>Tolochenaz</t>
  </si>
  <si>
    <t>Saint-Sulpice (VD)</t>
  </si>
  <si>
    <t>St-Sulpice VD</t>
  </si>
  <si>
    <t>Lausanne</t>
  </si>
  <si>
    <t>Saint-Prex</t>
  </si>
  <si>
    <t>St-Prex</t>
  </si>
  <si>
    <t>Romanel-sur-Morges</t>
  </si>
  <si>
    <t>Préverenges</t>
  </si>
  <si>
    <t>Morges</t>
  </si>
  <si>
    <t>Lussy-sur-Morges</t>
  </si>
  <si>
    <t>Lully (VD)</t>
  </si>
  <si>
    <t>Lully VD</t>
  </si>
  <si>
    <t>Lonay</t>
  </si>
  <si>
    <t>Lavigny</t>
  </si>
  <si>
    <t>Aubonne</t>
  </si>
  <si>
    <t>Etoy</t>
  </si>
  <si>
    <t>Ecublens (VD)</t>
  </si>
  <si>
    <t>Ecublens VD</t>
  </si>
  <si>
    <t>Echichens</t>
  </si>
  <si>
    <t>Monnaz</t>
  </si>
  <si>
    <t>Colombier VD</t>
  </si>
  <si>
    <t>St-Saphorin-sur-Morges</t>
  </si>
  <si>
    <t>Echandens</t>
  </si>
  <si>
    <t>Denges</t>
  </si>
  <si>
    <t>Denens</t>
  </si>
  <si>
    <t>Clarmont</t>
  </si>
  <si>
    <t>Chigny</t>
  </si>
  <si>
    <t>Chavannes-près-Renens</t>
  </si>
  <si>
    <t>Bussigny</t>
  </si>
  <si>
    <t>Buchillon</t>
  </si>
  <si>
    <t>Bremblens</t>
  </si>
  <si>
    <t>Aclens</t>
  </si>
  <si>
    <t>Bourg-en-Lavaux</t>
  </si>
  <si>
    <t>Epesses</t>
  </si>
  <si>
    <t>Riex</t>
  </si>
  <si>
    <t>Villette (Lavaux)</t>
  </si>
  <si>
    <t>Cully</t>
  </si>
  <si>
    <t>Lutry</t>
  </si>
  <si>
    <t>Chenaux</t>
  </si>
  <si>
    <t>Aran</t>
  </si>
  <si>
    <t>Grandvaux</t>
  </si>
  <si>
    <t>Puidoux</t>
  </si>
  <si>
    <t>Savigny</t>
  </si>
  <si>
    <t>La Croix (Lutry)</t>
  </si>
  <si>
    <t>Mollie-Margot</t>
  </si>
  <si>
    <t>Saint-Saphorin (Lavaux)</t>
  </si>
  <si>
    <t>St-Saphorin (Lavaux)</t>
  </si>
  <si>
    <t>Rivaz</t>
  </si>
  <si>
    <t>Chexbres</t>
  </si>
  <si>
    <t>La Conversion</t>
  </si>
  <si>
    <t>Belmont-sur-Lausanne</t>
  </si>
  <si>
    <t>Forel (Lavaux)</t>
  </si>
  <si>
    <t>Romanel-sur-Lausanne</t>
  </si>
  <si>
    <t>Renens (VD)</t>
  </si>
  <si>
    <t>Renens VD</t>
  </si>
  <si>
    <t>Prilly</t>
  </si>
  <si>
    <t>Pully</t>
  </si>
  <si>
    <t>Les Monts-de-Pully</t>
  </si>
  <si>
    <t>Paudex</t>
  </si>
  <si>
    <t>Le Mont-sur-Lausanne</t>
  </si>
  <si>
    <t>Cugy VD</t>
  </si>
  <si>
    <t>Cheseaux-sur-Lausanne</t>
  </si>
  <si>
    <t>Crissier</t>
  </si>
  <si>
    <t>Lausanne 27</t>
  </si>
  <si>
    <t>Lausanne 26</t>
  </si>
  <si>
    <t>Lausanne 25</t>
  </si>
  <si>
    <t>Jouxtens-Mézery</t>
  </si>
  <si>
    <t>Epalinges</t>
  </si>
  <si>
    <t>Tévenon</t>
  </si>
  <si>
    <t>Mauborget</t>
  </si>
  <si>
    <t>Vaugondry</t>
  </si>
  <si>
    <t>Romairon</t>
  </si>
  <si>
    <t>Fontanezier</t>
  </si>
  <si>
    <t>Villars-Burquin</t>
  </si>
  <si>
    <t>Sainte-Croix</t>
  </si>
  <si>
    <t>La Vraconnaz</t>
  </si>
  <si>
    <t>Les Rasses</t>
  </si>
  <si>
    <t>Le Château-de-Ste-Croix</t>
  </si>
  <si>
    <t>La Sagne (Ste-Croix)</t>
  </si>
  <si>
    <t>Ste-Croix</t>
  </si>
  <si>
    <t>Provence</t>
  </si>
  <si>
    <t>Onnens (VD)</t>
  </si>
  <si>
    <t>Onnens VD</t>
  </si>
  <si>
    <t>Novalles</t>
  </si>
  <si>
    <t>Mutrux</t>
  </si>
  <si>
    <t>Grandson</t>
  </si>
  <si>
    <t>Grandevent</t>
  </si>
  <si>
    <t>Bullet</t>
  </si>
  <si>
    <t>Giez</t>
  </si>
  <si>
    <t>Fontaines-sur-Grandson</t>
  </si>
  <si>
    <t>Fiez</t>
  </si>
  <si>
    <t>Corcelles-près-Concise</t>
  </si>
  <si>
    <t>Concise</t>
  </si>
  <si>
    <t>Champagne</t>
  </si>
  <si>
    <t>Bonvillars</t>
  </si>
  <si>
    <t>Goumoëns</t>
  </si>
  <si>
    <t>Goumoens-le-Jux</t>
  </si>
  <si>
    <t>Eclagnens</t>
  </si>
  <si>
    <t>Goumoens-la-Ville</t>
  </si>
  <si>
    <t>Montilliez</t>
  </si>
  <si>
    <t>Sugnens</t>
  </si>
  <si>
    <t>Poliez-le-Grand</t>
  </si>
  <si>
    <t>Naz</t>
  </si>
  <si>
    <t>Dommartin</t>
  </si>
  <si>
    <t>Vuarrens</t>
  </si>
  <si>
    <t>Villars-le-Terroir</t>
  </si>
  <si>
    <t>Saint-Barthélemy (VD)</t>
  </si>
  <si>
    <t>St-Barthélemy VD</t>
  </si>
  <si>
    <t>Rueyres</t>
  </si>
  <si>
    <t>Poliez-Pittet</t>
  </si>
  <si>
    <t>Penthéréaz</t>
  </si>
  <si>
    <t>Pailly</t>
  </si>
  <si>
    <t>Oulens-sous-Echallens</t>
  </si>
  <si>
    <t>Morrens (VD)</t>
  </si>
  <si>
    <t>Morrens VD</t>
  </si>
  <si>
    <t>Froideville</t>
  </si>
  <si>
    <t>Fey</t>
  </si>
  <si>
    <t>Etagnières</t>
  </si>
  <si>
    <t>Essertines-sur-Yverdon</t>
  </si>
  <si>
    <t>Epautheyres</t>
  </si>
  <si>
    <t>Echallens</t>
  </si>
  <si>
    <t>Cugy (VD)</t>
  </si>
  <si>
    <t>Bretigny-sur-Morrens</t>
  </si>
  <si>
    <t>Bottens</t>
  </si>
  <si>
    <t>Assens</t>
  </si>
  <si>
    <t>Bioley-Orjulaz</t>
  </si>
  <si>
    <t>Vufflens-la-Ville</t>
  </si>
  <si>
    <t>Mex VD</t>
  </si>
  <si>
    <t>Sullens</t>
  </si>
  <si>
    <t>Senarclens</t>
  </si>
  <si>
    <t>La Sarraz</t>
  </si>
  <si>
    <t>Pompaples</t>
  </si>
  <si>
    <t>Penthaz</t>
  </si>
  <si>
    <t>Penthalaz</t>
  </si>
  <si>
    <t>Orny</t>
  </si>
  <si>
    <t>Montricher</t>
  </si>
  <si>
    <t>Mont-la-Ville</t>
  </si>
  <si>
    <t>Moiry</t>
  </si>
  <si>
    <t>Moiry VD</t>
  </si>
  <si>
    <t>Mex (VD)</t>
  </si>
  <si>
    <t>Mauraz</t>
  </si>
  <si>
    <t>Lussery-Villars</t>
  </si>
  <si>
    <t>L'Isle</t>
  </si>
  <si>
    <t>La Coudre</t>
  </si>
  <si>
    <t>Villars-Bozon</t>
  </si>
  <si>
    <t>Grancy</t>
  </si>
  <si>
    <t>Gollion</t>
  </si>
  <si>
    <t>Ferreyres</t>
  </si>
  <si>
    <t>Eclépens</t>
  </si>
  <si>
    <t>Dizy</t>
  </si>
  <si>
    <t>Daillens</t>
  </si>
  <si>
    <t>Cuarnens</t>
  </si>
  <si>
    <t>Cossonay</t>
  </si>
  <si>
    <t>Allens</t>
  </si>
  <si>
    <t>Cossonay-Ville</t>
  </si>
  <si>
    <t>Chevilly</t>
  </si>
  <si>
    <t>Chavannes-le-Veyron</t>
  </si>
  <si>
    <t>La Chaux (Cossonay)</t>
  </si>
  <si>
    <t>Boussens</t>
  </si>
  <si>
    <t>Bournens</t>
  </si>
  <si>
    <t>Bettens</t>
  </si>
  <si>
    <t>Vully-les-Lacs</t>
  </si>
  <si>
    <t>Mur (Vully) VD</t>
  </si>
  <si>
    <t>Chabrey</t>
  </si>
  <si>
    <t>Constantine</t>
  </si>
  <si>
    <t>Montmagny</t>
  </si>
  <si>
    <t>Vallamand</t>
  </si>
  <si>
    <t>Cotterd</t>
  </si>
  <si>
    <t>Bellerive VD</t>
  </si>
  <si>
    <t>Salavaux</t>
  </si>
  <si>
    <t>Villars-le-Grand</t>
  </si>
  <si>
    <t>Faoug</t>
  </si>
  <si>
    <t>Cudrefin</t>
  </si>
  <si>
    <t>Avenches</t>
  </si>
  <si>
    <t>Misery</t>
  </si>
  <si>
    <t>Donatyre</t>
  </si>
  <si>
    <t>Oleyres</t>
  </si>
  <si>
    <t>Domdidier</t>
  </si>
  <si>
    <t>Saubraz</t>
  </si>
  <si>
    <t>Saint-Oyens</t>
  </si>
  <si>
    <t>St-Oyens</t>
  </si>
  <si>
    <t>Saint-Livres</t>
  </si>
  <si>
    <t>St-Livres</t>
  </si>
  <si>
    <t>Bière</t>
  </si>
  <si>
    <t>Saint-George</t>
  </si>
  <si>
    <t>St-George</t>
  </si>
  <si>
    <t>Mollens (VD)</t>
  </si>
  <si>
    <t>Mollens VD</t>
  </si>
  <si>
    <t>Marchissy</t>
  </si>
  <si>
    <t>Longirod</t>
  </si>
  <si>
    <t>Gimel</t>
  </si>
  <si>
    <t>Féchy</t>
  </si>
  <si>
    <t>Bougy-Villars</t>
  </si>
  <si>
    <t>Berolle</t>
  </si>
  <si>
    <t>Ballens</t>
  </si>
  <si>
    <t>Pizy</t>
  </si>
  <si>
    <t>Montherod</t>
  </si>
  <si>
    <t>Yvorne</t>
  </si>
  <si>
    <t>Villeneuve (VD)</t>
  </si>
  <si>
    <t>Villeneuve VD</t>
  </si>
  <si>
    <t>Roche (VD)</t>
  </si>
  <si>
    <t>Roche VD</t>
  </si>
  <si>
    <t>Rennaz</t>
  </si>
  <si>
    <t>Ormont-Dessus</t>
  </si>
  <si>
    <t>Les Diablerets</t>
  </si>
  <si>
    <t>Vers-l'Eglise</t>
  </si>
  <si>
    <t>Ormont-Dessous</t>
  </si>
  <si>
    <t>La Forclaz VD</t>
  </si>
  <si>
    <t>Le Sépey</t>
  </si>
  <si>
    <t>La Comballaz</t>
  </si>
  <si>
    <t>Les Mosses</t>
  </si>
  <si>
    <t>Corbeyrier</t>
  </si>
  <si>
    <t>Ollon</t>
  </si>
  <si>
    <t>Chesières</t>
  </si>
  <si>
    <t>Huémoz</t>
  </si>
  <si>
    <t>Arveyes</t>
  </si>
  <si>
    <t>Villars-sur-Ollon</t>
  </si>
  <si>
    <t>Panex</t>
  </si>
  <si>
    <t>St-Triphon</t>
  </si>
  <si>
    <t>Ollon VD</t>
  </si>
  <si>
    <t>Aigle</t>
  </si>
  <si>
    <t>Noville</t>
  </si>
  <si>
    <t>Leysin</t>
  </si>
  <si>
    <t>Lavey-Morcles</t>
  </si>
  <si>
    <t>Morcles</t>
  </si>
  <si>
    <t>Lavey-les-Bains</t>
  </si>
  <si>
    <t>Lavey-Village</t>
  </si>
  <si>
    <t>Gryon</t>
  </si>
  <si>
    <t>Les Posses-sur-Bex</t>
  </si>
  <si>
    <t>Frenières-sur-Bex</t>
  </si>
  <si>
    <t>Chessel</t>
  </si>
  <si>
    <t>Bex</t>
  </si>
  <si>
    <t>Les Plans-sur-Bex</t>
  </si>
  <si>
    <t>Fenalet-sur-Bex</t>
  </si>
  <si>
    <t>it</t>
  </si>
  <si>
    <t>TI</t>
  </si>
  <si>
    <t>Verzasca</t>
  </si>
  <si>
    <t>Sonogno</t>
  </si>
  <si>
    <t>Frasco</t>
  </si>
  <si>
    <t>Gerra (Verzasca)</t>
  </si>
  <si>
    <t>Brione (Verzasca)</t>
  </si>
  <si>
    <t>Lavertezzo</t>
  </si>
  <si>
    <t>Vogorno</t>
  </si>
  <si>
    <t>Corippo</t>
  </si>
  <si>
    <t>Gambarogno</t>
  </si>
  <si>
    <t>Contone</t>
  </si>
  <si>
    <t>Cadenazzo</t>
  </si>
  <si>
    <t>Piazzogna</t>
  </si>
  <si>
    <t>Caviano</t>
  </si>
  <si>
    <t>Ranzo</t>
  </si>
  <si>
    <t>Gerra (Gambarogno)</t>
  </si>
  <si>
    <t>Vairano</t>
  </si>
  <si>
    <t>S. Nazzaro</t>
  </si>
  <si>
    <t>Vira (Gambarogno)</t>
  </si>
  <si>
    <t>Magadino</t>
  </si>
  <si>
    <t>Quartino</t>
  </si>
  <si>
    <t>Indemini</t>
  </si>
  <si>
    <t>Centovalli</t>
  </si>
  <si>
    <t>Moneto</t>
  </si>
  <si>
    <t>Camedo</t>
  </si>
  <si>
    <t>Borgnone</t>
  </si>
  <si>
    <t>Palagnedra</t>
  </si>
  <si>
    <t>Golino</t>
  </si>
  <si>
    <t>Rasa</t>
  </si>
  <si>
    <t>Verdasio</t>
  </si>
  <si>
    <t>Intragna</t>
  </si>
  <si>
    <t>Terre di Pedemonte</t>
  </si>
  <si>
    <t>Cavigliano</t>
  </si>
  <si>
    <t>Verscio</t>
  </si>
  <si>
    <t>Tegna</t>
  </si>
  <si>
    <t>Lema</t>
  </si>
  <si>
    <t>Astano</t>
  </si>
  <si>
    <t>Curio</t>
  </si>
  <si>
    <t>Miglieglia</t>
  </si>
  <si>
    <t>Novaggio</t>
  </si>
  <si>
    <t>Beride di Bedigliora</t>
  </si>
  <si>
    <t>Banco</t>
  </si>
  <si>
    <t>Bombinasco</t>
  </si>
  <si>
    <t>Bedigliora</t>
  </si>
  <si>
    <t>Comunanza Cadenazzo/Monteceneri</t>
  </si>
  <si>
    <t>Medeglia</t>
  </si>
  <si>
    <t>Avegno Gordevio</t>
  </si>
  <si>
    <t>Gordevio</t>
  </si>
  <si>
    <t>Avegno</t>
  </si>
  <si>
    <t>Lavizzara</t>
  </si>
  <si>
    <t>Fusio</t>
  </si>
  <si>
    <t>Piano di Peccia</t>
  </si>
  <si>
    <t>Peccia</t>
  </si>
  <si>
    <t>Prato-Sornico</t>
  </si>
  <si>
    <t>Broglio</t>
  </si>
  <si>
    <t>Brontallo</t>
  </si>
  <si>
    <t>Menzonio</t>
  </si>
  <si>
    <t>Maggia</t>
  </si>
  <si>
    <t>Coglio</t>
  </si>
  <si>
    <t>Lodano</t>
  </si>
  <si>
    <t>Giumaglio</t>
  </si>
  <si>
    <t>Moghegno</t>
  </si>
  <si>
    <t>Aurigeno</t>
  </si>
  <si>
    <t>Riveo</t>
  </si>
  <si>
    <t>Someo</t>
  </si>
  <si>
    <t>Linescio</t>
  </si>
  <si>
    <t>Cevio</t>
  </si>
  <si>
    <t>S. Carlo (Val Bavona)</t>
  </si>
  <si>
    <t>Cavergno</t>
  </si>
  <si>
    <t>Bignasco</t>
  </si>
  <si>
    <t>Cerentino</t>
  </si>
  <si>
    <t>Campo (Vallemaggia)</t>
  </si>
  <si>
    <t>Cimalmotto</t>
  </si>
  <si>
    <t>Niva (Vallemaggia)</t>
  </si>
  <si>
    <t>Bosco/Gurin</t>
  </si>
  <si>
    <t>Riviera</t>
  </si>
  <si>
    <t>Iragna</t>
  </si>
  <si>
    <t>Cresciano</t>
  </si>
  <si>
    <t>Osogna</t>
  </si>
  <si>
    <t>Lodrino</t>
  </si>
  <si>
    <t>Prosito</t>
  </si>
  <si>
    <t>Biasca</t>
  </si>
  <si>
    <t>Pollegio</t>
  </si>
  <si>
    <t>Breggia</t>
  </si>
  <si>
    <t>Sagno</t>
  </si>
  <si>
    <t>Cabbio</t>
  </si>
  <si>
    <t>Muggio</t>
  </si>
  <si>
    <t>Bruzella</t>
  </si>
  <si>
    <t>Caneggio</t>
  </si>
  <si>
    <t>Morbio Superiore</t>
  </si>
  <si>
    <t>Vacallo</t>
  </si>
  <si>
    <t>Stabio</t>
  </si>
  <si>
    <t>S. Pietro</t>
  </si>
  <si>
    <t>Ligornetto</t>
  </si>
  <si>
    <t>Riva San Vitale</t>
  </si>
  <si>
    <t>Novazzano</t>
  </si>
  <si>
    <t>Balerna</t>
  </si>
  <si>
    <t>Morbio Inferiore</t>
  </si>
  <si>
    <t>Mendrisio</t>
  </si>
  <si>
    <t>Castel San Pietro</t>
  </si>
  <si>
    <t>Salorino</t>
  </si>
  <si>
    <t>Meride</t>
  </si>
  <si>
    <t>Tremona</t>
  </si>
  <si>
    <t>Arzo</t>
  </si>
  <si>
    <t>Besazio</t>
  </si>
  <si>
    <t>Rancate</t>
  </si>
  <si>
    <t>Genestrerio</t>
  </si>
  <si>
    <t>Capolago</t>
  </si>
  <si>
    <t>Coldrerio</t>
  </si>
  <si>
    <t>Chiasso</t>
  </si>
  <si>
    <t>Seseglio</t>
  </si>
  <si>
    <t>Pedrinate</t>
  </si>
  <si>
    <t>Campora</t>
  </si>
  <si>
    <t>Casima</t>
  </si>
  <si>
    <t>Monte</t>
  </si>
  <si>
    <t>Corteglia</t>
  </si>
  <si>
    <t>Val Mara</t>
  </si>
  <si>
    <t>Rovio</t>
  </si>
  <si>
    <t>Melano</t>
  </si>
  <si>
    <t>Maroggia</t>
  </si>
  <si>
    <t>Tresa</t>
  </si>
  <si>
    <t>Monteggio</t>
  </si>
  <si>
    <t>Sessa</t>
  </si>
  <si>
    <t>Madonna del Piano</t>
  </si>
  <si>
    <t>Purasca</t>
  </si>
  <si>
    <t>Ponte Tresa</t>
  </si>
  <si>
    <t>Castelrotto</t>
  </si>
  <si>
    <t>Monteceneri</t>
  </si>
  <si>
    <t>Sigirino</t>
  </si>
  <si>
    <t>Bironico</t>
  </si>
  <si>
    <t>Camignolo</t>
  </si>
  <si>
    <t>Rivera</t>
  </si>
  <si>
    <t>Alto Malcantone</t>
  </si>
  <si>
    <t>Arosio</t>
  </si>
  <si>
    <t>Mugena</t>
  </si>
  <si>
    <t>Fescoggia</t>
  </si>
  <si>
    <t>Vezio</t>
  </si>
  <si>
    <t>Breno</t>
  </si>
  <si>
    <t>Collina d'Oro</t>
  </si>
  <si>
    <t>Agra</t>
  </si>
  <si>
    <t>Montagnola</t>
  </si>
  <si>
    <t>Gentilino</t>
  </si>
  <si>
    <t>Carabietta</t>
  </si>
  <si>
    <t>Grancia</t>
  </si>
  <si>
    <t>Vico Morcote</t>
  </si>
  <si>
    <t>Vezia</t>
  </si>
  <si>
    <t>Vernate</t>
  </si>
  <si>
    <t>Torricella-Taverne</t>
  </si>
  <si>
    <t>Torricella</t>
  </si>
  <si>
    <t>Taverne</t>
  </si>
  <si>
    <t>Capriasca</t>
  </si>
  <si>
    <t>Odogno</t>
  </si>
  <si>
    <t>Curtina</t>
  </si>
  <si>
    <t>Corticiasca</t>
  </si>
  <si>
    <t>Bidogno</t>
  </si>
  <si>
    <t>Roveredo TI</t>
  </si>
  <si>
    <t>Lopagno</t>
  </si>
  <si>
    <t>Oggio</t>
  </si>
  <si>
    <t>Cagiallo</t>
  </si>
  <si>
    <t>Bigorio</t>
  </si>
  <si>
    <t>Sala Capriasca</t>
  </si>
  <si>
    <t>Lugaggia</t>
  </si>
  <si>
    <t>Tesserete</t>
  </si>
  <si>
    <t>Vaglio</t>
  </si>
  <si>
    <t>Sorengo</t>
  </si>
  <si>
    <t>Savosa</t>
  </si>
  <si>
    <t>Porza</t>
  </si>
  <si>
    <t>Pura</t>
  </si>
  <si>
    <t>Ponte Capriasca</t>
  </si>
  <si>
    <t>Origlio</t>
  </si>
  <si>
    <t>Paradiso</t>
  </si>
  <si>
    <t>Neggio</t>
  </si>
  <si>
    <t>Magliaso</t>
  </si>
  <si>
    <t>Muzzano</t>
  </si>
  <si>
    <t>Agno</t>
  </si>
  <si>
    <t>Morcote</t>
  </si>
  <si>
    <t>Mezzovico-Vira</t>
  </si>
  <si>
    <t>Mezzovico</t>
  </si>
  <si>
    <t>Melide</t>
  </si>
  <si>
    <t>Massagno</t>
  </si>
  <si>
    <t>Manno</t>
  </si>
  <si>
    <t>Bioggio</t>
  </si>
  <si>
    <t>Lugano</t>
  </si>
  <si>
    <t>Brè sopra Lugano</t>
  </si>
  <si>
    <t>Gandria</t>
  </si>
  <si>
    <t>Ruvigliana</t>
  </si>
  <si>
    <t>Castagnola</t>
  </si>
  <si>
    <t>Aldesago</t>
  </si>
  <si>
    <t>Sonvico</t>
  </si>
  <si>
    <t>Dino</t>
  </si>
  <si>
    <t>Villa Luganese</t>
  </si>
  <si>
    <t>Cadro</t>
  </si>
  <si>
    <t>Davesco-Soragno</t>
  </si>
  <si>
    <t>Cureggia</t>
  </si>
  <si>
    <t>Pregassona</t>
  </si>
  <si>
    <t>Viganello</t>
  </si>
  <si>
    <t>Piandera Paese</t>
  </si>
  <si>
    <t>Cimadera</t>
  </si>
  <si>
    <t>Certara</t>
  </si>
  <si>
    <t>Maglio di Colla</t>
  </si>
  <si>
    <t>Signôra</t>
  </si>
  <si>
    <t>Cozzo</t>
  </si>
  <si>
    <t>Bogno</t>
  </si>
  <si>
    <t>Colla</t>
  </si>
  <si>
    <t>Scareglia</t>
  </si>
  <si>
    <t>Insone</t>
  </si>
  <si>
    <t>Breganzona</t>
  </si>
  <si>
    <t>Figino</t>
  </si>
  <si>
    <t>Barbengo</t>
  </si>
  <si>
    <t>Pambio-Noranco</t>
  </si>
  <si>
    <t>Carona</t>
  </si>
  <si>
    <t>Carabbia</t>
  </si>
  <si>
    <t>Pazzallo</t>
  </si>
  <si>
    <t>Pugerna</t>
  </si>
  <si>
    <t>Lamone</t>
  </si>
  <si>
    <t>Cureglia</t>
  </si>
  <si>
    <t>Bedano</t>
  </si>
  <si>
    <t>Cadempino</t>
  </si>
  <si>
    <t>Gravesano</t>
  </si>
  <si>
    <t>Comano</t>
  </si>
  <si>
    <t>Caslano</t>
  </si>
  <si>
    <t>Canobbio</t>
  </si>
  <si>
    <t>Cademario</t>
  </si>
  <si>
    <t>Cimo</t>
  </si>
  <si>
    <t>Brusino Arsizio</t>
  </si>
  <si>
    <t>Serpiano</t>
  </si>
  <si>
    <t>Bissone</t>
  </si>
  <si>
    <t>Iseo</t>
  </si>
  <si>
    <t>Bosco Luganese</t>
  </si>
  <si>
    <t>Arogno</t>
  </si>
  <si>
    <t>Aranno</t>
  </si>
  <si>
    <t>Cassina d'Agno</t>
  </si>
  <si>
    <t>Cugnasco-Gerra</t>
  </si>
  <si>
    <t>Agarone</t>
  </si>
  <si>
    <t>Riazzino</t>
  </si>
  <si>
    <t>Cugnasco</t>
  </si>
  <si>
    <t>Onsernone</t>
  </si>
  <si>
    <t>Vergeletto</t>
  </si>
  <si>
    <t>Spruga</t>
  </si>
  <si>
    <t>Comologno</t>
  </si>
  <si>
    <t>Russo</t>
  </si>
  <si>
    <t>Berzona</t>
  </si>
  <si>
    <t>Auressio</t>
  </si>
  <si>
    <t>Loco</t>
  </si>
  <si>
    <t>Crana</t>
  </si>
  <si>
    <t>Gresso</t>
  </si>
  <si>
    <t>Mosogno</t>
  </si>
  <si>
    <t>Tenero-Contra</t>
  </si>
  <si>
    <t>Contra</t>
  </si>
  <si>
    <t>Tenero</t>
  </si>
  <si>
    <t>Ronco sopra Ascona</t>
  </si>
  <si>
    <t>Porto Ronco</t>
  </si>
  <si>
    <t>Orselina</t>
  </si>
  <si>
    <t>Locarno</t>
  </si>
  <si>
    <t>Muralto</t>
  </si>
  <si>
    <t>Minusio</t>
  </si>
  <si>
    <t>Brione sopra Minusio</t>
  </si>
  <si>
    <t>Mergoscia</t>
  </si>
  <si>
    <t>Losone</t>
  </si>
  <si>
    <t>Arcegno</t>
  </si>
  <si>
    <t>Ascona</t>
  </si>
  <si>
    <t>Solduno</t>
  </si>
  <si>
    <t>Gordola</t>
  </si>
  <si>
    <t>Brissago</t>
  </si>
  <si>
    <t>Isole di Brissago</t>
  </si>
  <si>
    <t>Quinto</t>
  </si>
  <si>
    <t>Piotta</t>
  </si>
  <si>
    <t>Ambrì</t>
  </si>
  <si>
    <t>Prato (Leventina)</t>
  </si>
  <si>
    <t>Rodi-Fiesso</t>
  </si>
  <si>
    <t>Personico</t>
  </si>
  <si>
    <t>Giornico</t>
  </si>
  <si>
    <t>Bodio TI</t>
  </si>
  <si>
    <t>Faido</t>
  </si>
  <si>
    <t>Chiggiogna</t>
  </si>
  <si>
    <t>Mairengo</t>
  </si>
  <si>
    <t>Osco</t>
  </si>
  <si>
    <t>Rossura</t>
  </si>
  <si>
    <t>Carì</t>
  </si>
  <si>
    <t>Campello</t>
  </si>
  <si>
    <t>Calpiogna</t>
  </si>
  <si>
    <t>Molare</t>
  </si>
  <si>
    <t>Cavagnago</t>
  </si>
  <si>
    <t>Sobrio</t>
  </si>
  <si>
    <t>Anzonico</t>
  </si>
  <si>
    <t>Chironico</t>
  </si>
  <si>
    <t>Nivo</t>
  </si>
  <si>
    <t>Calonico</t>
  </si>
  <si>
    <t>Lavorgo</t>
  </si>
  <si>
    <t>Dalpe</t>
  </si>
  <si>
    <t>Bedretto</t>
  </si>
  <si>
    <t>Villa Bedretto</t>
  </si>
  <si>
    <t>Airolo</t>
  </si>
  <si>
    <t>Serravalle</t>
  </si>
  <si>
    <t>Ludiano</t>
  </si>
  <si>
    <t>Semione</t>
  </si>
  <si>
    <t>Malvaglia</t>
  </si>
  <si>
    <t>Blenio</t>
  </si>
  <si>
    <t>Ghirone</t>
  </si>
  <si>
    <t>Campo (Blenio)</t>
  </si>
  <si>
    <t>Aquila</t>
  </si>
  <si>
    <t>Camperio</t>
  </si>
  <si>
    <t>Olivone</t>
  </si>
  <si>
    <t>Torre</t>
  </si>
  <si>
    <t>Dangio</t>
  </si>
  <si>
    <t>Acquarossa</t>
  </si>
  <si>
    <t>Largario</t>
  </si>
  <si>
    <t>Ponto Valentino</t>
  </si>
  <si>
    <t>Marolta</t>
  </si>
  <si>
    <t>Castro</t>
  </si>
  <si>
    <t>Prugiasco</t>
  </si>
  <si>
    <t>Corzoneso</t>
  </si>
  <si>
    <t>Motto (Blenio)</t>
  </si>
  <si>
    <t>Lottigna</t>
  </si>
  <si>
    <t>Leontica</t>
  </si>
  <si>
    <t>Dongio</t>
  </si>
  <si>
    <t>Sant'Antonino</t>
  </si>
  <si>
    <t>S. Antonino</t>
  </si>
  <si>
    <t>Camorino</t>
  </si>
  <si>
    <t>Gudo</t>
  </si>
  <si>
    <t>Lumino</t>
  </si>
  <si>
    <t>Castione</t>
  </si>
  <si>
    <t>Isone</t>
  </si>
  <si>
    <t>Robasacco</t>
  </si>
  <si>
    <t>Bellinzona</t>
  </si>
  <si>
    <t>Claro</t>
  </si>
  <si>
    <t>Carena</t>
  </si>
  <si>
    <t>S. Antonio (Val Morobbia)</t>
  </si>
  <si>
    <t>Pianezzo</t>
  </si>
  <si>
    <t>Gnosca</t>
  </si>
  <si>
    <t>Moleno</t>
  </si>
  <si>
    <t>Preonzo</t>
  </si>
  <si>
    <t>Gorduno</t>
  </si>
  <si>
    <t>Sementina</t>
  </si>
  <si>
    <t>Monte Carasso</t>
  </si>
  <si>
    <t>Giubiasco</t>
  </si>
  <si>
    <t>Arbedo-Castione</t>
  </si>
  <si>
    <t>Arbedo</t>
  </si>
  <si>
    <t>TG</t>
  </si>
  <si>
    <t>Wigoltingen</t>
  </si>
  <si>
    <t>Wagerswil</t>
  </si>
  <si>
    <t>Engwilen</t>
  </si>
  <si>
    <t>Märstetten</t>
  </si>
  <si>
    <t>Lamperswil TG</t>
  </si>
  <si>
    <t>Illhart</t>
  </si>
  <si>
    <t>Engwang</t>
  </si>
  <si>
    <t>Bonau</t>
  </si>
  <si>
    <t>Müllheim-Wigoltingen</t>
  </si>
  <si>
    <t>Weinfelden</t>
  </si>
  <si>
    <t>Bürglen TG</t>
  </si>
  <si>
    <t>Ottoberg</t>
  </si>
  <si>
    <t>Bussnang</t>
  </si>
  <si>
    <t>Rothenhausen</t>
  </si>
  <si>
    <t>Schmidshof</t>
  </si>
  <si>
    <t>Oppikon</t>
  </si>
  <si>
    <t>Oberbussnang</t>
  </si>
  <si>
    <t>Märwil</t>
  </si>
  <si>
    <t>Mettlen</t>
  </si>
  <si>
    <t>Friltschen</t>
  </si>
  <si>
    <t>Lanterswil</t>
  </si>
  <si>
    <t>Stehrenberg</t>
  </si>
  <si>
    <t>Bürglen (TG)</t>
  </si>
  <si>
    <t>Opfershofen TG</t>
  </si>
  <si>
    <t>Leimbach TG</t>
  </si>
  <si>
    <t>Istighofen</t>
  </si>
  <si>
    <t>Birwinken</t>
  </si>
  <si>
    <t>Buch b. Kümmertshausen</t>
  </si>
  <si>
    <t>Andwil TG</t>
  </si>
  <si>
    <t>Klarsreuti</t>
  </si>
  <si>
    <t>Happerswil</t>
  </si>
  <si>
    <t>Mattwil</t>
  </si>
  <si>
    <t>Berg (TG)</t>
  </si>
  <si>
    <t>Mauren TG</t>
  </si>
  <si>
    <t>Guntershausen b. Berg</t>
  </si>
  <si>
    <t>Graltshausen</t>
  </si>
  <si>
    <t>Andhausen</t>
  </si>
  <si>
    <t>Berg TG</t>
  </si>
  <si>
    <t>Amlikon-Bissegg</t>
  </si>
  <si>
    <t>Wagenhausen</t>
  </si>
  <si>
    <t>Rheinklingen</t>
  </si>
  <si>
    <t>Etzwilen</t>
  </si>
  <si>
    <t>Kaltenbach</t>
  </si>
  <si>
    <t>Steckborn</t>
  </si>
  <si>
    <t>Salenstein</t>
  </si>
  <si>
    <t>Fruthwilen</t>
  </si>
  <si>
    <t>Mannenbach-Salenstein</t>
  </si>
  <si>
    <t>Raperswilen</t>
  </si>
  <si>
    <t>Pfyn</t>
  </si>
  <si>
    <t>Homburg</t>
  </si>
  <si>
    <t>Dettighofen</t>
  </si>
  <si>
    <t>Müllheim</t>
  </si>
  <si>
    <t>Müllheim Dorf</t>
  </si>
  <si>
    <t>Mammern</t>
  </si>
  <si>
    <t>Hörhausen</t>
  </si>
  <si>
    <t>Eschenz</t>
  </si>
  <si>
    <t>Hüttwilen</t>
  </si>
  <si>
    <t>Uerschhausen</t>
  </si>
  <si>
    <t>Nussbaumen TG</t>
  </si>
  <si>
    <t>Herdern</t>
  </si>
  <si>
    <t>Weiningen TG</t>
  </si>
  <si>
    <t>Lanzenneunforn</t>
  </si>
  <si>
    <t>Berlingen</t>
  </si>
  <si>
    <t>Wuppenau</t>
  </si>
  <si>
    <t>Hosenruck</t>
  </si>
  <si>
    <t>Wilen (TG)</t>
  </si>
  <si>
    <t>Wilen b. Wil</t>
  </si>
  <si>
    <t>Wängi</t>
  </si>
  <si>
    <t>Tuttwil</t>
  </si>
  <si>
    <t>Tobel-Tägerschen</t>
  </si>
  <si>
    <t>Tobel</t>
  </si>
  <si>
    <t>Tägerschen</t>
  </si>
  <si>
    <t>Sirnach</t>
  </si>
  <si>
    <t>Littenheid</t>
  </si>
  <si>
    <t>Wiezikon b. Sirnach</t>
  </si>
  <si>
    <t>Busswil TG</t>
  </si>
  <si>
    <t>Schönholzerswilen</t>
  </si>
  <si>
    <t>Rickenbach (TG)</t>
  </si>
  <si>
    <t>Schwarzenbach SG</t>
  </si>
  <si>
    <t>Rickenbach b. Wil</t>
  </si>
  <si>
    <t>Münchwilen (TG)</t>
  </si>
  <si>
    <t>St. Margarethen TG</t>
  </si>
  <si>
    <t>Münchwilen TG</t>
  </si>
  <si>
    <t>Wil SG</t>
  </si>
  <si>
    <t>Eschlikon TG</t>
  </si>
  <si>
    <t>Lommis</t>
  </si>
  <si>
    <t>Weingarten-Kalthäusern</t>
  </si>
  <si>
    <t>Fischingen</t>
  </si>
  <si>
    <t>Sternenberg</t>
  </si>
  <si>
    <t>Schmidrüti</t>
  </si>
  <si>
    <t>Au TG</t>
  </si>
  <si>
    <t>Oberwangen TG</t>
  </si>
  <si>
    <t>Dussnang</t>
  </si>
  <si>
    <t>Eschlikon</t>
  </si>
  <si>
    <t>Wallenwil</t>
  </si>
  <si>
    <t>Braunau</t>
  </si>
  <si>
    <t>Bichelsee-Balterswil</t>
  </si>
  <si>
    <t>Bichelsee</t>
  </si>
  <si>
    <t>Balterswil</t>
  </si>
  <si>
    <t>Bettwiesen</t>
  </si>
  <si>
    <t>Affeltrangen</t>
  </si>
  <si>
    <t>Buch b. Märwil</t>
  </si>
  <si>
    <t>Zezikon</t>
  </si>
  <si>
    <t>Wäldi</t>
  </si>
  <si>
    <t>Gunterswilen</t>
  </si>
  <si>
    <t>Hattenhausen</t>
  </si>
  <si>
    <t>Lipperswil</t>
  </si>
  <si>
    <t>Sonterswil</t>
  </si>
  <si>
    <t>Hefenhausen</t>
  </si>
  <si>
    <t>Tägerwilen</t>
  </si>
  <si>
    <t>Kreuzlingen</t>
  </si>
  <si>
    <t>Münsterlingen</t>
  </si>
  <si>
    <t>Landschlacht</t>
  </si>
  <si>
    <t>Scherzingen</t>
  </si>
  <si>
    <t>Lengwil</t>
  </si>
  <si>
    <t>Dettighofen (Lengwil)</t>
  </si>
  <si>
    <t>Oberhofen TG</t>
  </si>
  <si>
    <t>Illighausen</t>
  </si>
  <si>
    <t>Langrickenbach</t>
  </si>
  <si>
    <t>Kümmertshausen</t>
  </si>
  <si>
    <t>Herrenhof</t>
  </si>
  <si>
    <t>Schönenbaumgarten</t>
  </si>
  <si>
    <t>Zuben</t>
  </si>
  <si>
    <t>Bottighofen</t>
  </si>
  <si>
    <t>Kemmental</t>
  </si>
  <si>
    <t>Altishausen</t>
  </si>
  <si>
    <t>Alterswilen</t>
  </si>
  <si>
    <t>Siegershausen</t>
  </si>
  <si>
    <t>Lippoldswilen</t>
  </si>
  <si>
    <t>Ellighausen</t>
  </si>
  <si>
    <t>Dotnacht</t>
  </si>
  <si>
    <t>Neuwilen</t>
  </si>
  <si>
    <t>Hugelshofen</t>
  </si>
  <si>
    <t>Güttingen</t>
  </si>
  <si>
    <t>Gottlieben</t>
  </si>
  <si>
    <t>Ermatingen</t>
  </si>
  <si>
    <t>Triboltingen</t>
  </si>
  <si>
    <t>Altnau</t>
  </si>
  <si>
    <t>Warth-Weiningen</t>
  </si>
  <si>
    <t>Warth</t>
  </si>
  <si>
    <t>Uesslingen-Buch</t>
  </si>
  <si>
    <t>Buch b. Frauenfeld</t>
  </si>
  <si>
    <t>Uesslingen</t>
  </si>
  <si>
    <t>Thundorf</t>
  </si>
  <si>
    <t>Wetzikon TG</t>
  </si>
  <si>
    <t>Lustdorf</t>
  </si>
  <si>
    <t>Frauenfeld</t>
  </si>
  <si>
    <t>Stettfurt</t>
  </si>
  <si>
    <t>Matzingen</t>
  </si>
  <si>
    <t>Neunforn</t>
  </si>
  <si>
    <t>Oberneunforn</t>
  </si>
  <si>
    <t>Wilen b. Neunforn</t>
  </si>
  <si>
    <t>Niederneunforn</t>
  </si>
  <si>
    <t>Hüttlingen</t>
  </si>
  <si>
    <t>Eschikofen</t>
  </si>
  <si>
    <t>Mettendorf TG</t>
  </si>
  <si>
    <t>Harenwilen</t>
  </si>
  <si>
    <t>Gachnang</t>
  </si>
  <si>
    <t>Kefikon TG</t>
  </si>
  <si>
    <t>Islikon</t>
  </si>
  <si>
    <t>Gerlikon</t>
  </si>
  <si>
    <t>Felben-Wellhausen</t>
  </si>
  <si>
    <t>Aadorf</t>
  </si>
  <si>
    <t>Wittenwil</t>
  </si>
  <si>
    <t>Aawangen</t>
  </si>
  <si>
    <t>Häuslenen</t>
  </si>
  <si>
    <t>Guntershausen b. Aadorf</t>
  </si>
  <si>
    <t>Ettenhausen TG</t>
  </si>
  <si>
    <t>Schlatt (TG)</t>
  </si>
  <si>
    <t>Schlatt TG</t>
  </si>
  <si>
    <t>Diessenhofen</t>
  </si>
  <si>
    <t>Willisdorf</t>
  </si>
  <si>
    <t>Basadingen-Schlattingen</t>
  </si>
  <si>
    <t>Unterstammheim</t>
  </si>
  <si>
    <t>Schlattingen</t>
  </si>
  <si>
    <t>Basadingen</t>
  </si>
  <si>
    <t>Zihlschlacht-Sitterdorf</t>
  </si>
  <si>
    <t>Muolen</t>
  </si>
  <si>
    <t>Bischofszell</t>
  </si>
  <si>
    <t>Sitterdorf</t>
  </si>
  <si>
    <t>Zihlschlacht</t>
  </si>
  <si>
    <t>Sulgen</t>
  </si>
  <si>
    <t>Kradolf</t>
  </si>
  <si>
    <t>Donzhausen</t>
  </si>
  <si>
    <t>Götighofen</t>
  </si>
  <si>
    <t>Kradolf-Schönenberg</t>
  </si>
  <si>
    <t>Neukirch an der Thur</t>
  </si>
  <si>
    <t>Buhwil</t>
  </si>
  <si>
    <t>Schönenberg an der Thur</t>
  </si>
  <si>
    <t>Hohentannen</t>
  </si>
  <si>
    <t>Heldswil</t>
  </si>
  <si>
    <t>Hauptwil-Gottshaus</t>
  </si>
  <si>
    <t>St. Pelagiberg</t>
  </si>
  <si>
    <t>Wilen (Gottshaus)</t>
  </si>
  <si>
    <t>Hauptwil</t>
  </si>
  <si>
    <t>Erlen</t>
  </si>
  <si>
    <t>Ennetaach</t>
  </si>
  <si>
    <t>Engishofen</t>
  </si>
  <si>
    <t>Buchackern</t>
  </si>
  <si>
    <t>Riedt b. Erlen</t>
  </si>
  <si>
    <t>Halden</t>
  </si>
  <si>
    <t>Schweizersholz</t>
  </si>
  <si>
    <t>Amriswil</t>
  </si>
  <si>
    <t>Oberaach</t>
  </si>
  <si>
    <t>Schocherswil</t>
  </si>
  <si>
    <t>Biessenhofen</t>
  </si>
  <si>
    <t>Hagenwil b. Amriswil</t>
  </si>
  <si>
    <t>Uttwil</t>
  </si>
  <si>
    <t>Romanshorn</t>
  </si>
  <si>
    <t>Sommeri</t>
  </si>
  <si>
    <t>Salmsach</t>
  </si>
  <si>
    <t>Egnach</t>
  </si>
  <si>
    <t>Roggwil (TG)</t>
  </si>
  <si>
    <t>Roggwil TG</t>
  </si>
  <si>
    <t>Stachen</t>
  </si>
  <si>
    <t>Frasnacht</t>
  </si>
  <si>
    <t>Neukirch (Egnach)</t>
  </si>
  <si>
    <t>Lömmenschwil</t>
  </si>
  <si>
    <t>Freidorf TG</t>
  </si>
  <si>
    <t>Kesswil</t>
  </si>
  <si>
    <t>Horn</t>
  </si>
  <si>
    <t>Hefenhofen</t>
  </si>
  <si>
    <t>Winden</t>
  </si>
  <si>
    <t>Steinebrunn</t>
  </si>
  <si>
    <t>Dozwil</t>
  </si>
  <si>
    <t>Arbon</t>
  </si>
  <si>
    <t>AG</t>
  </si>
  <si>
    <t>Zurzach</t>
  </si>
  <si>
    <t>Kaiserstuhl AG</t>
  </si>
  <si>
    <t>Rümikon AG</t>
  </si>
  <si>
    <t>Wislikofen</t>
  </si>
  <si>
    <t>Böbikon</t>
  </si>
  <si>
    <t>Baldingen</t>
  </si>
  <si>
    <t>Rekingen AG</t>
  </si>
  <si>
    <t>Bad Zurzach</t>
  </si>
  <si>
    <t>Rietheim</t>
  </si>
  <si>
    <t>Tegerfelden</t>
  </si>
  <si>
    <t>Siglistorf</t>
  </si>
  <si>
    <t>Schneisingen</t>
  </si>
  <si>
    <t>Mellikon</t>
  </si>
  <si>
    <t>Leuggern</t>
  </si>
  <si>
    <t>Hettenschwil</t>
  </si>
  <si>
    <t>Lengnau (AG)</t>
  </si>
  <si>
    <t>Lengnau AG</t>
  </si>
  <si>
    <t>Leibstadt</t>
  </si>
  <si>
    <t>Koblenz</t>
  </si>
  <si>
    <t>Klingnau</t>
  </si>
  <si>
    <t>Full-Reuenthal</t>
  </si>
  <si>
    <t>Fisibach</t>
  </si>
  <si>
    <t>Endingen</t>
  </si>
  <si>
    <t>Unterendingen</t>
  </si>
  <si>
    <t>Döttingen</t>
  </si>
  <si>
    <t>Böttstein</t>
  </si>
  <si>
    <t>Kleindöttingen</t>
  </si>
  <si>
    <t>Zofingen</t>
  </si>
  <si>
    <t>Bottenwil</t>
  </si>
  <si>
    <t>Mühlethal</t>
  </si>
  <si>
    <t>Wiliberg</t>
  </si>
  <si>
    <t>Vordemwald</t>
  </si>
  <si>
    <t>Rothrist</t>
  </si>
  <si>
    <t>Uerkheim</t>
  </si>
  <si>
    <t>Strengelbach</t>
  </si>
  <si>
    <t>Staffelbach</t>
  </si>
  <si>
    <t>Wittwil</t>
  </si>
  <si>
    <t>Safenwil</t>
  </si>
  <si>
    <t>Reitnau</t>
  </si>
  <si>
    <t>Attelwil</t>
  </si>
  <si>
    <t>Oftringen</t>
  </si>
  <si>
    <t>Starrkirch-Wil</t>
  </si>
  <si>
    <t>Murgenthal</t>
  </si>
  <si>
    <t>St. Urban</t>
  </si>
  <si>
    <t>Roggwil BE</t>
  </si>
  <si>
    <t>Glashütten</t>
  </si>
  <si>
    <t>Riken AG</t>
  </si>
  <si>
    <t>Moosleerau</t>
  </si>
  <si>
    <t>Kölliken</t>
  </si>
  <si>
    <t>Kirchleerau</t>
  </si>
  <si>
    <t>Brittnau</t>
  </si>
  <si>
    <t>Pfaffnau</t>
  </si>
  <si>
    <t>Aarburg</t>
  </si>
  <si>
    <t>Olten</t>
  </si>
  <si>
    <t>Zuzgen</t>
  </si>
  <si>
    <t>Zeiningen</t>
  </si>
  <si>
    <t>Wallbach</t>
  </si>
  <si>
    <t>Wegenstetten</t>
  </si>
  <si>
    <t>Stein (AG)</t>
  </si>
  <si>
    <t>Stein AG</t>
  </si>
  <si>
    <t>Schupfart</t>
  </si>
  <si>
    <t>Rheinfelden</t>
  </si>
  <si>
    <t>Möhlin</t>
  </si>
  <si>
    <t>Kaiseraugst</t>
  </si>
  <si>
    <t>Olsberg</t>
  </si>
  <si>
    <t>Obermumpf</t>
  </si>
  <si>
    <t>Mumpf</t>
  </si>
  <si>
    <t>Magden</t>
  </si>
  <si>
    <t>Hellikon</t>
  </si>
  <si>
    <t>Hemmiken</t>
  </si>
  <si>
    <t>Waltenschwil</t>
  </si>
  <si>
    <t>Sins</t>
  </si>
  <si>
    <t>Ballwil</t>
  </si>
  <si>
    <t>Inwil</t>
  </si>
  <si>
    <t>Fenkrieden</t>
  </si>
  <si>
    <t>Aettenschwil</t>
  </si>
  <si>
    <t>Meienberg</t>
  </si>
  <si>
    <t>Alikon</t>
  </si>
  <si>
    <t>Rottenschwil</t>
  </si>
  <si>
    <t>Oberrüti</t>
  </si>
  <si>
    <t>Muri (AG)</t>
  </si>
  <si>
    <t>Muri AG</t>
  </si>
  <si>
    <t>Mühlau</t>
  </si>
  <si>
    <t>Merenschwand</t>
  </si>
  <si>
    <t>Benzenschwil</t>
  </si>
  <si>
    <t>Kallern</t>
  </si>
  <si>
    <t>Geltwil</t>
  </si>
  <si>
    <t>Dietwil</t>
  </si>
  <si>
    <t>Buttwil</t>
  </si>
  <si>
    <t>Bünzen</t>
  </si>
  <si>
    <t>Waldhäusern AG</t>
  </si>
  <si>
    <t>Boswil</t>
  </si>
  <si>
    <t>Bettwil</t>
  </si>
  <si>
    <t>Besenbüren</t>
  </si>
  <si>
    <t>Beinwil (Freiamt)</t>
  </si>
  <si>
    <t>Auw</t>
  </si>
  <si>
    <t>Kleinwangen</t>
  </si>
  <si>
    <t>Aristau</t>
  </si>
  <si>
    <t>Abtwil</t>
  </si>
  <si>
    <t>Abtwil AG</t>
  </si>
  <si>
    <t>Staufen</t>
  </si>
  <si>
    <t>Seon</t>
  </si>
  <si>
    <t>Seengen</t>
  </si>
  <si>
    <t>Schafisheim</t>
  </si>
  <si>
    <t>Rupperswil</t>
  </si>
  <si>
    <t>Wildegg</t>
  </si>
  <si>
    <t>Othmarsingen</t>
  </si>
  <si>
    <t>Hendschiken</t>
  </si>
  <si>
    <t>Niederlenz</t>
  </si>
  <si>
    <t>Möriken-Wildegg</t>
  </si>
  <si>
    <t>Möriken AG</t>
  </si>
  <si>
    <t>Meisterschwanden</t>
  </si>
  <si>
    <t>Tennwil</t>
  </si>
  <si>
    <t>Fahrwangen</t>
  </si>
  <si>
    <t>Lenzburg</t>
  </si>
  <si>
    <t>Hunzenschwil</t>
  </si>
  <si>
    <t>Holderbank (AG)</t>
  </si>
  <si>
    <t>Holderbank AG</t>
  </si>
  <si>
    <t>Hallwil</t>
  </si>
  <si>
    <t>Egliswil</t>
  </si>
  <si>
    <t>Dintikon</t>
  </si>
  <si>
    <t>Brunegg</t>
  </si>
  <si>
    <t>Boniswil</t>
  </si>
  <si>
    <t>Birrwil</t>
  </si>
  <si>
    <t>Ammerswil</t>
  </si>
  <si>
    <t>Ammerswil AG</t>
  </si>
  <si>
    <t>Herznach-Ueken</t>
  </si>
  <si>
    <t>Ueken</t>
  </si>
  <si>
    <t>Herznach</t>
  </si>
  <si>
    <t>Böztal</t>
  </si>
  <si>
    <t>Effingen</t>
  </si>
  <si>
    <t>Elfingen</t>
  </si>
  <si>
    <t>Bözen</t>
  </si>
  <si>
    <t>Hornussen</t>
  </si>
  <si>
    <t>Mettauertal</t>
  </si>
  <si>
    <t>Hottwil</t>
  </si>
  <si>
    <t>Wil AG</t>
  </si>
  <si>
    <t>Etzgen</t>
  </si>
  <si>
    <t>Mettau</t>
  </si>
  <si>
    <t>Oberhofen AG</t>
  </si>
  <si>
    <t>Zeihen</t>
  </si>
  <si>
    <t>Wölflinswil</t>
  </si>
  <si>
    <t>Densbüren</t>
  </si>
  <si>
    <t>Wittnau</t>
  </si>
  <si>
    <t>Sisseln</t>
  </si>
  <si>
    <t>Sisseln AG</t>
  </si>
  <si>
    <t>Schwaderloch</t>
  </si>
  <si>
    <t>Oeschgen</t>
  </si>
  <si>
    <t>Oberhof</t>
  </si>
  <si>
    <t>Münchwilen (AG)</t>
  </si>
  <si>
    <t>Münchwilen AG</t>
  </si>
  <si>
    <t>Laufenburg</t>
  </si>
  <si>
    <t>Sulz AG</t>
  </si>
  <si>
    <t>Rheinsulz</t>
  </si>
  <si>
    <t>Kaisten</t>
  </si>
  <si>
    <t>Ittenthal</t>
  </si>
  <si>
    <t>Gipf-Oberfrick</t>
  </si>
  <si>
    <t>Gansingen</t>
  </si>
  <si>
    <t>Frick</t>
  </si>
  <si>
    <t>Eiken</t>
  </si>
  <si>
    <t>Zetzwil</t>
  </si>
  <si>
    <t>Unterkulm</t>
  </si>
  <si>
    <t>Teufenthal AG</t>
  </si>
  <si>
    <t>Gränichen</t>
  </si>
  <si>
    <t>Teufenthal (AG)</t>
  </si>
  <si>
    <t>Dürrenäsch</t>
  </si>
  <si>
    <t>Schöftland</t>
  </si>
  <si>
    <t>Schmiedrued</t>
  </si>
  <si>
    <t>Walde AG</t>
  </si>
  <si>
    <t>Schlossrued</t>
  </si>
  <si>
    <t>Reinach (AG)</t>
  </si>
  <si>
    <t>Reinach AG</t>
  </si>
  <si>
    <t>Oberkulm</t>
  </si>
  <si>
    <t>Menziken</t>
  </si>
  <si>
    <t>Burg AG</t>
  </si>
  <si>
    <t>Leutwil</t>
  </si>
  <si>
    <t>Leimbach (AG)</t>
  </si>
  <si>
    <t>Leimbach AG</t>
  </si>
  <si>
    <t>Holziken</t>
  </si>
  <si>
    <t>Gontenschwil</t>
  </si>
  <si>
    <t>Beinwil am See</t>
  </si>
  <si>
    <t>Schinznach</t>
  </si>
  <si>
    <t>Oberflachs</t>
  </si>
  <si>
    <t>Schinznach Dorf</t>
  </si>
  <si>
    <t>Bözberg</t>
  </si>
  <si>
    <t>Mönthal</t>
  </si>
  <si>
    <t>Remigen</t>
  </si>
  <si>
    <t>Windisch</t>
  </si>
  <si>
    <t>Villnachern</t>
  </si>
  <si>
    <t>Umiken</t>
  </si>
  <si>
    <t>Villigen</t>
  </si>
  <si>
    <t>Stilli</t>
  </si>
  <si>
    <t>Veltheim (AG)</t>
  </si>
  <si>
    <t>Veltheim AG</t>
  </si>
  <si>
    <t>Thalheim (AG)</t>
  </si>
  <si>
    <t>Thalheim AG</t>
  </si>
  <si>
    <t>Rüfenach</t>
  </si>
  <si>
    <t>Rüfenach AG</t>
  </si>
  <si>
    <t>Brugg AG</t>
  </si>
  <si>
    <t>Riniken</t>
  </si>
  <si>
    <t>Mülligen</t>
  </si>
  <si>
    <t>Mandach</t>
  </si>
  <si>
    <t>Lupfig</t>
  </si>
  <si>
    <t>Scherz</t>
  </si>
  <si>
    <t>Hausen AG</t>
  </si>
  <si>
    <t>Hausen (AG)</t>
  </si>
  <si>
    <t>Habsburg</t>
  </si>
  <si>
    <t>Brugg</t>
  </si>
  <si>
    <t>Schinznach Bad</t>
  </si>
  <si>
    <t>Birrhard</t>
  </si>
  <si>
    <t>Birr</t>
  </si>
  <si>
    <t>Auenstein</t>
  </si>
  <si>
    <t>Islisberg</t>
  </si>
  <si>
    <t>Zufikon</t>
  </si>
  <si>
    <t>Wohlen (AG)</t>
  </si>
  <si>
    <t>Villmergen</t>
  </si>
  <si>
    <t>Anglikon</t>
  </si>
  <si>
    <t>Wohlen AG</t>
  </si>
  <si>
    <t>Widen</t>
  </si>
  <si>
    <t>Hilfikon</t>
  </si>
  <si>
    <t>Dottikon</t>
  </si>
  <si>
    <t>Unterlunkhofen</t>
  </si>
  <si>
    <t>Uezwil</t>
  </si>
  <si>
    <t>Tägerig</t>
  </si>
  <si>
    <t>Sarmenstorf</t>
  </si>
  <si>
    <t>Rudolfstetten-Friedlisberg</t>
  </si>
  <si>
    <t>Rudolfstetten</t>
  </si>
  <si>
    <t>Oberwil-Lieli</t>
  </si>
  <si>
    <t>Oberlunkhofen</t>
  </si>
  <si>
    <t>Niederwil (AG)</t>
  </si>
  <si>
    <t>Nesselnbach</t>
  </si>
  <si>
    <t>Niederwil AG</t>
  </si>
  <si>
    <t>Jonen</t>
  </si>
  <si>
    <t>Hägglingen</t>
  </si>
  <si>
    <t>Fischbach-Göslikon</t>
  </si>
  <si>
    <t>Eggenwil</t>
  </si>
  <si>
    <t>Büttikon</t>
  </si>
  <si>
    <t>Büttikon AG</t>
  </si>
  <si>
    <t>Bremgarten (AG)</t>
  </si>
  <si>
    <t>Hermetschwil-Staffeln</t>
  </si>
  <si>
    <t>Bremgarten AG</t>
  </si>
  <si>
    <t>Berikon</t>
  </si>
  <si>
    <t>Arni (AG)</t>
  </si>
  <si>
    <t>Arni AG</t>
  </si>
  <si>
    <t>Ehrendingen</t>
  </si>
  <si>
    <t>Würenlos</t>
  </si>
  <si>
    <t>Kloster Fahr</t>
  </si>
  <si>
    <t>Wettingen</t>
  </si>
  <si>
    <t>Würenlingen</t>
  </si>
  <si>
    <t>Wohlenschwil</t>
  </si>
  <si>
    <t>Mägenwil</t>
  </si>
  <si>
    <t>Untersiggenthal</t>
  </si>
  <si>
    <t>Kirchdorf AG</t>
  </si>
  <si>
    <t>Siggenthal Station</t>
  </si>
  <si>
    <t>Stetten (AG)</t>
  </si>
  <si>
    <t>Stetten AG</t>
  </si>
  <si>
    <t>Spreitenbach</t>
  </si>
  <si>
    <t>Dietikon</t>
  </si>
  <si>
    <t>Remetschwil</t>
  </si>
  <si>
    <t>Obersiggenthal</t>
  </si>
  <si>
    <t>Rieden AG</t>
  </si>
  <si>
    <t>Hertenstein AG</t>
  </si>
  <si>
    <t>Nussbaumen AG</t>
  </si>
  <si>
    <t>Oberrohrdorf</t>
  </si>
  <si>
    <t>Niederrohrdorf</t>
  </si>
  <si>
    <t>Neuenhof</t>
  </si>
  <si>
    <t>Mellingen</t>
  </si>
  <si>
    <t>Künten</t>
  </si>
  <si>
    <t>Killwangen</t>
  </si>
  <si>
    <t>Gebenstorf</t>
  </si>
  <si>
    <t>Vogelsang AG</t>
  </si>
  <si>
    <t>Freienwil</t>
  </si>
  <si>
    <t>Fislisbach</t>
  </si>
  <si>
    <t>Dättwil AG</t>
  </si>
  <si>
    <t>Ennetbaden</t>
  </si>
  <si>
    <t>Birmenstorf (AG)</t>
  </si>
  <si>
    <t>Birmenstorf AG</t>
  </si>
  <si>
    <t>Rütihof</t>
  </si>
  <si>
    <t>Bergdietikon</t>
  </si>
  <si>
    <t>Bellikon</t>
  </si>
  <si>
    <t>Baden</t>
  </si>
  <si>
    <t>Turgi</t>
  </si>
  <si>
    <t>Unterentfelden</t>
  </si>
  <si>
    <t>Suhr</t>
  </si>
  <si>
    <t>Aarau</t>
  </si>
  <si>
    <t>Oberentfelden</t>
  </si>
  <si>
    <t>Muhen</t>
  </si>
  <si>
    <t>Küttigen</t>
  </si>
  <si>
    <t>Rombach</t>
  </si>
  <si>
    <t>Hirschthal</t>
  </si>
  <si>
    <t>Erlinsbach (AG)</t>
  </si>
  <si>
    <t>Erlinsbach</t>
  </si>
  <si>
    <t>Barmelweid</t>
  </si>
  <si>
    <t>Asp</t>
  </si>
  <si>
    <t>Buchs (AG)</t>
  </si>
  <si>
    <t>Buchs AG</t>
  </si>
  <si>
    <t>Biberstein</t>
  </si>
  <si>
    <t>Aarau Rohr</t>
  </si>
  <si>
    <t>rm</t>
  </si>
  <si>
    <t>GR</t>
  </si>
  <si>
    <t>Obersaxen Mundaun</t>
  </si>
  <si>
    <t>Surcuolm</t>
  </si>
  <si>
    <t>Flond</t>
  </si>
  <si>
    <t>Obersaxen</t>
  </si>
  <si>
    <t>Trun</t>
  </si>
  <si>
    <t>Rabius</t>
  </si>
  <si>
    <t>Schlans</t>
  </si>
  <si>
    <t>Zignau</t>
  </si>
  <si>
    <t>Tujetsch</t>
  </si>
  <si>
    <t>Rueras</t>
  </si>
  <si>
    <t>Sedrun</t>
  </si>
  <si>
    <t>Camischolas</t>
  </si>
  <si>
    <t>multiple</t>
  </si>
  <si>
    <t>Sumvitg</t>
  </si>
  <si>
    <t>Disentis/Mustér</t>
  </si>
  <si>
    <t>Cumpadials</t>
  </si>
  <si>
    <t>S. Benedetg</t>
  </si>
  <si>
    <t>Surrein</t>
  </si>
  <si>
    <t>Medel (Lucmagn)</t>
  </si>
  <si>
    <t>Platta</t>
  </si>
  <si>
    <t>Curaglia</t>
  </si>
  <si>
    <t>Segnas</t>
  </si>
  <si>
    <t>Mumpé Medel</t>
  </si>
  <si>
    <t>Cavardiras</t>
  </si>
  <si>
    <t>Breil/Brigels</t>
  </si>
  <si>
    <t>Dardin</t>
  </si>
  <si>
    <t>Danis</t>
  </si>
  <si>
    <t>Tavanasa</t>
  </si>
  <si>
    <t>Andiast</t>
  </si>
  <si>
    <t>Waltensburg/Vuorz</t>
  </si>
  <si>
    <t>Seewis im Prättigau</t>
  </si>
  <si>
    <t>Fanas</t>
  </si>
  <si>
    <t>Seewis-Schmitten</t>
  </si>
  <si>
    <t>Seewis-Pardisla</t>
  </si>
  <si>
    <t>Seewis Dorf</t>
  </si>
  <si>
    <t>Schiers</t>
  </si>
  <si>
    <t>Pusserein</t>
  </si>
  <si>
    <t>Schuders</t>
  </si>
  <si>
    <t>Fajauna</t>
  </si>
  <si>
    <t>Stels</t>
  </si>
  <si>
    <t>Lunden</t>
  </si>
  <si>
    <t>Grüsch</t>
  </si>
  <si>
    <t>Valzeina</t>
  </si>
  <si>
    <t>Landquart</t>
  </si>
  <si>
    <t>St. Margrethenberg</t>
  </si>
  <si>
    <t>Mastrils</t>
  </si>
  <si>
    <t>Igis</t>
  </si>
  <si>
    <t>Untervaz</t>
  </si>
  <si>
    <t>Malans</t>
  </si>
  <si>
    <t>Malans GR</t>
  </si>
  <si>
    <t>Maienfeld</t>
  </si>
  <si>
    <t>Jenins</t>
  </si>
  <si>
    <t>Fläsch</t>
  </si>
  <si>
    <t>Zizers</t>
  </si>
  <si>
    <t>Trimmis</t>
  </si>
  <si>
    <t>Says</t>
  </si>
  <si>
    <t>Arosa</t>
  </si>
  <si>
    <t>Davos Dorf</t>
  </si>
  <si>
    <t>Litzirüti</t>
  </si>
  <si>
    <t>Langwies</t>
  </si>
  <si>
    <t>Molinis</t>
  </si>
  <si>
    <t>Peist</t>
  </si>
  <si>
    <t>Pagig</t>
  </si>
  <si>
    <t>St. Peter</t>
  </si>
  <si>
    <t>Calfreisen</t>
  </si>
  <si>
    <t>Lüen</t>
  </si>
  <si>
    <t>Castiel</t>
  </si>
  <si>
    <t>Churwalden</t>
  </si>
  <si>
    <t>Parpan</t>
  </si>
  <si>
    <t>Malix</t>
  </si>
  <si>
    <t>Passugg</t>
  </si>
  <si>
    <t>Chur</t>
  </si>
  <si>
    <t>Tschiertschen</t>
  </si>
  <si>
    <t>Praden</t>
  </si>
  <si>
    <t>Maladers</t>
  </si>
  <si>
    <t>Haldenstein</t>
  </si>
  <si>
    <t>Luzein</t>
  </si>
  <si>
    <t>St. Antönien</t>
  </si>
  <si>
    <t>Ascharina</t>
  </si>
  <si>
    <t>Gadenstätt</t>
  </si>
  <si>
    <t>Pany</t>
  </si>
  <si>
    <t>Küblis</t>
  </si>
  <si>
    <t>Putz</t>
  </si>
  <si>
    <t>Buchen im Prättigau</t>
  </si>
  <si>
    <t>Conters im Prättigau</t>
  </si>
  <si>
    <t>Klosters</t>
  </si>
  <si>
    <t>Davos Wolfgang</t>
  </si>
  <si>
    <t>Klosters Dorf</t>
  </si>
  <si>
    <t>Serneus</t>
  </si>
  <si>
    <t>Saas im Prättigau</t>
  </si>
  <si>
    <t>Jenaz</t>
  </si>
  <si>
    <t>Furna</t>
  </si>
  <si>
    <t>Pragg-Jenaz</t>
  </si>
  <si>
    <t>Fideris</t>
  </si>
  <si>
    <t>Davos</t>
  </si>
  <si>
    <t>Davos Wiesen</t>
  </si>
  <si>
    <t>Davos Monstein</t>
  </si>
  <si>
    <t>Davos Glaris</t>
  </si>
  <si>
    <t>Davos Frauenkirch</t>
  </si>
  <si>
    <t>Davos Clavadel</t>
  </si>
  <si>
    <t>Davos Platz</t>
  </si>
  <si>
    <t>Val Müstair</t>
  </si>
  <si>
    <t>Müstair</t>
  </si>
  <si>
    <t>Sta. Maria Val Müstair</t>
  </si>
  <si>
    <t>Valchava</t>
  </si>
  <si>
    <t>Lü</t>
  </si>
  <si>
    <t>Fuldera</t>
  </si>
  <si>
    <t>Tschierv</t>
  </si>
  <si>
    <t>Calanca</t>
  </si>
  <si>
    <t>Cauco</t>
  </si>
  <si>
    <t>Selma</t>
  </si>
  <si>
    <t>Braggio</t>
  </si>
  <si>
    <t>Arvigo</t>
  </si>
  <si>
    <t>San Vittore</t>
  </si>
  <si>
    <t>S. Vittore</t>
  </si>
  <si>
    <t>Roveredo (GR)</t>
  </si>
  <si>
    <t>Laura</t>
  </si>
  <si>
    <t>Roveredo GR</t>
  </si>
  <si>
    <t>Grono</t>
  </si>
  <si>
    <t>Cama</t>
  </si>
  <si>
    <t>Leggia</t>
  </si>
  <si>
    <t>Verdabbio</t>
  </si>
  <si>
    <t>Soazza</t>
  </si>
  <si>
    <t>Mesocco</t>
  </si>
  <si>
    <t>S. Bernardino</t>
  </si>
  <si>
    <t>Lostallo</t>
  </si>
  <si>
    <t>Santa Maria in Calanca</t>
  </si>
  <si>
    <t>Sta. Maria in Calanca</t>
  </si>
  <si>
    <t>Rossa</t>
  </si>
  <si>
    <t>Sta. Domenica</t>
  </si>
  <si>
    <t>Augio</t>
  </si>
  <si>
    <t>Castaneda</t>
  </si>
  <si>
    <t>Buseno</t>
  </si>
  <si>
    <t>Bregaglia</t>
  </si>
  <si>
    <t>Soglio</t>
  </si>
  <si>
    <t>Castasegna</t>
  </si>
  <si>
    <t>Bondo</t>
  </si>
  <si>
    <t>Promontogno</t>
  </si>
  <si>
    <t>Stampa</t>
  </si>
  <si>
    <t>Borgonovo</t>
  </si>
  <si>
    <t>Vicosoprano</t>
  </si>
  <si>
    <t>Casaccia</t>
  </si>
  <si>
    <t>Maloja</t>
  </si>
  <si>
    <t>Avers</t>
  </si>
  <si>
    <t>Zuoz</t>
  </si>
  <si>
    <t>Silvaplana</t>
  </si>
  <si>
    <t>Silvaplana-Surlej</t>
  </si>
  <si>
    <t>Champfèr</t>
  </si>
  <si>
    <t>Sils im Engadin/Segl</t>
  </si>
  <si>
    <t>Plaun da Lej</t>
  </si>
  <si>
    <t>Sils/Segl Baselgia</t>
  </si>
  <si>
    <t>Fex</t>
  </si>
  <si>
    <t>Sils/Segl Maria</t>
  </si>
  <si>
    <t>S-chanf</t>
  </si>
  <si>
    <t>Chapella</t>
  </si>
  <si>
    <t>Cinuos-chel</t>
  </si>
  <si>
    <t>St. Moritz</t>
  </si>
  <si>
    <t>Samedan</t>
  </si>
  <si>
    <t>Pontresina</t>
  </si>
  <si>
    <t>La Punt Chamues-ch</t>
  </si>
  <si>
    <t>Madulain</t>
  </si>
  <si>
    <t>Celerina/Schlarigna</t>
  </si>
  <si>
    <t>Bever</t>
  </si>
  <si>
    <t>Valsot</t>
  </si>
  <si>
    <t>Martina</t>
  </si>
  <si>
    <t>Tschlin</t>
  </si>
  <si>
    <t>Strada</t>
  </si>
  <si>
    <t>Vnà</t>
  </si>
  <si>
    <t>Ramosch</t>
  </si>
  <si>
    <t>Scuol</t>
  </si>
  <si>
    <t>Sent</t>
  </si>
  <si>
    <t>Tarasp</t>
  </si>
  <si>
    <t>Vulpera</t>
  </si>
  <si>
    <t>Ftan</t>
  </si>
  <si>
    <t>Ardez</t>
  </si>
  <si>
    <t>Guarda</t>
  </si>
  <si>
    <t>Samnaun</t>
  </si>
  <si>
    <t>Samnaun Dorf</t>
  </si>
  <si>
    <t>Samnaun-Compatsch</t>
  </si>
  <si>
    <t>Zernez</t>
  </si>
  <si>
    <t>Lavin</t>
  </si>
  <si>
    <t>Susch</t>
  </si>
  <si>
    <t>Brail</t>
  </si>
  <si>
    <t>Trin</t>
  </si>
  <si>
    <t>Trin Mulin</t>
  </si>
  <si>
    <t>Tamins</t>
  </si>
  <si>
    <t>Vättis</t>
  </si>
  <si>
    <t>Flims</t>
  </si>
  <si>
    <t>Fidaz</t>
  </si>
  <si>
    <t>Flims Waldhaus</t>
  </si>
  <si>
    <t>Flims Dorf</t>
  </si>
  <si>
    <t>Felsberg</t>
  </si>
  <si>
    <t>Rhäzüns</t>
  </si>
  <si>
    <t>Domat/Ems</t>
  </si>
  <si>
    <t>Bonaduz</t>
  </si>
  <si>
    <t>Muntogna da Schons</t>
  </si>
  <si>
    <t>Wergenstein</t>
  </si>
  <si>
    <t>Mathon</t>
  </si>
  <si>
    <t>Lohn GR</t>
  </si>
  <si>
    <t>Donat</t>
  </si>
  <si>
    <t>Rheinwald</t>
  </si>
  <si>
    <t>Hinterrhein</t>
  </si>
  <si>
    <t>Nufenen</t>
  </si>
  <si>
    <t>Medels im Rheinwald</t>
  </si>
  <si>
    <t>Splügen</t>
  </si>
  <si>
    <t>Ferrera</t>
  </si>
  <si>
    <t>Innerferrera</t>
  </si>
  <si>
    <t>Ausserferrera</t>
  </si>
  <si>
    <t>Zillis-Reischen</t>
  </si>
  <si>
    <t>Zillis</t>
  </si>
  <si>
    <t>Rongellen</t>
  </si>
  <si>
    <t>Andeer</t>
  </si>
  <si>
    <t>Pignia</t>
  </si>
  <si>
    <t>Clugin</t>
  </si>
  <si>
    <t>Sufers</t>
  </si>
  <si>
    <t>Juf</t>
  </si>
  <si>
    <t>Domleschg</t>
  </si>
  <si>
    <t>Scheid</t>
  </si>
  <si>
    <t>Tumegl/Tomils</t>
  </si>
  <si>
    <t>Paspels</t>
  </si>
  <si>
    <t>Almens</t>
  </si>
  <si>
    <t>Pratval</t>
  </si>
  <si>
    <t>Rodels</t>
  </si>
  <si>
    <t>Trans</t>
  </si>
  <si>
    <t>Feldis/Veulden</t>
  </si>
  <si>
    <t>Safiental</t>
  </si>
  <si>
    <t>Valendas</t>
  </si>
  <si>
    <t>Thalkirch</t>
  </si>
  <si>
    <t>Safien Platz</t>
  </si>
  <si>
    <t>Tenna</t>
  </si>
  <si>
    <t>Versam</t>
  </si>
  <si>
    <t>Urmein</t>
  </si>
  <si>
    <t>Tschappina</t>
  </si>
  <si>
    <t>Thusis</t>
  </si>
  <si>
    <t>Obermutten</t>
  </si>
  <si>
    <t>Mutten</t>
  </si>
  <si>
    <t>Masein</t>
  </si>
  <si>
    <t>Summaprada</t>
  </si>
  <si>
    <t>Flerden</t>
  </si>
  <si>
    <t>Cazis</t>
  </si>
  <si>
    <t>Dalin</t>
  </si>
  <si>
    <t>Präz</t>
  </si>
  <si>
    <t>Portein</t>
  </si>
  <si>
    <t>Sarn</t>
  </si>
  <si>
    <t>Tartar</t>
  </si>
  <si>
    <t>Rothenbrunnen</t>
  </si>
  <si>
    <t>Sils im Domleschg</t>
  </si>
  <si>
    <t>Scharans</t>
  </si>
  <si>
    <t>Fürstenau</t>
  </si>
  <si>
    <t>Fürstenaubruck</t>
  </si>
  <si>
    <t>Ilanz/Glion</t>
  </si>
  <si>
    <t>Siat</t>
  </si>
  <si>
    <t>Pigniu</t>
  </si>
  <si>
    <t>Rueun</t>
  </si>
  <si>
    <t>Ladir</t>
  </si>
  <si>
    <t>Ruschein</t>
  </si>
  <si>
    <t>Luven</t>
  </si>
  <si>
    <t>Schnaus</t>
  </si>
  <si>
    <t>Ilanz</t>
  </si>
  <si>
    <t>Riein</t>
  </si>
  <si>
    <t>Sevgein</t>
  </si>
  <si>
    <t>Castrisch</t>
  </si>
  <si>
    <t>Duvin</t>
  </si>
  <si>
    <t>Pitasch</t>
  </si>
  <si>
    <t>Lumnezia</t>
  </si>
  <si>
    <t>Vrin</t>
  </si>
  <si>
    <t>Lumbrein</t>
  </si>
  <si>
    <t>Vignogn</t>
  </si>
  <si>
    <t>Vattiz</t>
  </si>
  <si>
    <t>Degen</t>
  </si>
  <si>
    <t>Vella</t>
  </si>
  <si>
    <t>Morissen</t>
  </si>
  <si>
    <t>Cumbel</t>
  </si>
  <si>
    <t>Tersnaus</t>
  </si>
  <si>
    <t>Surcasti</t>
  </si>
  <si>
    <t>Uors (Lumnezia)</t>
  </si>
  <si>
    <t>Camuns</t>
  </si>
  <si>
    <t>Peiden</t>
  </si>
  <si>
    <t>Vals</t>
  </si>
  <si>
    <t>St. Martin (Lugnez)</t>
  </si>
  <si>
    <t>Schluein</t>
  </si>
  <si>
    <t>Sagogn</t>
  </si>
  <si>
    <t>Laax</t>
  </si>
  <si>
    <t>Laax GR 2</t>
  </si>
  <si>
    <t>Laax GR</t>
  </si>
  <si>
    <t>Falera</t>
  </si>
  <si>
    <t>Poschiavo</t>
  </si>
  <si>
    <t>Le Prese</t>
  </si>
  <si>
    <t>Li Curt</t>
  </si>
  <si>
    <t>Miralago</t>
  </si>
  <si>
    <t>La Rösa</t>
  </si>
  <si>
    <t>Sfazù</t>
  </si>
  <si>
    <t>S. Carlo (Poschiavo)</t>
  </si>
  <si>
    <t>Alp Grüm</t>
  </si>
  <si>
    <t>Ospizio Bernina</t>
  </si>
  <si>
    <t>Brusio</t>
  </si>
  <si>
    <t>Campascio</t>
  </si>
  <si>
    <t>Viano</t>
  </si>
  <si>
    <t>Campocologno</t>
  </si>
  <si>
    <t>Bergün Filisur</t>
  </si>
  <si>
    <t>Latsch</t>
  </si>
  <si>
    <t>Stugl/Stuls</t>
  </si>
  <si>
    <t>Preda</t>
  </si>
  <si>
    <t>Bergün/Bravuogn</t>
  </si>
  <si>
    <t>Filisur</t>
  </si>
  <si>
    <t>Surses</t>
  </si>
  <si>
    <t>Parsonz</t>
  </si>
  <si>
    <t>Riom</t>
  </si>
  <si>
    <t>Salouf</t>
  </si>
  <si>
    <t>Savognin</t>
  </si>
  <si>
    <t>Bivio</t>
  </si>
  <si>
    <t>Marmorera</t>
  </si>
  <si>
    <t>Sur</t>
  </si>
  <si>
    <t>Mulegns</t>
  </si>
  <si>
    <t>Rona</t>
  </si>
  <si>
    <t>Tinizong</t>
  </si>
  <si>
    <t>Cunter</t>
  </si>
  <si>
    <t>Albula/Alvra</t>
  </si>
  <si>
    <t>Alvaneu Dorf</t>
  </si>
  <si>
    <t>Alvaneu Bad</t>
  </si>
  <si>
    <t>Surava</t>
  </si>
  <si>
    <t>Stierva</t>
  </si>
  <si>
    <t>Mon</t>
  </si>
  <si>
    <t>Alvaschein</t>
  </si>
  <si>
    <t>Tiefencastel</t>
  </si>
  <si>
    <t>Brienz/Brinzauls GR</t>
  </si>
  <si>
    <t>Schmitten (GR)</t>
  </si>
  <si>
    <t>Schmitten (Albula)</t>
  </si>
  <si>
    <t>Lantsch/Lenz</t>
  </si>
  <si>
    <t>Vaz/Obervaz</t>
  </si>
  <si>
    <t>Lenzerheide/Lai</t>
  </si>
  <si>
    <t>Valbella</t>
  </si>
  <si>
    <t>SG</t>
  </si>
  <si>
    <t>Waldkirch</t>
  </si>
  <si>
    <t>Bernhardzell</t>
  </si>
  <si>
    <t>Wittenbach</t>
  </si>
  <si>
    <t>Niederbüren</t>
  </si>
  <si>
    <t>Andwil SG</t>
  </si>
  <si>
    <t>Engelburg</t>
  </si>
  <si>
    <t>Gossau (SG)</t>
  </si>
  <si>
    <t>Arnegg</t>
  </si>
  <si>
    <t>Gossau SG</t>
  </si>
  <si>
    <t>Herisau</t>
  </si>
  <si>
    <t>Abtwil SG</t>
  </si>
  <si>
    <t>St. Gallen</t>
  </si>
  <si>
    <t>Gaiserwald</t>
  </si>
  <si>
    <t>St. Josefen</t>
  </si>
  <si>
    <t>Andwil (SG)</t>
  </si>
  <si>
    <t>Wil (SG)</t>
  </si>
  <si>
    <t>Bronschhofen</t>
  </si>
  <si>
    <t>Zuzwil SG</t>
  </si>
  <si>
    <t>Rossrüti</t>
  </si>
  <si>
    <t>Zuzwil (SG)</t>
  </si>
  <si>
    <t>Züberwangen</t>
  </si>
  <si>
    <t>Oberbüren</t>
  </si>
  <si>
    <t>Sonnental</t>
  </si>
  <si>
    <t>Niederglatt SG</t>
  </si>
  <si>
    <t>Flawil</t>
  </si>
  <si>
    <t>Niederwil SG</t>
  </si>
  <si>
    <t>Niederhelfenschwil</t>
  </si>
  <si>
    <t>Zuckenriet</t>
  </si>
  <si>
    <t>Lenggenwil</t>
  </si>
  <si>
    <t>Uzwil</t>
  </si>
  <si>
    <t>Oberstetten</t>
  </si>
  <si>
    <t>Niederstetten</t>
  </si>
  <si>
    <t>Algetshausen</t>
  </si>
  <si>
    <t>Henau</t>
  </si>
  <si>
    <t>Niederuzwil</t>
  </si>
  <si>
    <t>Oberuzwil</t>
  </si>
  <si>
    <t>Oberrindal</t>
  </si>
  <si>
    <t>Bichwil</t>
  </si>
  <si>
    <t>Jonschwil</t>
  </si>
  <si>
    <t>Egg (Flawil)</t>
  </si>
  <si>
    <t>Degersheim</t>
  </si>
  <si>
    <t>Wolfertswil</t>
  </si>
  <si>
    <t>Neckertal</t>
  </si>
  <si>
    <t>Bächli (Hemberg)</t>
  </si>
  <si>
    <t>Hemberg</t>
  </si>
  <si>
    <t>Wattwil</t>
  </si>
  <si>
    <t>Oberhelfenschwil</t>
  </si>
  <si>
    <t>Lichtensteig</t>
  </si>
  <si>
    <t>St. Peterzell</t>
  </si>
  <si>
    <t>Necker</t>
  </si>
  <si>
    <t>Brunnadern</t>
  </si>
  <si>
    <t>Nassen</t>
  </si>
  <si>
    <t>Ebersol</t>
  </si>
  <si>
    <t>Mogelsberg</t>
  </si>
  <si>
    <t>Dicken</t>
  </si>
  <si>
    <t>Hoffeld</t>
  </si>
  <si>
    <t>Urnäsch</t>
  </si>
  <si>
    <t>Schönengrund</t>
  </si>
  <si>
    <t>Schwellbrunn</t>
  </si>
  <si>
    <t>Bütschwil-Ganterschwil</t>
  </si>
  <si>
    <t>Dietfurt</t>
  </si>
  <si>
    <t>Libingen</t>
  </si>
  <si>
    <t>Ganterschwil</t>
  </si>
  <si>
    <t>Bütschwil</t>
  </si>
  <si>
    <t>Lütisburg Station</t>
  </si>
  <si>
    <t>Mosnang</t>
  </si>
  <si>
    <t>Mühlrüti</t>
  </si>
  <si>
    <t>Dreien</t>
  </si>
  <si>
    <t>Steg im Tösstal</t>
  </si>
  <si>
    <t>Lütisburg</t>
  </si>
  <si>
    <t>Unterrindal</t>
  </si>
  <si>
    <t>Bazenheid</t>
  </si>
  <si>
    <t>Kirchberg (SG)</t>
  </si>
  <si>
    <t>Müselbach</t>
  </si>
  <si>
    <t>Gähwil</t>
  </si>
  <si>
    <t>Dietschwil</t>
  </si>
  <si>
    <t>Kirchberg SG</t>
  </si>
  <si>
    <t>Ebnat-Kappel</t>
  </si>
  <si>
    <t>Ulisbach</t>
  </si>
  <si>
    <t>Krinau</t>
  </si>
  <si>
    <t>Ricken SG</t>
  </si>
  <si>
    <t>Nesslau</t>
  </si>
  <si>
    <t>Stein SG</t>
  </si>
  <si>
    <t>Neu St. Johann</t>
  </si>
  <si>
    <t>Ennetbühl</t>
  </si>
  <si>
    <t>Krummenau</t>
  </si>
  <si>
    <t>Wildhaus-Alt St. Johann</t>
  </si>
  <si>
    <t>Wildhaus</t>
  </si>
  <si>
    <t>Unterwasser</t>
  </si>
  <si>
    <t>Alt St. Johann</t>
  </si>
  <si>
    <t>Eschenbach (SG)</t>
  </si>
  <si>
    <t>Rüeterswil</t>
  </si>
  <si>
    <t>St. Gallenkappel</t>
  </si>
  <si>
    <t>Ermenswil</t>
  </si>
  <si>
    <t>Eschenbach SG</t>
  </si>
  <si>
    <t>Neuhaus SG</t>
  </si>
  <si>
    <t>Walde SG</t>
  </si>
  <si>
    <t>Gebertingen</t>
  </si>
  <si>
    <t>Goldingen</t>
  </si>
  <si>
    <t>Laupen ZH</t>
  </si>
  <si>
    <t>Wald ZH</t>
  </si>
  <si>
    <t>Gommiswald</t>
  </si>
  <si>
    <t>Rieden SG</t>
  </si>
  <si>
    <t>Uetliburg SG</t>
  </si>
  <si>
    <t>Uznach</t>
  </si>
  <si>
    <t>Ernetschwil</t>
  </si>
  <si>
    <t>Rapperswil-Jona</t>
  </si>
  <si>
    <t>Bollingen</t>
  </si>
  <si>
    <t>Feldbach</t>
  </si>
  <si>
    <t>Wagen</t>
  </si>
  <si>
    <t>Jona</t>
  </si>
  <si>
    <t>Rapperswil SG</t>
  </si>
  <si>
    <t>Wolfhausen</t>
  </si>
  <si>
    <t>Rüti ZH</t>
  </si>
  <si>
    <t>Schmerikon</t>
  </si>
  <si>
    <t>Weesen</t>
  </si>
  <si>
    <t>Schänis</t>
  </si>
  <si>
    <t>Ziegelbrücke</t>
  </si>
  <si>
    <t>Maseltrangen</t>
  </si>
  <si>
    <t>Rufi</t>
  </si>
  <si>
    <t>Kaltbrunn</t>
  </si>
  <si>
    <t>Benken SG</t>
  </si>
  <si>
    <t>Benken (SG)</t>
  </si>
  <si>
    <t>Buttikon SZ</t>
  </si>
  <si>
    <t>Amden</t>
  </si>
  <si>
    <t>Walenstadt</t>
  </si>
  <si>
    <t>Flumserberg Bergheim</t>
  </si>
  <si>
    <t>Flums Hochwiese</t>
  </si>
  <si>
    <t>Berschis</t>
  </si>
  <si>
    <t>Flums</t>
  </si>
  <si>
    <t>Tscherlach</t>
  </si>
  <si>
    <t>Walenstadtberg</t>
  </si>
  <si>
    <t>Quinten</t>
  </si>
  <si>
    <t>Vilters-Wangs</t>
  </si>
  <si>
    <t>Vilters</t>
  </si>
  <si>
    <t>Wangs</t>
  </si>
  <si>
    <t>Sargans</t>
  </si>
  <si>
    <t>Heiligkreuz (Mels)</t>
  </si>
  <si>
    <t>Quarten</t>
  </si>
  <si>
    <t>Flumserberg Tannenbodenalp</t>
  </si>
  <si>
    <t>Mols</t>
  </si>
  <si>
    <t>Oberterzen</t>
  </si>
  <si>
    <t>Unterterzen</t>
  </si>
  <si>
    <t>Murg</t>
  </si>
  <si>
    <t>Pfäfers</t>
  </si>
  <si>
    <t>Vasön</t>
  </si>
  <si>
    <t>Valens</t>
  </si>
  <si>
    <t>Vadura</t>
  </si>
  <si>
    <t>Mels</t>
  </si>
  <si>
    <t>Plons</t>
  </si>
  <si>
    <t>Mädris-Vermol</t>
  </si>
  <si>
    <t>Weisstannen</t>
  </si>
  <si>
    <t>Schwendi im Weisstannental</t>
  </si>
  <si>
    <t>Flumserberg Tannenheim</t>
  </si>
  <si>
    <t>Flumserberg Portels</t>
  </si>
  <si>
    <t>Flumserberg Saxli</t>
  </si>
  <si>
    <t>Bad Ragaz</t>
  </si>
  <si>
    <t>Wartau</t>
  </si>
  <si>
    <t>Gretschins</t>
  </si>
  <si>
    <t>Malans SG</t>
  </si>
  <si>
    <t>Oberschan</t>
  </si>
  <si>
    <t>Azmoos</t>
  </si>
  <si>
    <t>Trübbach</t>
  </si>
  <si>
    <t>Fontnas</t>
  </si>
  <si>
    <t>Weite</t>
  </si>
  <si>
    <t>Sevelen</t>
  </si>
  <si>
    <t>Buchs SG</t>
  </si>
  <si>
    <t>Sennwald</t>
  </si>
  <si>
    <t>Gams</t>
  </si>
  <si>
    <t>Haag (Rheintal)</t>
  </si>
  <si>
    <t>Sax</t>
  </si>
  <si>
    <t>Frümsen</t>
  </si>
  <si>
    <t>Salez</t>
  </si>
  <si>
    <t>Grabs</t>
  </si>
  <si>
    <t>Grabserberg</t>
  </si>
  <si>
    <t>Werdenberg</t>
  </si>
  <si>
    <t>Buchs (SG)</t>
  </si>
  <si>
    <t>Rüthi (SG)</t>
  </si>
  <si>
    <t>Lienz</t>
  </si>
  <si>
    <t>Rüthi (Rheintal)</t>
  </si>
  <si>
    <t>Oberriet SG</t>
  </si>
  <si>
    <t>Rebstein</t>
  </si>
  <si>
    <t>Marbach SG</t>
  </si>
  <si>
    <t>Oberriet (SG)</t>
  </si>
  <si>
    <t>Montlingen</t>
  </si>
  <si>
    <t>Kriessern</t>
  </si>
  <si>
    <t>Balgach</t>
  </si>
  <si>
    <t>Marbach (SG)</t>
  </si>
  <si>
    <t>Eichberg</t>
  </si>
  <si>
    <t>Hinterforst</t>
  </si>
  <si>
    <t>Altstätten</t>
  </si>
  <si>
    <t>Lüchingen</t>
  </si>
  <si>
    <t>Altstätten SG</t>
  </si>
  <si>
    <t>Brülisau</t>
  </si>
  <si>
    <t>Widnau</t>
  </si>
  <si>
    <t>Heerbrugg</t>
  </si>
  <si>
    <t>Thal</t>
  </si>
  <si>
    <t>Altenrhein</t>
  </si>
  <si>
    <t>Staad SG</t>
  </si>
  <si>
    <t>Rorschacherberg</t>
  </si>
  <si>
    <t>St. Margrethen</t>
  </si>
  <si>
    <t>St. Margrethen SG</t>
  </si>
  <si>
    <t>Walzenhausen</t>
  </si>
  <si>
    <t>Rheineck</t>
  </si>
  <si>
    <t>Lutzenberg</t>
  </si>
  <si>
    <t>Diepoldsau</t>
  </si>
  <si>
    <t>Berneck</t>
  </si>
  <si>
    <t>Büriswilen</t>
  </si>
  <si>
    <t>Au SG</t>
  </si>
  <si>
    <t>Reute AR</t>
  </si>
  <si>
    <t>Au (SG)</t>
  </si>
  <si>
    <t>Untereggen</t>
  </si>
  <si>
    <t>Tübach</t>
  </si>
  <si>
    <t>Steinach</t>
  </si>
  <si>
    <t>Berg SG</t>
  </si>
  <si>
    <t>Wienacht-Tobel</t>
  </si>
  <si>
    <t>Rorschach</t>
  </si>
  <si>
    <t>Mörschwil</t>
  </si>
  <si>
    <t>Goldach</t>
  </si>
  <si>
    <t>Eggersriet</t>
  </si>
  <si>
    <t>Speicherschwendi</t>
  </si>
  <si>
    <t>Grub SG</t>
  </si>
  <si>
    <t>Grub AR</t>
  </si>
  <si>
    <t>Berg (SG)</t>
  </si>
  <si>
    <t>Speicher</t>
  </si>
  <si>
    <t>Häggenschwil</t>
  </si>
  <si>
    <t>AI</t>
  </si>
  <si>
    <t>Schwende-Rüte</t>
  </si>
  <si>
    <t>Gonten</t>
  </si>
  <si>
    <t>Wasserauen</t>
  </si>
  <si>
    <t>Schwende</t>
  </si>
  <si>
    <t>Weissbad</t>
  </si>
  <si>
    <t>Appenzell Steinegg</t>
  </si>
  <si>
    <t>Appenzell Meistersrüte</t>
  </si>
  <si>
    <t>Appenzell Eggerstanden</t>
  </si>
  <si>
    <t>Appenzell</t>
  </si>
  <si>
    <t>Oberegg</t>
  </si>
  <si>
    <t>Wolfhalden</t>
  </si>
  <si>
    <t>Schlatt-Haslen</t>
  </si>
  <si>
    <t>Gais</t>
  </si>
  <si>
    <t>Bühler</t>
  </si>
  <si>
    <t>Haslen AI</t>
  </si>
  <si>
    <t>Teufen AR</t>
  </si>
  <si>
    <t>Niederteufen</t>
  </si>
  <si>
    <t>Appenzell Schlatt</t>
  </si>
  <si>
    <t>Appenzell Enggenhütten</t>
  </si>
  <si>
    <t>Jakobsbad</t>
  </si>
  <si>
    <t>Gontenbad</t>
  </si>
  <si>
    <t>AR</t>
  </si>
  <si>
    <t>Heiden</t>
  </si>
  <si>
    <t>Wald (AR)</t>
  </si>
  <si>
    <t>Wald AR</t>
  </si>
  <si>
    <t>Trogen</t>
  </si>
  <si>
    <t>Reute (AR)</t>
  </si>
  <si>
    <t>Schachen b. Reute</t>
  </si>
  <si>
    <t>Rehetobel</t>
  </si>
  <si>
    <t>Grub (AR)</t>
  </si>
  <si>
    <t>Teufen (AR)</t>
  </si>
  <si>
    <t>Lustmühle</t>
  </si>
  <si>
    <t>Waldstatt</t>
  </si>
  <si>
    <t>Stein (AR)</t>
  </si>
  <si>
    <t>Stein AR</t>
  </si>
  <si>
    <t>Hundwil</t>
  </si>
  <si>
    <t>Schachen b. Herisau</t>
  </si>
  <si>
    <t>SH</t>
  </si>
  <si>
    <t>Wilchingen</t>
  </si>
  <si>
    <t>Osterfingen</t>
  </si>
  <si>
    <t>Trasadingen</t>
  </si>
  <si>
    <t>Oberhallau</t>
  </si>
  <si>
    <t>Hallau</t>
  </si>
  <si>
    <t>Stein am Rhein</t>
  </si>
  <si>
    <t>Ramsen</t>
  </si>
  <si>
    <t>Hemishofen</t>
  </si>
  <si>
    <t>Buch (SH)</t>
  </si>
  <si>
    <t>Buch SH</t>
  </si>
  <si>
    <t>Siblingen</t>
  </si>
  <si>
    <t>Schleitheim</t>
  </si>
  <si>
    <t>Beggingen</t>
  </si>
  <si>
    <t>Schaffhausen</t>
  </si>
  <si>
    <t>Hemmental</t>
  </si>
  <si>
    <t>Beringen</t>
  </si>
  <si>
    <t>Neuhausen am Rheinfall</t>
  </si>
  <si>
    <t>Rüdlingen</t>
  </si>
  <si>
    <t>Merishausen</t>
  </si>
  <si>
    <t>Buchberg</t>
  </si>
  <si>
    <t>Guntmadingen</t>
  </si>
  <si>
    <t>Bargen (SH)</t>
  </si>
  <si>
    <t>Bargen SH</t>
  </si>
  <si>
    <t>Thayngen</t>
  </si>
  <si>
    <t>Altdorf SH</t>
  </si>
  <si>
    <t>Hofen SH</t>
  </si>
  <si>
    <t>Bibern SH</t>
  </si>
  <si>
    <t>Barzheim</t>
  </si>
  <si>
    <t>Opfertshofen SH</t>
  </si>
  <si>
    <t>Stetten (SH)</t>
  </si>
  <si>
    <t>Stetten SH</t>
  </si>
  <si>
    <t>Lohn (SH)</t>
  </si>
  <si>
    <t>Lohn SH</t>
  </si>
  <si>
    <t>Dörflingen</t>
  </si>
  <si>
    <t>Büttenhardt</t>
  </si>
  <si>
    <t>Neunkirch</t>
  </si>
  <si>
    <t>Löhningen</t>
  </si>
  <si>
    <t>Gächlingen</t>
  </si>
  <si>
    <t>BL</t>
  </si>
  <si>
    <t>Waldenburg</t>
  </si>
  <si>
    <t>Langenbruck</t>
  </si>
  <si>
    <t>Reigoldswil</t>
  </si>
  <si>
    <t>Titterten</t>
  </si>
  <si>
    <t>Oberdorf (BL)</t>
  </si>
  <si>
    <t>Liedertswil</t>
  </si>
  <si>
    <t>Oberdorf BL</t>
  </si>
  <si>
    <t>Niederdorf</t>
  </si>
  <si>
    <t>Bennwil</t>
  </si>
  <si>
    <t>Lauwil</t>
  </si>
  <si>
    <t>Ramiswil</t>
  </si>
  <si>
    <t>Beinwil SO</t>
  </si>
  <si>
    <t>Lampenberg</t>
  </si>
  <si>
    <t>Hölstein</t>
  </si>
  <si>
    <t>Diegten</t>
  </si>
  <si>
    <t>Eptingen</t>
  </si>
  <si>
    <t>Tenniken</t>
  </si>
  <si>
    <t>Läufelfingen</t>
  </si>
  <si>
    <t>Känerkinden</t>
  </si>
  <si>
    <t>Bretzwil</t>
  </si>
  <si>
    <t>Arboldswil</t>
  </si>
  <si>
    <t>Zunzgen</t>
  </si>
  <si>
    <t>Zeglingen</t>
  </si>
  <si>
    <t>Wittinsburg</t>
  </si>
  <si>
    <t>Rümlingen</t>
  </si>
  <si>
    <t>Diepflingen</t>
  </si>
  <si>
    <t>Wintersingen</t>
  </si>
  <si>
    <t>Wenslingen</t>
  </si>
  <si>
    <t>Thürnen</t>
  </si>
  <si>
    <t>Sissach</t>
  </si>
  <si>
    <t>Tecknau</t>
  </si>
  <si>
    <t>Rünenberg</t>
  </si>
  <si>
    <t>Häfelfingen</t>
  </si>
  <si>
    <t>Rothenfluh</t>
  </si>
  <si>
    <t>Rickenbach (BL)</t>
  </si>
  <si>
    <t>Rickenbach BL</t>
  </si>
  <si>
    <t>Ormalingen</t>
  </si>
  <si>
    <t>Gelterkinden</t>
  </si>
  <si>
    <t>Oltingen</t>
  </si>
  <si>
    <t>Nusshof</t>
  </si>
  <si>
    <t>Maisprach</t>
  </si>
  <si>
    <t>Wisen SO</t>
  </si>
  <si>
    <t>Buckten</t>
  </si>
  <si>
    <t>Kilchberg (BL)</t>
  </si>
  <si>
    <t>Kilchberg BL</t>
  </si>
  <si>
    <t>Itingen</t>
  </si>
  <si>
    <t>Buus</t>
  </si>
  <si>
    <t>Böckten</t>
  </si>
  <si>
    <t>Anwil</t>
  </si>
  <si>
    <t>Ziefen</t>
  </si>
  <si>
    <t>Seltisberg</t>
  </si>
  <si>
    <t>Nuglar</t>
  </si>
  <si>
    <t>Ramlinsburg</t>
  </si>
  <si>
    <t>Pratteln</t>
  </si>
  <si>
    <t>Frenkendorf</t>
  </si>
  <si>
    <t>Augst BL</t>
  </si>
  <si>
    <t>Lupsingen</t>
  </si>
  <si>
    <t>Liestal</t>
  </si>
  <si>
    <t>Arisdorf</t>
  </si>
  <si>
    <t>Lausen</t>
  </si>
  <si>
    <t>Hersberg</t>
  </si>
  <si>
    <t>Giebenach</t>
  </si>
  <si>
    <t>Füllinsdorf</t>
  </si>
  <si>
    <t>Bubendorf</t>
  </si>
  <si>
    <t>Augst</t>
  </si>
  <si>
    <t>Zwingen</t>
  </si>
  <si>
    <t>Laufen</t>
  </si>
  <si>
    <t>Wahlen</t>
  </si>
  <si>
    <t>Wahlen b. Laufen</t>
  </si>
  <si>
    <t>Röschenz</t>
  </si>
  <si>
    <t>Kleinlützel</t>
  </si>
  <si>
    <t>Nenzlingen</t>
  </si>
  <si>
    <t>Liesberg</t>
  </si>
  <si>
    <t>Liesberg Dorf</t>
  </si>
  <si>
    <t>Bärschwil</t>
  </si>
  <si>
    <t>Grellingen</t>
  </si>
  <si>
    <t>Duggingen</t>
  </si>
  <si>
    <t>Dittingen</t>
  </si>
  <si>
    <t>Burg im Leimental</t>
  </si>
  <si>
    <t>Brislach</t>
  </si>
  <si>
    <t>Blauen</t>
  </si>
  <si>
    <t>Therwil</t>
  </si>
  <si>
    <t>Reinach BL</t>
  </si>
  <si>
    <t>Schönenbuch</t>
  </si>
  <si>
    <t>Reinach (BL)</t>
  </si>
  <si>
    <t>Arlesheim</t>
  </si>
  <si>
    <t>Pfeffingen</t>
  </si>
  <si>
    <t>Aesch BL</t>
  </si>
  <si>
    <t>Oberwil (BL)</t>
  </si>
  <si>
    <t>Oberwil BL</t>
  </si>
  <si>
    <t>Muttenz</t>
  </si>
  <si>
    <t>Münchenstein</t>
  </si>
  <si>
    <t>Birsfelden</t>
  </si>
  <si>
    <t>Basel</t>
  </si>
  <si>
    <t>Ettingen</t>
  </si>
  <si>
    <t>Bottmingen</t>
  </si>
  <si>
    <t>Binningen</t>
  </si>
  <si>
    <t>Bruderholz</t>
  </si>
  <si>
    <t>Biel-Benken</t>
  </si>
  <si>
    <t>Biel-Benken BL</t>
  </si>
  <si>
    <t>Allschwil</t>
  </si>
  <si>
    <t>Aesch (BL)</t>
  </si>
  <si>
    <t>BS</t>
  </si>
  <si>
    <t>Riehen</t>
  </si>
  <si>
    <t>Bettingen</t>
  </si>
  <si>
    <t>SO</t>
  </si>
  <si>
    <t>Zullwil</t>
  </si>
  <si>
    <t>Meltingen</t>
  </si>
  <si>
    <t>Nunningen</t>
  </si>
  <si>
    <t>Himmelried</t>
  </si>
  <si>
    <t>Seewen SO</t>
  </si>
  <si>
    <t>Grindel</t>
  </si>
  <si>
    <t>Fehren</t>
  </si>
  <si>
    <t>Erschwil</t>
  </si>
  <si>
    <t>Büsserach</t>
  </si>
  <si>
    <t>Breitenbach</t>
  </si>
  <si>
    <t>Beinwil (SO)</t>
  </si>
  <si>
    <t>Schelten</t>
  </si>
  <si>
    <t>Solothurn</t>
  </si>
  <si>
    <t>Wangen bei Olten</t>
  </si>
  <si>
    <t>Trimbach</t>
  </si>
  <si>
    <t>Wangen b. Olten</t>
  </si>
  <si>
    <t>Walterswil (SO)</t>
  </si>
  <si>
    <t>Walterswil SO</t>
  </si>
  <si>
    <t>Dulliken</t>
  </si>
  <si>
    <t>Schönenwerd</t>
  </si>
  <si>
    <t>Rickenbach (SO)</t>
  </si>
  <si>
    <t>Rickenbach SO</t>
  </si>
  <si>
    <t>Kappel (SO)</t>
  </si>
  <si>
    <t>Boningen</t>
  </si>
  <si>
    <t>Kappel SO</t>
  </si>
  <si>
    <t>Hägendorf</t>
  </si>
  <si>
    <t>Allerheiligenberg</t>
  </si>
  <si>
    <t>Gunzgen</t>
  </si>
  <si>
    <t>Gretzenbach</t>
  </si>
  <si>
    <t>Däniken SO</t>
  </si>
  <si>
    <t>Fulenbach</t>
  </si>
  <si>
    <t>Eppenberg-Wöschnau</t>
  </si>
  <si>
    <t>Eppenberg</t>
  </si>
  <si>
    <t>Wöschnau</t>
  </si>
  <si>
    <t>Däniken</t>
  </si>
  <si>
    <t>Selzach</t>
  </si>
  <si>
    <t>Nennigkofen</t>
  </si>
  <si>
    <t>Bellach</t>
  </si>
  <si>
    <t>Rüttenen</t>
  </si>
  <si>
    <t>Feldbrunnen</t>
  </si>
  <si>
    <t>Riedholz</t>
  </si>
  <si>
    <t>Niederwil SO</t>
  </si>
  <si>
    <t>Oberdorf (SO)</t>
  </si>
  <si>
    <t>Weissenstein b. Solothurn</t>
  </si>
  <si>
    <t>Oberdorf SO</t>
  </si>
  <si>
    <t>Lommiswil</t>
  </si>
  <si>
    <t>Langendorf</t>
  </si>
  <si>
    <t>Kammersrohr</t>
  </si>
  <si>
    <t>Hubersdorf</t>
  </si>
  <si>
    <t>Günsberg</t>
  </si>
  <si>
    <t>Herbetswil</t>
  </si>
  <si>
    <t>Grenchen</t>
  </si>
  <si>
    <t>Flumenthal</t>
  </si>
  <si>
    <t>Deitingen</t>
  </si>
  <si>
    <t>Feldbrunnen-St. Niklaus</t>
  </si>
  <si>
    <t>Bettlach</t>
  </si>
  <si>
    <t>Balm bei Günsberg</t>
  </si>
  <si>
    <t>Balm b. Günsberg</t>
  </si>
  <si>
    <t>Oberbalmberg</t>
  </si>
  <si>
    <t>Balmberg</t>
  </si>
  <si>
    <t>Drei Höfe</t>
  </si>
  <si>
    <t>Winistorf</t>
  </si>
  <si>
    <t>Heinrichswil</t>
  </si>
  <si>
    <t>Hersiwil</t>
  </si>
  <si>
    <t>Zuchwil</t>
  </si>
  <si>
    <t>Subingen</t>
  </si>
  <si>
    <t>Recherswil</t>
  </si>
  <si>
    <t>Oekingen</t>
  </si>
  <si>
    <t>Obergerlafingen</t>
  </si>
  <si>
    <t>Gerlafingen</t>
  </si>
  <si>
    <t>Luterbach</t>
  </si>
  <si>
    <t>Derendingen</t>
  </si>
  <si>
    <t>Lohn-Ammannsegg</t>
  </si>
  <si>
    <t>Kriegstetten</t>
  </si>
  <si>
    <t>Hüniken</t>
  </si>
  <si>
    <t>Horriwil</t>
  </si>
  <si>
    <t>Halten</t>
  </si>
  <si>
    <t>Etziken</t>
  </si>
  <si>
    <t>Bolken</t>
  </si>
  <si>
    <t>Biberist</t>
  </si>
  <si>
    <t>Lüsslingen</t>
  </si>
  <si>
    <t>Aeschi (SO)</t>
  </si>
  <si>
    <t>Steinhof SO</t>
  </si>
  <si>
    <t>Burgäschi</t>
  </si>
  <si>
    <t>Aeschi SO</t>
  </si>
  <si>
    <t>Grasswil</t>
  </si>
  <si>
    <t>Erlinsbach (SO)</t>
  </si>
  <si>
    <t>Erlinsbach SO</t>
  </si>
  <si>
    <t>Wisen (SO)</t>
  </si>
  <si>
    <t>Winznau</t>
  </si>
  <si>
    <t>Lostorf</t>
  </si>
  <si>
    <t>Stüsslingen</t>
  </si>
  <si>
    <t>Rohr b. Olten</t>
  </si>
  <si>
    <t>Obergösgen</t>
  </si>
  <si>
    <t>Niedergösgen</t>
  </si>
  <si>
    <t>Kienberg</t>
  </si>
  <si>
    <t>Hauenstein-Ifenthal</t>
  </si>
  <si>
    <t>Hauenstein</t>
  </si>
  <si>
    <t>Witterswil</t>
  </si>
  <si>
    <t>Bättwil</t>
  </si>
  <si>
    <t>Seewen</t>
  </si>
  <si>
    <t>Rodersdorf</t>
  </si>
  <si>
    <t>Nuglar-St. Pantaleon</t>
  </si>
  <si>
    <t>St. Pantaleon</t>
  </si>
  <si>
    <t>Metzerlen-Mariastein</t>
  </si>
  <si>
    <t>Metzerlen</t>
  </si>
  <si>
    <t>Mariastein</t>
  </si>
  <si>
    <t>Hofstetten-Flüh</t>
  </si>
  <si>
    <t>Hofstetten SO</t>
  </si>
  <si>
    <t>Flüh</t>
  </si>
  <si>
    <t>Hochwald</t>
  </si>
  <si>
    <t>Gempen</t>
  </si>
  <si>
    <t>Dornach</t>
  </si>
  <si>
    <t>Büren (SO)</t>
  </si>
  <si>
    <t>Büren SO</t>
  </si>
  <si>
    <t>Buchegg</t>
  </si>
  <si>
    <t>Brittern</t>
  </si>
  <si>
    <t>Aetingen</t>
  </si>
  <si>
    <t>Kyburg-Buchegg</t>
  </si>
  <si>
    <t>Gächliwil</t>
  </si>
  <si>
    <t>Lüterswil</t>
  </si>
  <si>
    <t>Aetigkofen</t>
  </si>
  <si>
    <t>Mühledorf SO</t>
  </si>
  <si>
    <t>Brügglen</t>
  </si>
  <si>
    <t>Küttigkofen</t>
  </si>
  <si>
    <t>Gossliwil</t>
  </si>
  <si>
    <t>Bibern SO</t>
  </si>
  <si>
    <t>Hessigkofen</t>
  </si>
  <si>
    <t>Tscheppach</t>
  </si>
  <si>
    <t>Lüsslingen-Nennigkofen</t>
  </si>
  <si>
    <t>Unterramsern</t>
  </si>
  <si>
    <t>Schnottwil</t>
  </si>
  <si>
    <t>Messen</t>
  </si>
  <si>
    <t>Oberramsern</t>
  </si>
  <si>
    <t>Brunnenthal</t>
  </si>
  <si>
    <t>Balm b. Messen</t>
  </si>
  <si>
    <t>Lüterkofen-Ichertswil</t>
  </si>
  <si>
    <t>Ichertswil</t>
  </si>
  <si>
    <t>Lüterkofen</t>
  </si>
  <si>
    <t>Biezwil</t>
  </si>
  <si>
    <t>Welschenrohr-Gänsbrunnen</t>
  </si>
  <si>
    <t>Gänsbrunnen</t>
  </si>
  <si>
    <t>Welschenrohr</t>
  </si>
  <si>
    <t>Mümliswil-Ramiswil</t>
  </si>
  <si>
    <t>Mümliswil</t>
  </si>
  <si>
    <t>Matzendorf</t>
  </si>
  <si>
    <t>Laupersdorf</t>
  </si>
  <si>
    <t>Holderbank (SO)</t>
  </si>
  <si>
    <t>Holderbank SO</t>
  </si>
  <si>
    <t>Balsthal</t>
  </si>
  <si>
    <t>Aedermannsdorf</t>
  </si>
  <si>
    <t>Seehof</t>
  </si>
  <si>
    <t>Wolfwil</t>
  </si>
  <si>
    <t>Oensingen</t>
  </si>
  <si>
    <t>Oberbuchsiten</t>
  </si>
  <si>
    <t>Niederbuchsiten</t>
  </si>
  <si>
    <t>Neuendorf</t>
  </si>
  <si>
    <t>Egerkingen</t>
  </si>
  <si>
    <t>Kestenholz</t>
  </si>
  <si>
    <t>Härkingen</t>
  </si>
  <si>
    <t>FR</t>
  </si>
  <si>
    <t>La Verrerie</t>
  </si>
  <si>
    <t>Progens</t>
  </si>
  <si>
    <t>Grattavache</t>
  </si>
  <si>
    <t>Le Crêt-près-Semsales</t>
  </si>
  <si>
    <t>Le Flon</t>
  </si>
  <si>
    <t>Bouloz</t>
  </si>
  <si>
    <t>Pont (Veveyse)</t>
  </si>
  <si>
    <t>Porsel</t>
  </si>
  <si>
    <t>Semsales</t>
  </si>
  <si>
    <t>Bulle</t>
  </si>
  <si>
    <t>Vaulruz</t>
  </si>
  <si>
    <t>Saint-Martin (FR)</t>
  </si>
  <si>
    <t>Fiaugères</t>
  </si>
  <si>
    <t>Besencens</t>
  </si>
  <si>
    <t>St-Martin FR</t>
  </si>
  <si>
    <t>Remaufens</t>
  </si>
  <si>
    <t>Châtel-St-Denis</t>
  </si>
  <si>
    <t>Granges (Veveyse)</t>
  </si>
  <si>
    <t>Châtel-Saint-Denis</t>
  </si>
  <si>
    <t>Les Paccots</t>
  </si>
  <si>
    <t>Bossonnens</t>
  </si>
  <si>
    <t>Attalens</t>
  </si>
  <si>
    <t>Tatroz</t>
  </si>
  <si>
    <t>Wünnewil-Flamatt</t>
  </si>
  <si>
    <t>Schmitten FR</t>
  </si>
  <si>
    <t>Wünnewil</t>
  </si>
  <si>
    <t>Neuenegg</t>
  </si>
  <si>
    <t>Flamatt</t>
  </si>
  <si>
    <t>Ueberstorf</t>
  </si>
  <si>
    <t>Tentlingen</t>
  </si>
  <si>
    <t>Tafers</t>
  </si>
  <si>
    <t>St. Ursen</t>
  </si>
  <si>
    <t>Alterswil FR</t>
  </si>
  <si>
    <t>Heitenried</t>
  </si>
  <si>
    <t>St. Antoni</t>
  </si>
  <si>
    <t>Fribourg</t>
  </si>
  <si>
    <t>Schmitten (FR)</t>
  </si>
  <si>
    <t>Rechthalten</t>
  </si>
  <si>
    <t>St. Silvester</t>
  </si>
  <si>
    <t>Bonnefontaine</t>
  </si>
  <si>
    <t>Giffers</t>
  </si>
  <si>
    <t>Plasselb</t>
  </si>
  <si>
    <t>Schwarzsee</t>
  </si>
  <si>
    <t>Plaffeien</t>
  </si>
  <si>
    <t>Sangernboden</t>
  </si>
  <si>
    <t>Zumholz</t>
  </si>
  <si>
    <t>Brünisried</t>
  </si>
  <si>
    <t>Oberschrot</t>
  </si>
  <si>
    <t>Bösingen</t>
  </si>
  <si>
    <t>Düdingen</t>
  </si>
  <si>
    <t>Mont-Vully</t>
  </si>
  <si>
    <t>Lugnorre</t>
  </si>
  <si>
    <t>Praz (Vully)</t>
  </si>
  <si>
    <t>Mur (Vully) FR</t>
  </si>
  <si>
    <t>Môtier (Vully)</t>
  </si>
  <si>
    <t>Sugiez</t>
  </si>
  <si>
    <t>Ulmiz</t>
  </si>
  <si>
    <t>Ried bei Kerzers</t>
  </si>
  <si>
    <t>Agriswil</t>
  </si>
  <si>
    <t>Ried b. Kerzers</t>
  </si>
  <si>
    <t>Kerzers</t>
  </si>
  <si>
    <t>Murten</t>
  </si>
  <si>
    <t>Galmiz</t>
  </si>
  <si>
    <t>Greng</t>
  </si>
  <si>
    <t>Lurtigen</t>
  </si>
  <si>
    <t>Büchslen</t>
  </si>
  <si>
    <t>Gempenach</t>
  </si>
  <si>
    <t>Courlevon</t>
  </si>
  <si>
    <t>Salvenach</t>
  </si>
  <si>
    <t>Jeuss</t>
  </si>
  <si>
    <t>Clavaleyres</t>
  </si>
  <si>
    <t>Muntelier</t>
  </si>
  <si>
    <t>Misery-Courtion</t>
  </si>
  <si>
    <t>Cournillens</t>
  </si>
  <si>
    <t>Courtion</t>
  </si>
  <si>
    <t>Cormérod</t>
  </si>
  <si>
    <t>Meyriez</t>
  </si>
  <si>
    <t>Kleinbösingen</t>
  </si>
  <si>
    <t>Golaten</t>
  </si>
  <si>
    <t>Wileroltigen</t>
  </si>
  <si>
    <t>Gurmels</t>
  </si>
  <si>
    <t>Liebistorf</t>
  </si>
  <si>
    <t>Kleingurmels</t>
  </si>
  <si>
    <t>Wallenbuch</t>
  </si>
  <si>
    <t>Gümmenen</t>
  </si>
  <si>
    <t>Kriechenwil</t>
  </si>
  <si>
    <t>Guschelmuth</t>
  </si>
  <si>
    <t>Cordast</t>
  </si>
  <si>
    <t>Fräschels</t>
  </si>
  <si>
    <t>Cressier (FR)</t>
  </si>
  <si>
    <t>Cressier FR</t>
  </si>
  <si>
    <t>Courtepin</t>
  </si>
  <si>
    <t>Courtaman</t>
  </si>
  <si>
    <t>Wallenried</t>
  </si>
  <si>
    <t>Barberêche</t>
  </si>
  <si>
    <t>Pensier</t>
  </si>
  <si>
    <t>Villarepos</t>
  </si>
  <si>
    <t>Courgevaux</t>
  </si>
  <si>
    <t>Grolley-Ponthaux</t>
  </si>
  <si>
    <t>Ponthaux</t>
  </si>
  <si>
    <t>Nierlet-les-Bois</t>
  </si>
  <si>
    <t>Grolley</t>
  </si>
  <si>
    <t>Bois-d'Amont</t>
  </si>
  <si>
    <t>Arconciel</t>
  </si>
  <si>
    <t>Ependes FR</t>
  </si>
  <si>
    <t>Posieux</t>
  </si>
  <si>
    <t>Senèdes</t>
  </si>
  <si>
    <t>Prez</t>
  </si>
  <si>
    <t>Noréaz</t>
  </si>
  <si>
    <t>Corjolens</t>
  </si>
  <si>
    <t>Corserey</t>
  </si>
  <si>
    <t>Prez-vers-Noréaz</t>
  </si>
  <si>
    <t>Gibloux</t>
  </si>
  <si>
    <t>Rossens FR</t>
  </si>
  <si>
    <t>Magnedens</t>
  </si>
  <si>
    <t>Corpataux</t>
  </si>
  <si>
    <t>Posat</t>
  </si>
  <si>
    <t>Grenilles</t>
  </si>
  <si>
    <t>Farvagny-le-Petit</t>
  </si>
  <si>
    <t>Farvagny-le-Grand</t>
  </si>
  <si>
    <t>Vuisternens-en-Ogoz</t>
  </si>
  <si>
    <t>Villarsel-le-Gibloux</t>
  </si>
  <si>
    <t>Estavayer-le-Gibloux</t>
  </si>
  <si>
    <t>Rueyres-St-Laurent</t>
  </si>
  <si>
    <t>Villarlod</t>
  </si>
  <si>
    <t>La Sonnaz</t>
  </si>
  <si>
    <t>Formangueires</t>
  </si>
  <si>
    <t>Cormagens</t>
  </si>
  <si>
    <t>La Corbaz</t>
  </si>
  <si>
    <t>Lossy</t>
  </si>
  <si>
    <t>La Brillaz</t>
  </si>
  <si>
    <t>Lovens</t>
  </si>
  <si>
    <t>Onnens FR</t>
  </si>
  <si>
    <t>Lentigny</t>
  </si>
  <si>
    <t>Hauterive (FR)</t>
  </si>
  <si>
    <t>Ecuvillens</t>
  </si>
  <si>
    <t>Villarsel-sur-Marly</t>
  </si>
  <si>
    <t>Le Mouret</t>
  </si>
  <si>
    <t>Villars-sur-Glâne</t>
  </si>
  <si>
    <t>Treyvaux</t>
  </si>
  <si>
    <t>Essert FR</t>
  </si>
  <si>
    <t>Zénauva</t>
  </si>
  <si>
    <t>Oberried FR</t>
  </si>
  <si>
    <t>Montévraz</t>
  </si>
  <si>
    <t>Pierrafortscha</t>
  </si>
  <si>
    <t>Neyruz (FR)</t>
  </si>
  <si>
    <t>Neyruz FR</t>
  </si>
  <si>
    <t>Matran</t>
  </si>
  <si>
    <t>Marly</t>
  </si>
  <si>
    <t>Granges-Paccot</t>
  </si>
  <si>
    <t>Givisiez</t>
  </si>
  <si>
    <t>Bourguillon</t>
  </si>
  <si>
    <t>Ferpicloz</t>
  </si>
  <si>
    <t>Cottens (FR)</t>
  </si>
  <si>
    <t>Cottens FR</t>
  </si>
  <si>
    <t>Corminboeuf</t>
  </si>
  <si>
    <t>Chésopelloz</t>
  </si>
  <si>
    <t>Chénens</t>
  </si>
  <si>
    <t>Belfaux</t>
  </si>
  <si>
    <t>Autafond</t>
  </si>
  <si>
    <t>Avry</t>
  </si>
  <si>
    <t>Avry-sur-Matran</t>
  </si>
  <si>
    <t>Autigny</t>
  </si>
  <si>
    <t>Val-de-Charmey</t>
  </si>
  <si>
    <t>Cerniat FR</t>
  </si>
  <si>
    <t>Charmey (Gruyère)</t>
  </si>
  <si>
    <t>Bas-Intyamon</t>
  </si>
  <si>
    <t>Enney</t>
  </si>
  <si>
    <t>Villars-sous-Mont</t>
  </si>
  <si>
    <t>Estavannens</t>
  </si>
  <si>
    <t>Moléson-sur-Gruyères</t>
  </si>
  <si>
    <t>Vuadens</t>
  </si>
  <si>
    <t>Sorens</t>
  </si>
  <si>
    <t>Sâles</t>
  </si>
  <si>
    <t>Rueyres-Treyfayes</t>
  </si>
  <si>
    <t>Treyfayes</t>
  </si>
  <si>
    <t>Romanens</t>
  </si>
  <si>
    <t>Maules</t>
  </si>
  <si>
    <t>Sâles (Gruyère)</t>
  </si>
  <si>
    <t>La Roche</t>
  </si>
  <si>
    <t>La Roche FR</t>
  </si>
  <si>
    <t>Riaz</t>
  </si>
  <si>
    <t>Pont-la-Ville</t>
  </si>
  <si>
    <t>Le Pâquier (FR)</t>
  </si>
  <si>
    <t>Le Pâquier-Montbarry</t>
  </si>
  <si>
    <t>La Tour-de-Trême</t>
  </si>
  <si>
    <t>Morlon</t>
  </si>
  <si>
    <t>Marsens</t>
  </si>
  <si>
    <t>Vuippens</t>
  </si>
  <si>
    <t>Jaun</t>
  </si>
  <si>
    <t>Abländschen</t>
  </si>
  <si>
    <t>Im Fang</t>
  </si>
  <si>
    <t>Hauteville</t>
  </si>
  <si>
    <t>Corbières</t>
  </si>
  <si>
    <t>Gruyères</t>
  </si>
  <si>
    <t>Epagny</t>
  </si>
  <si>
    <t>Pringy</t>
  </si>
  <si>
    <t>Broc</t>
  </si>
  <si>
    <t>Grandvillard</t>
  </si>
  <si>
    <t>Echarlens</t>
  </si>
  <si>
    <t>Crésuz</t>
  </si>
  <si>
    <t>Villarvolard</t>
  </si>
  <si>
    <t>Châtel-sur-Montsalvens</t>
  </si>
  <si>
    <t>Botterens</t>
  </si>
  <si>
    <t>Villarbeney</t>
  </si>
  <si>
    <t>Pont-en-Ogoz</t>
  </si>
  <si>
    <t>Le Bry</t>
  </si>
  <si>
    <t>Avry-devant-Pont</t>
  </si>
  <si>
    <t>Gumefens</t>
  </si>
  <si>
    <t>Haut-Intyamon</t>
  </si>
  <si>
    <t>Montbovon</t>
  </si>
  <si>
    <t>Neirivue</t>
  </si>
  <si>
    <t>Les Sciernes-d'Albeuve</t>
  </si>
  <si>
    <t>Lessoc</t>
  </si>
  <si>
    <t>Albeuve</t>
  </si>
  <si>
    <t>Villaz</t>
  </si>
  <si>
    <t>Villarimboud</t>
  </si>
  <si>
    <t>Lussy FR</t>
  </si>
  <si>
    <t>Villaz-St-Pierre</t>
  </si>
  <si>
    <t>Romont FR</t>
  </si>
  <si>
    <t>Torny</t>
  </si>
  <si>
    <t>Middes</t>
  </si>
  <si>
    <t>Torny-le-Grand</t>
  </si>
  <si>
    <t>Villorsonnens</t>
  </si>
  <si>
    <t>Chavannes-sous-Orsonnens</t>
  </si>
  <si>
    <t>Orsonnens</t>
  </si>
  <si>
    <t>Villargiroud</t>
  </si>
  <si>
    <t>Villarsiviriaux</t>
  </si>
  <si>
    <t>Vuisternens-devant-Romont</t>
  </si>
  <si>
    <t>Les Ecasseys</t>
  </si>
  <si>
    <t>La Joux FR</t>
  </si>
  <si>
    <t>Lieffrens</t>
  </si>
  <si>
    <t>Sommentier</t>
  </si>
  <si>
    <t>Estévenens</t>
  </si>
  <si>
    <t>La Magne</t>
  </si>
  <si>
    <t>La Neirigue</t>
  </si>
  <si>
    <t>Villariaz</t>
  </si>
  <si>
    <t>Ursy</t>
  </si>
  <si>
    <t>Mossel</t>
  </si>
  <si>
    <t>Blessens</t>
  </si>
  <si>
    <t>Vauderens</t>
  </si>
  <si>
    <t>Morlens</t>
  </si>
  <si>
    <t>Montet (Glâne)</t>
  </si>
  <si>
    <t>Vuarmarens</t>
  </si>
  <si>
    <t>Esmonts</t>
  </si>
  <si>
    <t>Bionnens</t>
  </si>
  <si>
    <t>Siviriez</t>
  </si>
  <si>
    <t>Villaraboud</t>
  </si>
  <si>
    <t>Prez-vers-Siviriez</t>
  </si>
  <si>
    <t>Chavannes-les-Forts</t>
  </si>
  <si>
    <t>Rue</t>
  </si>
  <si>
    <t>Ecublens FR</t>
  </si>
  <si>
    <t>Auboranges</t>
  </si>
  <si>
    <t>Gillarens</t>
  </si>
  <si>
    <t>Promasens</t>
  </si>
  <si>
    <t>Chapelle (Glâne)</t>
  </si>
  <si>
    <t>Romont (FR)</t>
  </si>
  <si>
    <t>Mézières (FR)</t>
  </si>
  <si>
    <t>Mézières FR</t>
  </si>
  <si>
    <t>Berlens</t>
  </si>
  <si>
    <t>Massonnens</t>
  </si>
  <si>
    <t>Grangettes</t>
  </si>
  <si>
    <t>Grangettes-près-Romont</t>
  </si>
  <si>
    <t>Châtonnaye</t>
  </si>
  <si>
    <t>Le Châtelard</t>
  </si>
  <si>
    <t>Le Châtelard-près-Romont</t>
  </si>
  <si>
    <t>Billens-Hennens</t>
  </si>
  <si>
    <t>Hennens</t>
  </si>
  <si>
    <t>Billens</t>
  </si>
  <si>
    <t>Cheyres-Châbles</t>
  </si>
  <si>
    <t>Châbles FR</t>
  </si>
  <si>
    <t>Cheyres</t>
  </si>
  <si>
    <t>Estavayer</t>
  </si>
  <si>
    <t>Rueyres-les-Prés</t>
  </si>
  <si>
    <t>Morens FR</t>
  </si>
  <si>
    <t>Bussy FR</t>
  </si>
  <si>
    <t>Murist</t>
  </si>
  <si>
    <t>Vuissens</t>
  </si>
  <si>
    <t>Montbrelloz</t>
  </si>
  <si>
    <t>Forel FR</t>
  </si>
  <si>
    <t>Autavaux</t>
  </si>
  <si>
    <t>Font</t>
  </si>
  <si>
    <t>Estavayer-le-Lac</t>
  </si>
  <si>
    <t>Belmont-Broye</t>
  </si>
  <si>
    <t>Montagny-la-Ville</t>
  </si>
  <si>
    <t>Russy</t>
  </si>
  <si>
    <t>Chandon</t>
  </si>
  <si>
    <t>Léchelles</t>
  </si>
  <si>
    <t>Dompierre FR</t>
  </si>
  <si>
    <t>Delley-Portalban</t>
  </si>
  <si>
    <t>Portalban</t>
  </si>
  <si>
    <t>Delley</t>
  </si>
  <si>
    <t>Les Montets</t>
  </si>
  <si>
    <t>Granges-de-Vesin</t>
  </si>
  <si>
    <t>Aumont</t>
  </si>
  <si>
    <t>Frasses</t>
  </si>
  <si>
    <t>Montet (Broye)</t>
  </si>
  <si>
    <t>Vallon</t>
  </si>
  <si>
    <t>Surpierre</t>
  </si>
  <si>
    <t>Chapelle (Broye)</t>
  </si>
  <si>
    <t>Cheiry</t>
  </si>
  <si>
    <t>Praratoud</t>
  </si>
  <si>
    <t>Villeneuve FR</t>
  </si>
  <si>
    <t>Sévaz</t>
  </si>
  <si>
    <t>Saint-Aubin (FR)</t>
  </si>
  <si>
    <t>Les Friques</t>
  </si>
  <si>
    <t>St-Aubin FR</t>
  </si>
  <si>
    <t>Prévondavaux</t>
  </si>
  <si>
    <t>Montagny (FR)</t>
  </si>
  <si>
    <t>Grandsivaz</t>
  </si>
  <si>
    <t>Mannens</t>
  </si>
  <si>
    <t>Montagny-les-Monts</t>
  </si>
  <si>
    <t>Ménières</t>
  </si>
  <si>
    <t>Lully (FR)</t>
  </si>
  <si>
    <t>Bollion</t>
  </si>
  <si>
    <t>Seiry</t>
  </si>
  <si>
    <t>Lully FR</t>
  </si>
  <si>
    <t>Gletterens</t>
  </si>
  <si>
    <t>Fétigny</t>
  </si>
  <si>
    <t>Cugy (FR)</t>
  </si>
  <si>
    <t>Vesin</t>
  </si>
  <si>
    <t>Cugy FR</t>
  </si>
  <si>
    <t>Châtillon (FR)</t>
  </si>
  <si>
    <t>Châtillon FR</t>
  </si>
  <si>
    <t>ZG</t>
  </si>
  <si>
    <t>Zug</t>
  </si>
  <si>
    <t>Baar</t>
  </si>
  <si>
    <t>Cham</t>
  </si>
  <si>
    <t>Walchwil</t>
  </si>
  <si>
    <t>Oberwil b. Zug</t>
  </si>
  <si>
    <t>Neuägeri</t>
  </si>
  <si>
    <t>Zugerberg</t>
  </si>
  <si>
    <t>Unterägeri</t>
  </si>
  <si>
    <t>Oberägeri</t>
  </si>
  <si>
    <t>Steinhausen</t>
  </si>
  <si>
    <t>Risch</t>
  </si>
  <si>
    <t>Holzhäusern ZG</t>
  </si>
  <si>
    <t>Buonas</t>
  </si>
  <si>
    <t>Rotkreuz</t>
  </si>
  <si>
    <t>Bennau</t>
  </si>
  <si>
    <t>Rothenthurm</t>
  </si>
  <si>
    <t>Sattel</t>
  </si>
  <si>
    <t>Morgarten</t>
  </si>
  <si>
    <t>Alosen</t>
  </si>
  <si>
    <t>Neuheim</t>
  </si>
  <si>
    <t>Sihlbrugg</t>
  </si>
  <si>
    <t>Menzingen</t>
  </si>
  <si>
    <t>Finstersee</t>
  </si>
  <si>
    <t>Edlibach</t>
  </si>
  <si>
    <t>Hünenberg</t>
  </si>
  <si>
    <t>Hünenberg See</t>
  </si>
  <si>
    <t>Hagendorn</t>
  </si>
  <si>
    <t>Allenwinden</t>
  </si>
  <si>
    <t>GL</t>
  </si>
  <si>
    <t>Glarus</t>
  </si>
  <si>
    <t>Ennenda</t>
  </si>
  <si>
    <t>Netstal</t>
  </si>
  <si>
    <t>Klöntal</t>
  </si>
  <si>
    <t>Riedern</t>
  </si>
  <si>
    <t>Glarus Süd</t>
  </si>
  <si>
    <t>Braunwald</t>
  </si>
  <si>
    <t>Linthal</t>
  </si>
  <si>
    <t>Rüti GL</t>
  </si>
  <si>
    <t>Betschwanden</t>
  </si>
  <si>
    <t>Diesbach GL</t>
  </si>
  <si>
    <t>Hätzingen</t>
  </si>
  <si>
    <t>Luchsingen</t>
  </si>
  <si>
    <t>Leuggelbach</t>
  </si>
  <si>
    <t>Haslen GL</t>
  </si>
  <si>
    <t>Nidfurn</t>
  </si>
  <si>
    <t>Elm</t>
  </si>
  <si>
    <t>Matt</t>
  </si>
  <si>
    <t>Engi</t>
  </si>
  <si>
    <t>Sool</t>
  </si>
  <si>
    <t>Schwändi b. Schwanden</t>
  </si>
  <si>
    <t>Schwanden GL</t>
  </si>
  <si>
    <t>Mitlödi</t>
  </si>
  <si>
    <t>Glarus Nord</t>
  </si>
  <si>
    <t>Mühlehorn</t>
  </si>
  <si>
    <t>Oberurnen</t>
  </si>
  <si>
    <t>Niederurnen</t>
  </si>
  <si>
    <t>Bilten</t>
  </si>
  <si>
    <t>Obstalden</t>
  </si>
  <si>
    <t>Filzbach</t>
  </si>
  <si>
    <t>Mollis</t>
  </si>
  <si>
    <t>Näfels</t>
  </si>
  <si>
    <t>NW</t>
  </si>
  <si>
    <t>Wolfenschiessen</t>
  </si>
  <si>
    <t>Engelberg</t>
  </si>
  <si>
    <t>Grafenort</t>
  </si>
  <si>
    <t>Oberrickenbach</t>
  </si>
  <si>
    <t>Niederrickenbach</t>
  </si>
  <si>
    <t>Dallenwil</t>
  </si>
  <si>
    <t>Stansstad</t>
  </si>
  <si>
    <t>Kehrsiten</t>
  </si>
  <si>
    <t>Bürgenstock</t>
  </si>
  <si>
    <t>Fürigen</t>
  </si>
  <si>
    <t>Obbürgen</t>
  </si>
  <si>
    <t>Stans</t>
  </si>
  <si>
    <t>Ennetbürgen</t>
  </si>
  <si>
    <t>Ennetmoos</t>
  </si>
  <si>
    <t>Oberdorf (NW)</t>
  </si>
  <si>
    <t>Büren NW</t>
  </si>
  <si>
    <t>Buochs</t>
  </si>
  <si>
    <t>Oberdorf NW</t>
  </si>
  <si>
    <t>Hergiswil (NW)</t>
  </si>
  <si>
    <t>Hergiswil NW</t>
  </si>
  <si>
    <t>Eigenthal</t>
  </si>
  <si>
    <t>Kriens</t>
  </si>
  <si>
    <t>Emmetten</t>
  </si>
  <si>
    <t>Seelisberg</t>
  </si>
  <si>
    <t>Wirzweli</t>
  </si>
  <si>
    <t>Wiesenberg</t>
  </si>
  <si>
    <t>Beckenried</t>
  </si>
  <si>
    <t>OW</t>
  </si>
  <si>
    <t>Sarnen</t>
  </si>
  <si>
    <t>Stalden (Sarnen)</t>
  </si>
  <si>
    <t>Wilen (Sarnen)</t>
  </si>
  <si>
    <t>Ramersberg</t>
  </si>
  <si>
    <t>Kägiswil</t>
  </si>
  <si>
    <t>Sachseln</t>
  </si>
  <si>
    <t>Giswil</t>
  </si>
  <si>
    <t>Flüeli-Ranft</t>
  </si>
  <si>
    <t>Melchtal</t>
  </si>
  <si>
    <t>Lungern</t>
  </si>
  <si>
    <t>Bürglen OW</t>
  </si>
  <si>
    <t>Kerns</t>
  </si>
  <si>
    <t>Melchsee-Frutt</t>
  </si>
  <si>
    <t>St. Niklausen OW</t>
  </si>
  <si>
    <t>Sörenberg</t>
  </si>
  <si>
    <t>Alpnach</t>
  </si>
  <si>
    <t>Alpnach Dorf</t>
  </si>
  <si>
    <t>Alpnachstad</t>
  </si>
  <si>
    <t>Pilatus Kulm</t>
  </si>
  <si>
    <t>SZ</t>
  </si>
  <si>
    <t>Unteriberg</t>
  </si>
  <si>
    <t>Studen SZ</t>
  </si>
  <si>
    <t>Euthal</t>
  </si>
  <si>
    <t>Steinerberg</t>
  </si>
  <si>
    <t>Steinen</t>
  </si>
  <si>
    <t>Schwyz</t>
  </si>
  <si>
    <t>Oberiberg</t>
  </si>
  <si>
    <t>Ibach</t>
  </si>
  <si>
    <t>Rickenbach b. Schwyz</t>
  </si>
  <si>
    <t>Seewen SZ</t>
  </si>
  <si>
    <t>Riemenstalden</t>
  </si>
  <si>
    <t>Muotathal</t>
  </si>
  <si>
    <t>Ried (Muotathal)</t>
  </si>
  <si>
    <t>Bisisthal</t>
  </si>
  <si>
    <t>Stoos SZ</t>
  </si>
  <si>
    <t>Morschach</t>
  </si>
  <si>
    <t>Sisikon</t>
  </si>
  <si>
    <t>Brunnen</t>
  </si>
  <si>
    <t>Lauerz</t>
  </si>
  <si>
    <t>Ingenbohl</t>
  </si>
  <si>
    <t>Illgau</t>
  </si>
  <si>
    <t>Arth</t>
  </si>
  <si>
    <t>Oberarth</t>
  </si>
  <si>
    <t>Rigi Kulm</t>
  </si>
  <si>
    <t>Rigi Staffel</t>
  </si>
  <si>
    <t>Rigi Klösterli</t>
  </si>
  <si>
    <t>Goldau</t>
  </si>
  <si>
    <t>Rigi Kaltbad</t>
  </si>
  <si>
    <t>Alpthal</t>
  </si>
  <si>
    <t>Wangen (SZ)</t>
  </si>
  <si>
    <t>Wangen SZ</t>
  </si>
  <si>
    <t>Siebnen</t>
  </si>
  <si>
    <t>Lachen SZ</t>
  </si>
  <si>
    <t>Vorderthal</t>
  </si>
  <si>
    <t>Tuggen</t>
  </si>
  <si>
    <t>Schübelbach</t>
  </si>
  <si>
    <t>Reichenburg</t>
  </si>
  <si>
    <t>Lachen</t>
  </si>
  <si>
    <t>Innerthal</t>
  </si>
  <si>
    <t>Galgenen</t>
  </si>
  <si>
    <t>Altendorf</t>
  </si>
  <si>
    <t>Willerzell</t>
  </si>
  <si>
    <t>Küssnacht (SZ)</t>
  </si>
  <si>
    <t>Immensee</t>
  </si>
  <si>
    <t>Küssnacht am Rigi</t>
  </si>
  <si>
    <t>Merlischachen</t>
  </si>
  <si>
    <t>Wollerau</t>
  </si>
  <si>
    <t>Schindellegi</t>
  </si>
  <si>
    <t>Samstagern</t>
  </si>
  <si>
    <t>Bäch SZ</t>
  </si>
  <si>
    <t>Freienbach</t>
  </si>
  <si>
    <t>Wilen b. Wollerau</t>
  </si>
  <si>
    <t>Pfäffikon SZ</t>
  </si>
  <si>
    <t>Hurden</t>
  </si>
  <si>
    <t>Feusisberg</t>
  </si>
  <si>
    <t>Egg SZ</t>
  </si>
  <si>
    <t>Gersau</t>
  </si>
  <si>
    <t>Rigi Scheidegg</t>
  </si>
  <si>
    <t>Einsiedeln</t>
  </si>
  <si>
    <t>Gross</t>
  </si>
  <si>
    <t>Trachslau</t>
  </si>
  <si>
    <t>UR</t>
  </si>
  <si>
    <t>Wassen</t>
  </si>
  <si>
    <t>Meien</t>
  </si>
  <si>
    <t>Wassen UR</t>
  </si>
  <si>
    <t>Unterschächen</t>
  </si>
  <si>
    <t>Spiringen</t>
  </si>
  <si>
    <t>Urnerboden</t>
  </si>
  <si>
    <t>Silenen</t>
  </si>
  <si>
    <t>Intschi</t>
  </si>
  <si>
    <t>Bristen</t>
  </si>
  <si>
    <t>Amsteg</t>
  </si>
  <si>
    <t>Erstfeld</t>
  </si>
  <si>
    <t>Rütli</t>
  </si>
  <si>
    <t>Seedorf (UR)</t>
  </si>
  <si>
    <t>Bauen</t>
  </si>
  <si>
    <t>Seedorf UR</t>
  </si>
  <si>
    <t>Schattdorf</t>
  </si>
  <si>
    <t>Haldi b. Schattdorf</t>
  </si>
  <si>
    <t>Realp</t>
  </si>
  <si>
    <t>Isenthal</t>
  </si>
  <si>
    <t>Hospental</t>
  </si>
  <si>
    <t>Gurtnellen</t>
  </si>
  <si>
    <t>Göschenen</t>
  </si>
  <si>
    <t>Flüelen</t>
  </si>
  <si>
    <t>Altdorf UR</t>
  </si>
  <si>
    <t>Bürglen (UR)</t>
  </si>
  <si>
    <t>Bürglen UR</t>
  </si>
  <si>
    <t>Attinghausen</t>
  </si>
  <si>
    <t>Andermatt</t>
  </si>
  <si>
    <t>Altdorf (UR)</t>
  </si>
  <si>
    <t>LU</t>
  </si>
  <si>
    <t>Willisau</t>
  </si>
  <si>
    <t>Alberswil</t>
  </si>
  <si>
    <t>Luthern</t>
  </si>
  <si>
    <t>Hofstatt</t>
  </si>
  <si>
    <t>Zell LU</t>
  </si>
  <si>
    <t>Ohmstal</t>
  </si>
  <si>
    <t>Gettnau</t>
  </si>
  <si>
    <t>Hergiswil b. Willisau</t>
  </si>
  <si>
    <t>Rohrmatt</t>
  </si>
  <si>
    <t>Daiwil</t>
  </si>
  <si>
    <t>Menzberg</t>
  </si>
  <si>
    <t>Menznau</t>
  </si>
  <si>
    <t>Zell (LU)</t>
  </si>
  <si>
    <t>Ufhusen</t>
  </si>
  <si>
    <t>Hüswil</t>
  </si>
  <si>
    <t>Wikon</t>
  </si>
  <si>
    <t>Hintermoos</t>
  </si>
  <si>
    <t>Reidermoos</t>
  </si>
  <si>
    <t>Wauwil</t>
  </si>
  <si>
    <t>Gondiswil</t>
  </si>
  <si>
    <t>Eriswil</t>
  </si>
  <si>
    <t>Schötz</t>
  </si>
  <si>
    <t>Roggliswil</t>
  </si>
  <si>
    <t>Reiden</t>
  </si>
  <si>
    <t>Richenthal</t>
  </si>
  <si>
    <t>Langnau b. Reiden</t>
  </si>
  <si>
    <t>Mehlsecken</t>
  </si>
  <si>
    <t>Dagmersellen</t>
  </si>
  <si>
    <t>Altbüron</t>
  </si>
  <si>
    <t>Nebikon</t>
  </si>
  <si>
    <t>Geiss</t>
  </si>
  <si>
    <t>Wolhusen</t>
  </si>
  <si>
    <t>Luthern Bad</t>
  </si>
  <si>
    <t>Hergiswil bei Willisau</t>
  </si>
  <si>
    <t>Grossdietwil</t>
  </si>
  <si>
    <t>Ebersecken</t>
  </si>
  <si>
    <t>Fischbach LU</t>
  </si>
  <si>
    <t>Fischbach</t>
  </si>
  <si>
    <t>Ettiswil</t>
  </si>
  <si>
    <t>Kottwil</t>
  </si>
  <si>
    <t>Grosswangen</t>
  </si>
  <si>
    <t>Egolzwil</t>
  </si>
  <si>
    <t>Uffikon</t>
  </si>
  <si>
    <t>Altishofen</t>
  </si>
  <si>
    <t>Winikon</t>
  </si>
  <si>
    <t>Buchs LU</t>
  </si>
  <si>
    <t>Steinhuserberg</t>
  </si>
  <si>
    <t>Triengen</t>
  </si>
  <si>
    <t>Wilihof</t>
  </si>
  <si>
    <t>Kulmerau</t>
  </si>
  <si>
    <t>Knutwil</t>
  </si>
  <si>
    <t>Sursee</t>
  </si>
  <si>
    <t>Sempach</t>
  </si>
  <si>
    <t>Hildisrieden</t>
  </si>
  <si>
    <t>Schlierbach</t>
  </si>
  <si>
    <t>Schenkon</t>
  </si>
  <si>
    <t>Gunzwil</t>
  </si>
  <si>
    <t>Ruswil</t>
  </si>
  <si>
    <t>Nottwil</t>
  </si>
  <si>
    <t>Neuenkirch</t>
  </si>
  <si>
    <t>Werthenstein</t>
  </si>
  <si>
    <t>Schachen LU</t>
  </si>
  <si>
    <t>Sigigen</t>
  </si>
  <si>
    <t>Buttisholz</t>
  </si>
  <si>
    <t>Hellbühl</t>
  </si>
  <si>
    <t>Rickenbach (LU)</t>
  </si>
  <si>
    <t>Rickenbach LU</t>
  </si>
  <si>
    <t>Pfeffikon LU</t>
  </si>
  <si>
    <t>Oberkirch</t>
  </si>
  <si>
    <t>Mauensee</t>
  </si>
  <si>
    <t>Oberkirch LU</t>
  </si>
  <si>
    <t>Sempach Station</t>
  </si>
  <si>
    <t>Rothenburg</t>
  </si>
  <si>
    <t>Kaltbach</t>
  </si>
  <si>
    <t>St. Erhard</t>
  </si>
  <si>
    <t>Geuensee</t>
  </si>
  <si>
    <t>Eich</t>
  </si>
  <si>
    <t>Büron</t>
  </si>
  <si>
    <t>Beromünster</t>
  </si>
  <si>
    <t>Schwarzenbach LU</t>
  </si>
  <si>
    <t>Herlisberg</t>
  </si>
  <si>
    <t>Neudorf</t>
  </si>
  <si>
    <t>Weggis</t>
  </si>
  <si>
    <t>Vitznau</t>
  </si>
  <si>
    <t>Udligenswil</t>
  </si>
  <si>
    <t>Schwarzenberg</t>
  </si>
  <si>
    <t>Schwarzenberg LU</t>
  </si>
  <si>
    <t>Root</t>
  </si>
  <si>
    <t>Root D4</t>
  </si>
  <si>
    <t>Honau</t>
  </si>
  <si>
    <t>Gisikon</t>
  </si>
  <si>
    <t>Perlen</t>
  </si>
  <si>
    <t>Meierskappel</t>
  </si>
  <si>
    <t>Meggen</t>
  </si>
  <si>
    <t>Luzern</t>
  </si>
  <si>
    <t>Malters</t>
  </si>
  <si>
    <t>Emmenbrücke</t>
  </si>
  <si>
    <t>Horw</t>
  </si>
  <si>
    <t>Obernau</t>
  </si>
  <si>
    <t>Kastanienbaum</t>
  </si>
  <si>
    <t>St. Niklausen LU</t>
  </si>
  <si>
    <t>Greppen</t>
  </si>
  <si>
    <t>Ebikon</t>
  </si>
  <si>
    <t>Emmen</t>
  </si>
  <si>
    <t>Dierikon</t>
  </si>
  <si>
    <t>Buchrain</t>
  </si>
  <si>
    <t>Adligenswil</t>
  </si>
  <si>
    <t>Schongau</t>
  </si>
  <si>
    <t>Aesch LU</t>
  </si>
  <si>
    <t>Rain</t>
  </si>
  <si>
    <t>Römerswil</t>
  </si>
  <si>
    <t>Baldegg</t>
  </si>
  <si>
    <t>Urswil</t>
  </si>
  <si>
    <t>Hochdorf</t>
  </si>
  <si>
    <t>Römerswil LU</t>
  </si>
  <si>
    <t>Hohenrain</t>
  </si>
  <si>
    <t>Lieli LU</t>
  </si>
  <si>
    <t>Eschenbach LU</t>
  </si>
  <si>
    <t>Hitzkirch</t>
  </si>
  <si>
    <t>Mosen</t>
  </si>
  <si>
    <t>Hämikon</t>
  </si>
  <si>
    <t>Müswangen</t>
  </si>
  <si>
    <t>Altwis</t>
  </si>
  <si>
    <t>Retschwil</t>
  </si>
  <si>
    <t>Sulz LU</t>
  </si>
  <si>
    <t>Gelfingen</t>
  </si>
  <si>
    <t>Eschenbach (LU)</t>
  </si>
  <si>
    <t>Ermensee</t>
  </si>
  <si>
    <t>Aesch (LU)</t>
  </si>
  <si>
    <t>Escholzmatt-Marbach</t>
  </si>
  <si>
    <t>Schangnau</t>
  </si>
  <si>
    <t>Marbach LU</t>
  </si>
  <si>
    <t>Wiggen</t>
  </si>
  <si>
    <t>Escholzmatt</t>
  </si>
  <si>
    <t>Flühli LU</t>
  </si>
  <si>
    <t>Schüpfheim</t>
  </si>
  <si>
    <t>Trubschachen</t>
  </si>
  <si>
    <t>Romoos</t>
  </si>
  <si>
    <t>Bramboden</t>
  </si>
  <si>
    <t>Hasle LU</t>
  </si>
  <si>
    <t>Fontannen b. Wolhusen</t>
  </si>
  <si>
    <t>Hasle (LU)</t>
  </si>
  <si>
    <t>Finsterwald b. Entlebuch</t>
  </si>
  <si>
    <t>Entlebuch</t>
  </si>
  <si>
    <t>Flühli</t>
  </si>
  <si>
    <t>Ebnet</t>
  </si>
  <si>
    <t>Rengg</t>
  </si>
  <si>
    <t>Doppleschwand</t>
  </si>
  <si>
    <t>BE</t>
  </si>
  <si>
    <t>Wiedlisbach</t>
  </si>
  <si>
    <t>Rumisberg</t>
  </si>
  <si>
    <t>Wangen an der Aare</t>
  </si>
  <si>
    <t>Attiswil</t>
  </si>
  <si>
    <t>Wangenried</t>
  </si>
  <si>
    <t>Walliswil bei Wangen</t>
  </si>
  <si>
    <t>Walliswil b. Wangen</t>
  </si>
  <si>
    <t>Walliswil bei Niederbipp</t>
  </si>
  <si>
    <t>Walliswil b. Niederbipp</t>
  </si>
  <si>
    <t>Thörigen</t>
  </si>
  <si>
    <t>Oschwand</t>
  </si>
  <si>
    <t>Herzogenbuchsee</t>
  </si>
  <si>
    <t>Seeberg</t>
  </si>
  <si>
    <t>Oeschenbach</t>
  </si>
  <si>
    <t>Hermiswil</t>
  </si>
  <si>
    <t>Riedtwil</t>
  </si>
  <si>
    <t>Rüedisbach</t>
  </si>
  <si>
    <t>Farnern</t>
  </si>
  <si>
    <t>Ochlenberg</t>
  </si>
  <si>
    <t>Oberbipp</t>
  </si>
  <si>
    <t>Niederönz</t>
  </si>
  <si>
    <t>Niederbipp</t>
  </si>
  <si>
    <t>Wolfisberg</t>
  </si>
  <si>
    <t>Inkwil</t>
  </si>
  <si>
    <t>Oberönz</t>
  </si>
  <si>
    <t>Heimenhausen</t>
  </si>
  <si>
    <t>Röthenbach Herzogenbuchsee</t>
  </si>
  <si>
    <t>Wanzwil</t>
  </si>
  <si>
    <t>Graben</t>
  </si>
  <si>
    <t>Bettenhausen</t>
  </si>
  <si>
    <t>Bollodingen</t>
  </si>
  <si>
    <t>Berken</t>
  </si>
  <si>
    <t>Wyssachen</t>
  </si>
  <si>
    <t>Schwarzenbach (Huttwil)</t>
  </si>
  <si>
    <t>Wasen im Emmental</t>
  </si>
  <si>
    <t>Walterswil (BE)</t>
  </si>
  <si>
    <t>Walterswil BE</t>
  </si>
  <si>
    <t>Rohrbachgraben</t>
  </si>
  <si>
    <t>Schmidigen-Mühleweg</t>
  </si>
  <si>
    <t>Häusernmoos im Emmental</t>
  </si>
  <si>
    <t>Trachselwald</t>
  </si>
  <si>
    <t>Oberfrittenbach</t>
  </si>
  <si>
    <t>Heimisbach</t>
  </si>
  <si>
    <t>Sumiswald</t>
  </si>
  <si>
    <t>Weier im Emmental</t>
  </si>
  <si>
    <t>Grünen</t>
  </si>
  <si>
    <t>Affoltern im Emmental</t>
  </si>
  <si>
    <t>Rüegsau</t>
  </si>
  <si>
    <t>Rüegsbach</t>
  </si>
  <si>
    <t>Rüegsauschachen</t>
  </si>
  <si>
    <t>Lützelflüh</t>
  </si>
  <si>
    <t>Grünenmatt</t>
  </si>
  <si>
    <t>Ranflüh</t>
  </si>
  <si>
    <t>Ramsei</t>
  </si>
  <si>
    <t>Obergoldbach</t>
  </si>
  <si>
    <t>Schwanden im Emmental</t>
  </si>
  <si>
    <t>Lützelflüh-Goldbach</t>
  </si>
  <si>
    <t>Biembach im Emmental</t>
  </si>
  <si>
    <t>Oberburg</t>
  </si>
  <si>
    <t>Huttwil</t>
  </si>
  <si>
    <t>Dürrenroth</t>
  </si>
  <si>
    <t>Kaltacker</t>
  </si>
  <si>
    <t>Forst-Längenbühl</t>
  </si>
  <si>
    <t>Wattenwil</t>
  </si>
  <si>
    <t>Gurzelen</t>
  </si>
  <si>
    <t>Forst b. Längenbühl</t>
  </si>
  <si>
    <t>Längenbühl</t>
  </si>
  <si>
    <t>Wachseldorn</t>
  </si>
  <si>
    <t>Süderen</t>
  </si>
  <si>
    <t>Unterlangenegg</t>
  </si>
  <si>
    <t>Schwarzenegg</t>
  </si>
  <si>
    <t>Uetendorf</t>
  </si>
  <si>
    <t>Thun</t>
  </si>
  <si>
    <t>Uebeschi</t>
  </si>
  <si>
    <t>Höfen b. Thun</t>
  </si>
  <si>
    <t>Gwatt (Thun)</t>
  </si>
  <si>
    <t>Hünibach</t>
  </si>
  <si>
    <t>Goldiwil (Thun)</t>
  </si>
  <si>
    <t>Steffisburg</t>
  </si>
  <si>
    <t>Thierachern</t>
  </si>
  <si>
    <t>Amsoldingen</t>
  </si>
  <si>
    <t>Teuffenthal (BE)</t>
  </si>
  <si>
    <t>Teuffenthal b. Thun</t>
  </si>
  <si>
    <t>Heimberg</t>
  </si>
  <si>
    <t>Schwendibach</t>
  </si>
  <si>
    <t>Fahrni b. Thun</t>
  </si>
  <si>
    <t>Sigriswil</t>
  </si>
  <si>
    <t>Merligen</t>
  </si>
  <si>
    <t>Schwanden (Sigriswil)</t>
  </si>
  <si>
    <t>Ringoldswil</t>
  </si>
  <si>
    <t>Aeschlen ob Gunten</t>
  </si>
  <si>
    <t>Tschingel ob Gunten</t>
  </si>
  <si>
    <t>Gunten</t>
  </si>
  <si>
    <t>Eriz</t>
  </si>
  <si>
    <t>Pohlern</t>
  </si>
  <si>
    <t>Oberlangenegg</t>
  </si>
  <si>
    <t>Oberhofen am Thunersee</t>
  </si>
  <si>
    <t>Hilterfingen</t>
  </si>
  <si>
    <t>Horrenbach-Buchen</t>
  </si>
  <si>
    <t>Buchen BE</t>
  </si>
  <si>
    <t>Horrenbach</t>
  </si>
  <si>
    <t>Homberg</t>
  </si>
  <si>
    <t>Homberg b. Thun</t>
  </si>
  <si>
    <t>Heiligenschwendi</t>
  </si>
  <si>
    <t>Brenzikofen</t>
  </si>
  <si>
    <t>Fahrni</t>
  </si>
  <si>
    <t>Buchholterberg</t>
  </si>
  <si>
    <t>Bleiken b. Oberdiessbach</t>
  </si>
  <si>
    <t>Heimenschwand</t>
  </si>
  <si>
    <t>Blumenstein</t>
  </si>
  <si>
    <t>Trub</t>
  </si>
  <si>
    <t>Eggiwil</t>
  </si>
  <si>
    <t>Fankhaus (Trub)</t>
  </si>
  <si>
    <t>Bärau</t>
  </si>
  <si>
    <t>Signau</t>
  </si>
  <si>
    <t>Emmenmatt</t>
  </si>
  <si>
    <t>Schüpbach</t>
  </si>
  <si>
    <t>Rüderswil</t>
  </si>
  <si>
    <t>Lauperswil</t>
  </si>
  <si>
    <t>Zollbrück</t>
  </si>
  <si>
    <t>Röthenbach im Emmental</t>
  </si>
  <si>
    <t>Bowil</t>
  </si>
  <si>
    <t>Langnau im Emmental</t>
  </si>
  <si>
    <t>Landiswil</t>
  </si>
  <si>
    <t>Gohl</t>
  </si>
  <si>
    <t>Aeschau</t>
  </si>
  <si>
    <t>Thurnen</t>
  </si>
  <si>
    <t>Kirchenthurnen</t>
  </si>
  <si>
    <t>Lohnstorf</t>
  </si>
  <si>
    <t>Mühlethurnen</t>
  </si>
  <si>
    <t>Wald (BE)</t>
  </si>
  <si>
    <t>Oberbalm</t>
  </si>
  <si>
    <t>Niedermuhlern</t>
  </si>
  <si>
    <t>Englisberg</t>
  </si>
  <si>
    <t>Zimmerwald</t>
  </si>
  <si>
    <t>Burgistein</t>
  </si>
  <si>
    <t>Uttigen</t>
  </si>
  <si>
    <t>Toffen</t>
  </si>
  <si>
    <t>Belp</t>
  </si>
  <si>
    <t>Seftigen</t>
  </si>
  <si>
    <t>Rüeggisberg</t>
  </si>
  <si>
    <t>Helgisried-Rohrbach</t>
  </si>
  <si>
    <t>Rüschegg Heubach</t>
  </si>
  <si>
    <t>Riggisberg</t>
  </si>
  <si>
    <t>Rüti b. Riggisberg</t>
  </si>
  <si>
    <t>Hinterfultigen</t>
  </si>
  <si>
    <t>Oberbütschel</t>
  </si>
  <si>
    <t>Rümligen</t>
  </si>
  <si>
    <t>Kirchdorf (BE)</t>
  </si>
  <si>
    <t>Kiesen</t>
  </si>
  <si>
    <t>Gelterfingen</t>
  </si>
  <si>
    <t>Noflen BE</t>
  </si>
  <si>
    <t>Mühledorf BE</t>
  </si>
  <si>
    <t>Kirchdorf BE</t>
  </si>
  <si>
    <t>Gerzensee</t>
  </si>
  <si>
    <t>Kehrsatz</t>
  </si>
  <si>
    <t>Kaufdorf</t>
  </si>
  <si>
    <t>Jaberg</t>
  </si>
  <si>
    <t>Belpberg</t>
  </si>
  <si>
    <t>Schwarzenburg</t>
  </si>
  <si>
    <t>Albligen</t>
  </si>
  <si>
    <t>Milken</t>
  </si>
  <si>
    <t>Mamishaus</t>
  </si>
  <si>
    <t>Lanzenhäusern</t>
  </si>
  <si>
    <t>Rüschegg</t>
  </si>
  <si>
    <t>Riffenmatt</t>
  </si>
  <si>
    <t>Rüschegg Gambach</t>
  </si>
  <si>
    <t>Guggisberg</t>
  </si>
  <si>
    <t>Riedstätt</t>
  </si>
  <si>
    <t>Saanen</t>
  </si>
  <si>
    <t>Grund b. Gstaad</t>
  </si>
  <si>
    <t>Turbach</t>
  </si>
  <si>
    <t>Gstaad</t>
  </si>
  <si>
    <t>Schönried</t>
  </si>
  <si>
    <t>Saanenmöser</t>
  </si>
  <si>
    <t>Lauenen</t>
  </si>
  <si>
    <t>Lauenen b. Gstaad</t>
  </si>
  <si>
    <t>Gsteig</t>
  </si>
  <si>
    <t>Gsteig b. Gstaad</t>
  </si>
  <si>
    <t>Feutersoey</t>
  </si>
  <si>
    <t>Zweisimmen</t>
  </si>
  <si>
    <t>Oeschseite</t>
  </si>
  <si>
    <t>Blankenburg</t>
  </si>
  <si>
    <t>St. Stephan</t>
  </si>
  <si>
    <t>Matten (St. Stephan)</t>
  </si>
  <si>
    <t>Lenk</t>
  </si>
  <si>
    <t>Lenk im Simmental</t>
  </si>
  <si>
    <t>Boltigen</t>
  </si>
  <si>
    <t>Schattenhalb</t>
  </si>
  <si>
    <t>Rosenlaui</t>
  </si>
  <si>
    <t>Meiringen</t>
  </si>
  <si>
    <t>Brünig</t>
  </si>
  <si>
    <t>Unterbach BE</t>
  </si>
  <si>
    <t>Brienzwiler</t>
  </si>
  <si>
    <t>Innertkirchen</t>
  </si>
  <si>
    <t>Gadmen</t>
  </si>
  <si>
    <t>Hasliberg</t>
  </si>
  <si>
    <t>Hasliberg Reuti</t>
  </si>
  <si>
    <t>Hasliberg Goldern</t>
  </si>
  <si>
    <t>Hasliberg Wasserwendi</t>
  </si>
  <si>
    <t>Hasliberg Hohfluh</t>
  </si>
  <si>
    <t>Guttannen</t>
  </si>
  <si>
    <t>Stocken-Höfen</t>
  </si>
  <si>
    <t>Oberstocken</t>
  </si>
  <si>
    <t>Niederstocken</t>
  </si>
  <si>
    <t>Wimmis</t>
  </si>
  <si>
    <t>Emdthal</t>
  </si>
  <si>
    <t>Spiez</t>
  </si>
  <si>
    <t>Faulensee</t>
  </si>
  <si>
    <t>Krattigen</t>
  </si>
  <si>
    <t>Hondrich</t>
  </si>
  <si>
    <t>Einigen</t>
  </si>
  <si>
    <t>Reutigen</t>
  </si>
  <si>
    <t>Zwieselberg</t>
  </si>
  <si>
    <t>Oberwil im Simmental</t>
  </si>
  <si>
    <t>Weissenburg</t>
  </si>
  <si>
    <t>Erlenbach im Simmental</t>
  </si>
  <si>
    <t>Latterbach</t>
  </si>
  <si>
    <t>Diemtigen</t>
  </si>
  <si>
    <t>Schwenden im Diemtigtal</t>
  </si>
  <si>
    <t>Zwischenflüh</t>
  </si>
  <si>
    <t>Horboden</t>
  </si>
  <si>
    <t>Oey</t>
  </si>
  <si>
    <t>Därstetten</t>
  </si>
  <si>
    <t>Twann-Tüscherz</t>
  </si>
  <si>
    <t>Erlach</t>
  </si>
  <si>
    <t>Lamboing</t>
  </si>
  <si>
    <t>Twann</t>
  </si>
  <si>
    <t>Tüscherz-Alfermée</t>
  </si>
  <si>
    <t>Biel/Bienne</t>
  </si>
  <si>
    <t>Worben</t>
  </si>
  <si>
    <t>Walperswil</t>
  </si>
  <si>
    <t>Täuffelen</t>
  </si>
  <si>
    <t>Hagneck</t>
  </si>
  <si>
    <t>Gerolfingen</t>
  </si>
  <si>
    <t>Sutz-Lattrigen</t>
  </si>
  <si>
    <t>Sutz</t>
  </si>
  <si>
    <t>Studen (BE)</t>
  </si>
  <si>
    <t>Studen BE</t>
  </si>
  <si>
    <t>Schwadernau</t>
  </si>
  <si>
    <t>Scheuren</t>
  </si>
  <si>
    <t>Safnern</t>
  </si>
  <si>
    <t>Port</t>
  </si>
  <si>
    <t>Nidau</t>
  </si>
  <si>
    <t>Orpund</t>
  </si>
  <si>
    <t>Mörigen</t>
  </si>
  <si>
    <t>Merzligen</t>
  </si>
  <si>
    <t>Ligerz</t>
  </si>
  <si>
    <t>Ipsach</t>
  </si>
  <si>
    <t>Jens</t>
  </si>
  <si>
    <t>Hermrigen</t>
  </si>
  <si>
    <t>Epsach</t>
  </si>
  <si>
    <t>Bühl</t>
  </si>
  <si>
    <t>Bühl b. Aarberg</t>
  </si>
  <si>
    <t>Brügg</t>
  </si>
  <si>
    <t>Brügg BE</t>
  </si>
  <si>
    <t>Bellmund</t>
  </si>
  <si>
    <t>Aegerten</t>
  </si>
  <si>
    <t>Plateau de Diesse</t>
  </si>
  <si>
    <t>Diesse</t>
  </si>
  <si>
    <t>Prêles</t>
  </si>
  <si>
    <t>Les Prés-d'Orvin</t>
  </si>
  <si>
    <t>Valbirse</t>
  </si>
  <si>
    <t>Malleray</t>
  </si>
  <si>
    <t>Bévilard</t>
  </si>
  <si>
    <t>Pontenet</t>
  </si>
  <si>
    <t>Petit-Val</t>
  </si>
  <si>
    <t>Souboz</t>
  </si>
  <si>
    <t>Fornet-Dessous</t>
  </si>
  <si>
    <t>Sornetan</t>
  </si>
  <si>
    <t>Monible</t>
  </si>
  <si>
    <t>Châtelat</t>
  </si>
  <si>
    <t>Le Fuet</t>
  </si>
  <si>
    <t>Rebévelier</t>
  </si>
  <si>
    <t>Tavannes</t>
  </si>
  <si>
    <t>La Tanne</t>
  </si>
  <si>
    <t>Sorvilier</t>
  </si>
  <si>
    <t>Saules (BE)</t>
  </si>
  <si>
    <t>Saules BE</t>
  </si>
  <si>
    <t>Saicourt</t>
  </si>
  <si>
    <t>Tramelan</t>
  </si>
  <si>
    <t>Bellelay</t>
  </si>
  <si>
    <t>Roches (BE)</t>
  </si>
  <si>
    <t>Roches BE</t>
  </si>
  <si>
    <t>Moutier</t>
  </si>
  <si>
    <t>Reconvilier</t>
  </si>
  <si>
    <t>Perrefitte</t>
  </si>
  <si>
    <t>Loveresse</t>
  </si>
  <si>
    <t>Grandval</t>
  </si>
  <si>
    <t>Eschert</t>
  </si>
  <si>
    <t>Crémines</t>
  </si>
  <si>
    <t>Court</t>
  </si>
  <si>
    <t>Champoz</t>
  </si>
  <si>
    <t>Corcelles (BE)</t>
  </si>
  <si>
    <t>Corcelles BE</t>
  </si>
  <si>
    <t>Belprahon</t>
  </si>
  <si>
    <t>Rosshäusern</t>
  </si>
  <si>
    <t>Laupen BE</t>
  </si>
  <si>
    <t>Thörishaus</t>
  </si>
  <si>
    <t>Münchenwiler</t>
  </si>
  <si>
    <t>Mühleberg</t>
  </si>
  <si>
    <t>Frauenkappelen</t>
  </si>
  <si>
    <t>Laupen</t>
  </si>
  <si>
    <t>Gurbrü</t>
  </si>
  <si>
    <t>Wohlen b. Bern</t>
  </si>
  <si>
    <t>Bern</t>
  </si>
  <si>
    <t>Ferenbalm</t>
  </si>
  <si>
    <t>Gammen</t>
  </si>
  <si>
    <t>Biberen</t>
  </si>
  <si>
    <t>Rizenbach</t>
  </si>
  <si>
    <t>Wichtrach</t>
  </si>
  <si>
    <t>Häutligen</t>
  </si>
  <si>
    <t>Allmendingen</t>
  </si>
  <si>
    <t>Allmendingen b. Bern</t>
  </si>
  <si>
    <t>Gümligen</t>
  </si>
  <si>
    <t>Oberhünigen</t>
  </si>
  <si>
    <t>Linden</t>
  </si>
  <si>
    <t>Mirchel</t>
  </si>
  <si>
    <t>Zäziwil</t>
  </si>
  <si>
    <t>Oberthal</t>
  </si>
  <si>
    <t>Grosshöchstetten</t>
  </si>
  <si>
    <t>Worb</t>
  </si>
  <si>
    <t>Rubigen</t>
  </si>
  <si>
    <t>Schlosswil</t>
  </si>
  <si>
    <t>Richigen</t>
  </si>
  <si>
    <t>Enggistein</t>
  </si>
  <si>
    <t>Vielbringen b. Worb</t>
  </si>
  <si>
    <t>Rüfenacht BE</t>
  </si>
  <si>
    <t>Utzigen</t>
  </si>
  <si>
    <t>Walkringen</t>
  </si>
  <si>
    <t>Bigenthal</t>
  </si>
  <si>
    <t>Schafhausen im Emmental</t>
  </si>
  <si>
    <t>Oppligen</t>
  </si>
  <si>
    <t>Arni BE</t>
  </si>
  <si>
    <t>Oberdiessbach</t>
  </si>
  <si>
    <t>Aeschlen b. Oberdiessbach</t>
  </si>
  <si>
    <t>Niederhünigen</t>
  </si>
  <si>
    <t>Münsingen</t>
  </si>
  <si>
    <t>Tägertschi</t>
  </si>
  <si>
    <t>Trimstein</t>
  </si>
  <si>
    <t>Konolfingen</t>
  </si>
  <si>
    <t>Gysenstein</t>
  </si>
  <si>
    <t>Herbligen</t>
  </si>
  <si>
    <t>Freimettigen</t>
  </si>
  <si>
    <t>Biglen</t>
  </si>
  <si>
    <t>Arni (BE)</t>
  </si>
  <si>
    <t>Wilderswil</t>
  </si>
  <si>
    <t>Unterseen</t>
  </si>
  <si>
    <t>Schwanden bei Brienz</t>
  </si>
  <si>
    <t>Schwanden b. Brienz</t>
  </si>
  <si>
    <t>Saxeten</t>
  </si>
  <si>
    <t>Ringgenberg (BE)</t>
  </si>
  <si>
    <t>Ringgenberg BE</t>
  </si>
  <si>
    <t>Goldswil b. Interlaken</t>
  </si>
  <si>
    <t>Oberried am Brienzersee</t>
  </si>
  <si>
    <t>Brienz BE</t>
  </si>
  <si>
    <t>Niederried bei Interlaken</t>
  </si>
  <si>
    <t>Niederried b. Interlaken</t>
  </si>
  <si>
    <t>Matten bei Interlaken</t>
  </si>
  <si>
    <t>Matten b. Interlaken</t>
  </si>
  <si>
    <t>Lütschental</t>
  </si>
  <si>
    <t>Leissigen</t>
  </si>
  <si>
    <t>Lauterbrunnen</t>
  </si>
  <si>
    <t>Gimmelwald</t>
  </si>
  <si>
    <t>Mürren</t>
  </si>
  <si>
    <t>Stechelberg</t>
  </si>
  <si>
    <t>Eigergletscher</t>
  </si>
  <si>
    <t>Kleine Scheidegg</t>
  </si>
  <si>
    <t>Wengen</t>
  </si>
  <si>
    <t>Isenfluh</t>
  </si>
  <si>
    <t>Iseltwald</t>
  </si>
  <si>
    <t>Interlaken</t>
  </si>
  <si>
    <t>Hofstetten bei Brienz</t>
  </si>
  <si>
    <t>Hofstetten b. Brienz</t>
  </si>
  <si>
    <t>Habkern</t>
  </si>
  <si>
    <t>Gündlischwand</t>
  </si>
  <si>
    <t>Zweilütschinen</t>
  </si>
  <si>
    <t>Gsteigwiler</t>
  </si>
  <si>
    <t>Grindelwald</t>
  </si>
  <si>
    <t>Burglauenen</t>
  </si>
  <si>
    <t>Därligen</t>
  </si>
  <si>
    <t>Brienz (BE)</t>
  </si>
  <si>
    <t>Axalp</t>
  </si>
  <si>
    <t>Bönigen</t>
  </si>
  <si>
    <t>Bönigen b. Interlaken</t>
  </si>
  <si>
    <t>Beatenberg</t>
  </si>
  <si>
    <t>Sundlauenen</t>
  </si>
  <si>
    <t>Reichenbach im Kandertal</t>
  </si>
  <si>
    <t>Kiental</t>
  </si>
  <si>
    <t>Scharnachtal</t>
  </si>
  <si>
    <t>Wengi b. Frutigen</t>
  </si>
  <si>
    <t>Mülenen</t>
  </si>
  <si>
    <t>Kandersteg</t>
  </si>
  <si>
    <t>Kandergrund</t>
  </si>
  <si>
    <t>Blausee-Mitholz</t>
  </si>
  <si>
    <t>Frutigen</t>
  </si>
  <si>
    <t>Achseten</t>
  </si>
  <si>
    <t>Ried (Frutigen)</t>
  </si>
  <si>
    <t>Adelboden</t>
  </si>
  <si>
    <t>Aeschi bei Spiez</t>
  </si>
  <si>
    <t>Aeschiried</t>
  </si>
  <si>
    <t>Aeschi b. Spiez</t>
  </si>
  <si>
    <t>Zuzwil (BE)</t>
  </si>
  <si>
    <t>Zuzwil BE</t>
  </si>
  <si>
    <t>Zielebach</t>
  </si>
  <si>
    <t>Wiler bei Utzenstorf</t>
  </si>
  <si>
    <t>Wiler b. Utzenstorf</t>
  </si>
  <si>
    <t>Utzenstorf</t>
  </si>
  <si>
    <t>Wiggiswil</t>
  </si>
  <si>
    <t>Urtenen-Schönbühl</t>
  </si>
  <si>
    <t>Münchenbuchsee</t>
  </si>
  <si>
    <t>Diemerswil</t>
  </si>
  <si>
    <t>Zollikofen</t>
  </si>
  <si>
    <t>Moosseedorf</t>
  </si>
  <si>
    <t>Mattstetten</t>
  </si>
  <si>
    <t>Iffwil</t>
  </si>
  <si>
    <t>Jegenstorf</t>
  </si>
  <si>
    <t>Scheunen</t>
  </si>
  <si>
    <t>Ballmoos</t>
  </si>
  <si>
    <t>Münchringen</t>
  </si>
  <si>
    <t>Fraubrunnen</t>
  </si>
  <si>
    <t>Mülchi</t>
  </si>
  <si>
    <t>Limpach</t>
  </si>
  <si>
    <t>Schalunen</t>
  </si>
  <si>
    <t>Büren zum Hof</t>
  </si>
  <si>
    <t>Zauggenried</t>
  </si>
  <si>
    <t>Grafenried</t>
  </si>
  <si>
    <t>Etzelkofen</t>
  </si>
  <si>
    <t>Deisswil bei Münchenbuchsee</t>
  </si>
  <si>
    <t>Deisswil b. Münchenbuchsee</t>
  </si>
  <si>
    <t>Bätterkinden</t>
  </si>
  <si>
    <t>Kräiligen</t>
  </si>
  <si>
    <t>Vinelz</t>
  </si>
  <si>
    <t>Lüscherz</t>
  </si>
  <si>
    <t>Tschugg</t>
  </si>
  <si>
    <t>Treiten</t>
  </si>
  <si>
    <t>Siselen</t>
  </si>
  <si>
    <t>Siselen BE</t>
  </si>
  <si>
    <t>Müntschemier</t>
  </si>
  <si>
    <t>Ins</t>
  </si>
  <si>
    <t>Gals</t>
  </si>
  <si>
    <t>Finsterhennen</t>
  </si>
  <si>
    <t>Brüttelen</t>
  </si>
  <si>
    <t>Péry-La Heutte</t>
  </si>
  <si>
    <t>La Heutte</t>
  </si>
  <si>
    <t>Péry</t>
  </si>
  <si>
    <t>Frinvillier</t>
  </si>
  <si>
    <t>Sauge</t>
  </si>
  <si>
    <t>Vauffelin</t>
  </si>
  <si>
    <t>Plagne</t>
  </si>
  <si>
    <t>Villeret</t>
  </si>
  <si>
    <t>Mont-Crosin</t>
  </si>
  <si>
    <t>Les Pontins</t>
  </si>
  <si>
    <t>Mont-Tramelan</t>
  </si>
  <si>
    <t>Les Reussilles</t>
  </si>
  <si>
    <t>Sonvilier</t>
  </si>
  <si>
    <t>Montagne-de-Sonvilier</t>
  </si>
  <si>
    <t>Mont-Soleil</t>
  </si>
  <si>
    <t>Sonceboz-Sombeval</t>
  </si>
  <si>
    <t>Corgémont</t>
  </si>
  <si>
    <t>Saint-Imier</t>
  </si>
  <si>
    <t>St-Imier</t>
  </si>
  <si>
    <t>Romont (BE)</t>
  </si>
  <si>
    <t>Romont BE</t>
  </si>
  <si>
    <t>Renan (BE)</t>
  </si>
  <si>
    <t>Orvin</t>
  </si>
  <si>
    <t>Courtelary</t>
  </si>
  <si>
    <t>Montagne-de-Courtelary</t>
  </si>
  <si>
    <t>Cortébert</t>
  </si>
  <si>
    <t>Cormoret</t>
  </si>
  <si>
    <t>Wynigen</t>
  </si>
  <si>
    <t>Willadingen</t>
  </si>
  <si>
    <t>Rüti bei Lyssach</t>
  </si>
  <si>
    <t>Rüti b. Lyssach</t>
  </si>
  <si>
    <t>Rumendingen</t>
  </si>
  <si>
    <t>Rüdtligen-Alchenflüh</t>
  </si>
  <si>
    <t>Alchenflüh</t>
  </si>
  <si>
    <t>Rüdtligen</t>
  </si>
  <si>
    <t>Lyssach</t>
  </si>
  <si>
    <t>Hindelbank</t>
  </si>
  <si>
    <t>Krauchthal</t>
  </si>
  <si>
    <t>Hettiswil b. Hindelbank</t>
  </si>
  <si>
    <t>Koppigen</t>
  </si>
  <si>
    <t>Kirchberg (BE)</t>
  </si>
  <si>
    <t>Kirchberg BE</t>
  </si>
  <si>
    <t>Burgdorf</t>
  </si>
  <si>
    <t>Kernenried</t>
  </si>
  <si>
    <t>Höchstetten</t>
  </si>
  <si>
    <t>Mötschwil</t>
  </si>
  <si>
    <t>Hellsau</t>
  </si>
  <si>
    <t>Heimiswil</t>
  </si>
  <si>
    <t>Hasle bei Burgdorf</t>
  </si>
  <si>
    <t>Hasle b. Burgdorf</t>
  </si>
  <si>
    <t>Ersigen</t>
  </si>
  <si>
    <t>Oberösch</t>
  </si>
  <si>
    <t>Niederösch</t>
  </si>
  <si>
    <t>Bäriswil</t>
  </si>
  <si>
    <t>Bäriswil BE</t>
  </si>
  <si>
    <t>Alchenstorf</t>
  </si>
  <si>
    <t>Aefligen</t>
  </si>
  <si>
    <t>Wengi</t>
  </si>
  <si>
    <t>Grossaffoltern</t>
  </si>
  <si>
    <t>Wengi b. Büren</t>
  </si>
  <si>
    <t>Rüti bei Büren</t>
  </si>
  <si>
    <t>Rüti b. Büren</t>
  </si>
  <si>
    <t>Pieterlen</t>
  </si>
  <si>
    <t>Oberwil bei Büren</t>
  </si>
  <si>
    <t>Oberwil b. Büren</t>
  </si>
  <si>
    <t>Meinisberg</t>
  </si>
  <si>
    <t>Meienried</t>
  </si>
  <si>
    <t>Leuzigen</t>
  </si>
  <si>
    <t>Lengnau (BE)</t>
  </si>
  <si>
    <t>Lengnau BE</t>
  </si>
  <si>
    <t>Dotzigen</t>
  </si>
  <si>
    <t>Büren an der Aare</t>
  </si>
  <si>
    <t>Diessbach bei Büren</t>
  </si>
  <si>
    <t>Diessbach b. Büren</t>
  </si>
  <si>
    <t>Büetigen</t>
  </si>
  <si>
    <t>Arch</t>
  </si>
  <si>
    <t>Evilard</t>
  </si>
  <si>
    <t>Magglingen/Macolin</t>
  </si>
  <si>
    <t>Ostermundigen</t>
  </si>
  <si>
    <t>Stettlen</t>
  </si>
  <si>
    <t>Bolligen</t>
  </si>
  <si>
    <t>Ittigen</t>
  </si>
  <si>
    <t>Worblaufen</t>
  </si>
  <si>
    <t>Wohlen bei Bern</t>
  </si>
  <si>
    <t>Säriswil</t>
  </si>
  <si>
    <t>Meikirch</t>
  </si>
  <si>
    <t>Innerberg</t>
  </si>
  <si>
    <t>Uettligen</t>
  </si>
  <si>
    <t>Ortschwaben</t>
  </si>
  <si>
    <t>Herrenschwanden</t>
  </si>
  <si>
    <t>Detligen</t>
  </si>
  <si>
    <t>Frieswil</t>
  </si>
  <si>
    <t>Murzelen</t>
  </si>
  <si>
    <t>Hinterkappelen</t>
  </si>
  <si>
    <t>Vechigen</t>
  </si>
  <si>
    <t>Boll</t>
  </si>
  <si>
    <t>Mittelhäusern</t>
  </si>
  <si>
    <t>Niederscherli</t>
  </si>
  <si>
    <t>Muri bei Bern</t>
  </si>
  <si>
    <t>Muri b. Bern</t>
  </si>
  <si>
    <t>Köniz</t>
  </si>
  <si>
    <t>Oberwangen b. Bern</t>
  </si>
  <si>
    <t>Niederwangen b. Bern</t>
  </si>
  <si>
    <t>Gasel</t>
  </si>
  <si>
    <t>Schliern b. Köniz</t>
  </si>
  <si>
    <t>Liebefeld</t>
  </si>
  <si>
    <t>Spiegel b. Bern</t>
  </si>
  <si>
    <t>Wabern</t>
  </si>
  <si>
    <t>Kirchlindach</t>
  </si>
  <si>
    <t>Bremgarten bei Bern</t>
  </si>
  <si>
    <t>Bremgarten b. Bern</t>
  </si>
  <si>
    <t>Wynau</t>
  </si>
  <si>
    <t>Ursenbach</t>
  </si>
  <si>
    <t>Kleindietwil</t>
  </si>
  <si>
    <t>Thunstetten</t>
  </si>
  <si>
    <t>Bützberg</t>
  </si>
  <si>
    <t>Schwarzhäusern</t>
  </si>
  <si>
    <t>Rütschelen</t>
  </si>
  <si>
    <t>Rohrbach</t>
  </si>
  <si>
    <t>Roggwil (BE)</t>
  </si>
  <si>
    <t>Reisiswil</t>
  </si>
  <si>
    <t>Melchnau</t>
  </si>
  <si>
    <t>Madiswil</t>
  </si>
  <si>
    <t>Leimiswil</t>
  </si>
  <si>
    <t>Gutenburg</t>
  </si>
  <si>
    <t>Lotzwil</t>
  </si>
  <si>
    <t>Bleienbach</t>
  </si>
  <si>
    <t>Langenthal</t>
  </si>
  <si>
    <t>Obersteckholz</t>
  </si>
  <si>
    <t>Untersteckholz</t>
  </si>
  <si>
    <t>Busswil bei Melchnau</t>
  </si>
  <si>
    <t>Busswil b. Melchnau</t>
  </si>
  <si>
    <t>Bannwil</t>
  </si>
  <si>
    <t>Aarwangen</t>
  </si>
  <si>
    <t>Auswil</t>
  </si>
  <si>
    <t>Seedorf (BE)</t>
  </si>
  <si>
    <t>Aarberg</t>
  </si>
  <si>
    <t>Lobsigen</t>
  </si>
  <si>
    <t>Seedorf BE</t>
  </si>
  <si>
    <t>Wiler b. Seedorf</t>
  </si>
  <si>
    <t>Schüpfen</t>
  </si>
  <si>
    <t>Rapperswil (BE)</t>
  </si>
  <si>
    <t>Seewil</t>
  </si>
  <si>
    <t>Bangerten b. Dieterswil</t>
  </si>
  <si>
    <t>Dieterswil</t>
  </si>
  <si>
    <t>Rapperswil BE</t>
  </si>
  <si>
    <t>Ruppoldsried</t>
  </si>
  <si>
    <t>Lätti</t>
  </si>
  <si>
    <t>Radelfingen</t>
  </si>
  <si>
    <t>Radelfingen b. Aarberg</t>
  </si>
  <si>
    <t>Wahlendorf</t>
  </si>
  <si>
    <t>Lyss</t>
  </si>
  <si>
    <t>Busswil BE</t>
  </si>
  <si>
    <t>Kappelen</t>
  </si>
  <si>
    <t>Kallnach</t>
  </si>
  <si>
    <t>Niederried b. Kallnach</t>
  </si>
  <si>
    <t>Suberg</t>
  </si>
  <si>
    <t>Ammerzwil BE</t>
  </si>
  <si>
    <t>Bargen (BE)</t>
  </si>
  <si>
    <t>Bargen BE</t>
  </si>
  <si>
    <t>ZH</t>
  </si>
  <si>
    <t>Wiesendangen</t>
  </si>
  <si>
    <t>Menzengrüt</t>
  </si>
  <si>
    <t>Attikon</t>
  </si>
  <si>
    <t>Kefikon ZH</t>
  </si>
  <si>
    <t>Gundetswil</t>
  </si>
  <si>
    <t>Bertschikon</t>
  </si>
  <si>
    <t>Bauma</t>
  </si>
  <si>
    <t>Saland</t>
  </si>
  <si>
    <t>Illnau-Effretikon</t>
  </si>
  <si>
    <t>Kollbrunn</t>
  </si>
  <si>
    <t>Sennhof (Winterthur)</t>
  </si>
  <si>
    <t>Kyburg</t>
  </si>
  <si>
    <t>Agasul</t>
  </si>
  <si>
    <t>Illnau</t>
  </si>
  <si>
    <t>Ottikon b. Kemptthal</t>
  </si>
  <si>
    <t>Effretikon</t>
  </si>
  <si>
    <t>Horgen</t>
  </si>
  <si>
    <t>Hausen am Albis</t>
  </si>
  <si>
    <t>Hirzel</t>
  </si>
  <si>
    <t>Horgenberg</t>
  </si>
  <si>
    <t>Sihlwald</t>
  </si>
  <si>
    <t>Sihlbrugg Station</t>
  </si>
  <si>
    <t>Elgg</t>
  </si>
  <si>
    <t>Hagenbuch ZH</t>
  </si>
  <si>
    <t>Dickbuch</t>
  </si>
  <si>
    <t>Hofstetten ZH</t>
  </si>
  <si>
    <t>Wädenswil</t>
  </si>
  <si>
    <t>Hütten</t>
  </si>
  <si>
    <t>Schönenberg ZH</t>
  </si>
  <si>
    <t>Au ZH</t>
  </si>
  <si>
    <t>Stammheim</t>
  </si>
  <si>
    <t>Oberstammheim</t>
  </si>
  <si>
    <t>Guntalingen</t>
  </si>
  <si>
    <t>Waltalingen</t>
  </si>
  <si>
    <t>Andelfingen</t>
  </si>
  <si>
    <t>Humlikon</t>
  </si>
  <si>
    <t>Adlikon b. Andelfingen</t>
  </si>
  <si>
    <t>Zürich</t>
  </si>
  <si>
    <t>Schlieren</t>
  </si>
  <si>
    <t>Glattbrugg</t>
  </si>
  <si>
    <t>Uetliberg</t>
  </si>
  <si>
    <t>Uitikon Waldegg</t>
  </si>
  <si>
    <t>Adliswil</t>
  </si>
  <si>
    <t>Zollikerberg</t>
  </si>
  <si>
    <t>Weiningen (ZH)</t>
  </si>
  <si>
    <t>Fahrweid</t>
  </si>
  <si>
    <t>Weiningen ZH</t>
  </si>
  <si>
    <t>Urdorf</t>
  </si>
  <si>
    <t>Unterengstringen</t>
  </si>
  <si>
    <t>Uitikon</t>
  </si>
  <si>
    <t>Oetwil an der Limmat</t>
  </si>
  <si>
    <t>Oberengstringen</t>
  </si>
  <si>
    <t>Geroldswil</t>
  </si>
  <si>
    <t>Birmensdorf (ZH)</t>
  </si>
  <si>
    <t>Birmensdorf ZH</t>
  </si>
  <si>
    <t>Aesch (ZH)</t>
  </si>
  <si>
    <t>Aesch ZH</t>
  </si>
  <si>
    <t>Zell (ZH)</t>
  </si>
  <si>
    <t>Rämismühle</t>
  </si>
  <si>
    <t>Zell ZH</t>
  </si>
  <si>
    <t>Rikon im Tösstal</t>
  </si>
  <si>
    <t>Winterthur</t>
  </si>
  <si>
    <t>Rickenbach Sulz</t>
  </si>
  <si>
    <t>Stadel (Winterthur)</t>
  </si>
  <si>
    <t>Reutlingen (Winterthur)</t>
  </si>
  <si>
    <t>Ricketwil (Winterthur)</t>
  </si>
  <si>
    <t>Kemptthal</t>
  </si>
  <si>
    <t>Turbenthal</t>
  </si>
  <si>
    <t>Wila</t>
  </si>
  <si>
    <t>Seuzach</t>
  </si>
  <si>
    <t>Schlatt (ZH)</t>
  </si>
  <si>
    <t>Schlatt ZH</t>
  </si>
  <si>
    <t>Rickenbach (ZH)</t>
  </si>
  <si>
    <t>Rickenbach ZH</t>
  </si>
  <si>
    <t>Pfungen</t>
  </si>
  <si>
    <t>Neftenbach</t>
  </si>
  <si>
    <t>Hünikon (Neftenbach)</t>
  </si>
  <si>
    <t>Riet (Neftenbach)</t>
  </si>
  <si>
    <t>Aesch (Neftenbach)</t>
  </si>
  <si>
    <t>Hettlingen</t>
  </si>
  <si>
    <t>Hagenbuch</t>
  </si>
  <si>
    <t>Elsau</t>
  </si>
  <si>
    <t>Ellikon an der Thur</t>
  </si>
  <si>
    <t>Dinhard</t>
  </si>
  <si>
    <t>Dättlikon</t>
  </si>
  <si>
    <t>Dägerlen</t>
  </si>
  <si>
    <t>Bänk (Dägerlen)</t>
  </si>
  <si>
    <t>Berg (Dägerlen)</t>
  </si>
  <si>
    <t>Oberwil (Dägerlen)</t>
  </si>
  <si>
    <t>Rutschwil (Dägerlen)</t>
  </si>
  <si>
    <t>Brütten</t>
  </si>
  <si>
    <t>Altikon</t>
  </si>
  <si>
    <t>Wangen-Brüttisellen</t>
  </si>
  <si>
    <t>Wangen b. Dübendorf</t>
  </si>
  <si>
    <t>Brüttisellen</t>
  </si>
  <si>
    <t>Volketswil</t>
  </si>
  <si>
    <t>Gutenswil</t>
  </si>
  <si>
    <t>Uster</t>
  </si>
  <si>
    <t>Mönchaltorf</t>
  </si>
  <si>
    <t>Riedikon</t>
  </si>
  <si>
    <t>Freudwil</t>
  </si>
  <si>
    <t>Wermatswil</t>
  </si>
  <si>
    <t>Sulzbach</t>
  </si>
  <si>
    <t>Nänikon</t>
  </si>
  <si>
    <t>Schwerzenbach</t>
  </si>
  <si>
    <t>Dübendorf</t>
  </si>
  <si>
    <t>Aathal-Seegräben</t>
  </si>
  <si>
    <t>Maur</t>
  </si>
  <si>
    <t>Hinteregg</t>
  </si>
  <si>
    <t>Forch</t>
  </si>
  <si>
    <t>Ebmatingen</t>
  </si>
  <si>
    <t>Binz</t>
  </si>
  <si>
    <t>Greifensee</t>
  </si>
  <si>
    <t>Fällanden</t>
  </si>
  <si>
    <t>Benglen</t>
  </si>
  <si>
    <t>Pfaffhausen</t>
  </si>
  <si>
    <t>Egg</t>
  </si>
  <si>
    <t>Esslingen</t>
  </si>
  <si>
    <t>Egg b. Zürich</t>
  </si>
  <si>
    <t>Gockhausen</t>
  </si>
  <si>
    <t>Wildberg</t>
  </si>
  <si>
    <t>Ehrikon</t>
  </si>
  <si>
    <t>Schalchen</t>
  </si>
  <si>
    <t>Madetswil</t>
  </si>
  <si>
    <t>Weisslingen</t>
  </si>
  <si>
    <t>Theilingen</t>
  </si>
  <si>
    <t>Neschwil</t>
  </si>
  <si>
    <t>Russikon</t>
  </si>
  <si>
    <t>Rumlikon</t>
  </si>
  <si>
    <t>Gündisau</t>
  </si>
  <si>
    <t>Pfäffikon</t>
  </si>
  <si>
    <t>Wetzikon ZH</t>
  </si>
  <si>
    <t>Auslikon</t>
  </si>
  <si>
    <t>Pfäffikon ZH</t>
  </si>
  <si>
    <t>Lindau</t>
  </si>
  <si>
    <t>Tagelswangen</t>
  </si>
  <si>
    <t>Winterberg ZH</t>
  </si>
  <si>
    <t>Grafstal</t>
  </si>
  <si>
    <t>Hittnau</t>
  </si>
  <si>
    <t>Fehraltorf</t>
  </si>
  <si>
    <t>Zollikon</t>
  </si>
  <si>
    <t>Zumikon</t>
  </si>
  <si>
    <t>Uetikon am See</t>
  </si>
  <si>
    <t>Stäfa</t>
  </si>
  <si>
    <t>Uerikon</t>
  </si>
  <si>
    <t>Hombrechtikon</t>
  </si>
  <si>
    <t>Oetwil am See</t>
  </si>
  <si>
    <t>Meilen</t>
  </si>
  <si>
    <t>Männedorf</t>
  </si>
  <si>
    <t>Küsnacht (ZH)</t>
  </si>
  <si>
    <t>Küsnacht ZH</t>
  </si>
  <si>
    <t>Grüningen</t>
  </si>
  <si>
    <t>Herrliberg</t>
  </si>
  <si>
    <t>Erlenbach ZH</t>
  </si>
  <si>
    <t>Erlenbach (ZH)</t>
  </si>
  <si>
    <t>Thalwil</t>
  </si>
  <si>
    <t>Gattikon</t>
  </si>
  <si>
    <t>Rüschlikon</t>
  </si>
  <si>
    <t>Richterswil</t>
  </si>
  <si>
    <t>Oberrieden</t>
  </si>
  <si>
    <t>Langnau am Albis</t>
  </si>
  <si>
    <t>Kilchberg (ZH)</t>
  </si>
  <si>
    <t>Kilchberg ZH</t>
  </si>
  <si>
    <t>Wetzikon (ZH)</t>
  </si>
  <si>
    <t>Adetswil</t>
  </si>
  <si>
    <t>Wald (ZH)</t>
  </si>
  <si>
    <t>Fischenthal</t>
  </si>
  <si>
    <t>Seegräben</t>
  </si>
  <si>
    <t>Rüti (ZH)</t>
  </si>
  <si>
    <t>Hinwil</t>
  </si>
  <si>
    <t>Gibswil</t>
  </si>
  <si>
    <t>Wernetshausen</t>
  </si>
  <si>
    <t>Gossau (ZH)</t>
  </si>
  <si>
    <t>Ottikon (Gossau ZH)</t>
  </si>
  <si>
    <t>Gossau ZH</t>
  </si>
  <si>
    <t>Grüt (Gossau ZH)</t>
  </si>
  <si>
    <t>Bertschikon (Gossau ZH)</t>
  </si>
  <si>
    <t>Dürnten</t>
  </si>
  <si>
    <t>Tann</t>
  </si>
  <si>
    <t>Bubikon</t>
  </si>
  <si>
    <t>Bäretswil</t>
  </si>
  <si>
    <t>Weiach</t>
  </si>
  <si>
    <t>Steinmaur</t>
  </si>
  <si>
    <t>Sünikon</t>
  </si>
  <si>
    <t>Niederhasli</t>
  </si>
  <si>
    <t>Stadel</t>
  </si>
  <si>
    <t>Windlach</t>
  </si>
  <si>
    <t>Stadel b. Niederglatt</t>
  </si>
  <si>
    <t>Schöfflisdorf</t>
  </si>
  <si>
    <t>Schleinikon</t>
  </si>
  <si>
    <t>Rümlang</t>
  </si>
  <si>
    <t>Regensdorf</t>
  </si>
  <si>
    <t>Adlikon b. Regensdorf</t>
  </si>
  <si>
    <t>Watt</t>
  </si>
  <si>
    <t>Regensberg</t>
  </si>
  <si>
    <t>Otelfingen</t>
  </si>
  <si>
    <t>Buchs ZH</t>
  </si>
  <si>
    <t>Oberweningen</t>
  </si>
  <si>
    <t>Oberglatt</t>
  </si>
  <si>
    <t>Oberglatt ZH</t>
  </si>
  <si>
    <t>Niederweningen</t>
  </si>
  <si>
    <t>Oberhasli</t>
  </si>
  <si>
    <t>Nassenwil</t>
  </si>
  <si>
    <t>Niederglatt</t>
  </si>
  <si>
    <t>Niederglatt ZH</t>
  </si>
  <si>
    <t>Neerach</t>
  </si>
  <si>
    <t>Bachs</t>
  </si>
  <si>
    <t>Hüttikon</t>
  </si>
  <si>
    <t>Dielsdorf</t>
  </si>
  <si>
    <t>Dänikon</t>
  </si>
  <si>
    <t>Dänikon ZH</t>
  </si>
  <si>
    <t>Dällikon</t>
  </si>
  <si>
    <t>Buchs (ZH)</t>
  </si>
  <si>
    <t>Boppelsen</t>
  </si>
  <si>
    <t>Winkel</t>
  </si>
  <si>
    <t>Bülach</t>
  </si>
  <si>
    <t>Wil (ZH)</t>
  </si>
  <si>
    <t>Rafz</t>
  </si>
  <si>
    <t>Wil ZH</t>
  </si>
  <si>
    <t>Wasterkingen</t>
  </si>
  <si>
    <t>Wallisellen</t>
  </si>
  <si>
    <t>Rorbas</t>
  </si>
  <si>
    <t>Teufen ZH</t>
  </si>
  <si>
    <t>Opfikon</t>
  </si>
  <si>
    <t>Glattpark (Opfikon)</t>
  </si>
  <si>
    <t>Oberembrach</t>
  </si>
  <si>
    <t>Nürensdorf</t>
  </si>
  <si>
    <t>Lufingen</t>
  </si>
  <si>
    <t>Kloten</t>
  </si>
  <si>
    <t>Hüntwangen</t>
  </si>
  <si>
    <t>Höri</t>
  </si>
  <si>
    <t>Hochfelden</t>
  </si>
  <si>
    <t>Glattfelden</t>
  </si>
  <si>
    <t>Eglisau</t>
  </si>
  <si>
    <t>Zweidlen</t>
  </si>
  <si>
    <t>Freienstein-Teufen</t>
  </si>
  <si>
    <t>Freienstein</t>
  </si>
  <si>
    <t>Embrach</t>
  </si>
  <si>
    <t>Dietlikon</t>
  </si>
  <si>
    <t>Bassersdorf</t>
  </si>
  <si>
    <t>Bachenbülach</t>
  </si>
  <si>
    <t>Volken</t>
  </si>
  <si>
    <t>Truttikon</t>
  </si>
  <si>
    <t>Trüllikon</t>
  </si>
  <si>
    <t>Wildensbuch</t>
  </si>
  <si>
    <t>Rudolfingen</t>
  </si>
  <si>
    <t>Thalheim an der Thur</t>
  </si>
  <si>
    <t>Rheinau</t>
  </si>
  <si>
    <t>Ellikon am Rhein</t>
  </si>
  <si>
    <t>Ossingen</t>
  </si>
  <si>
    <t>Marthalen</t>
  </si>
  <si>
    <t>Laufen-Uhwiesen</t>
  </si>
  <si>
    <t>Dachsen</t>
  </si>
  <si>
    <t>Uhwiesen</t>
  </si>
  <si>
    <t>Nohl</t>
  </si>
  <si>
    <t>Kleinandelfingen</t>
  </si>
  <si>
    <t>Oerlingen</t>
  </si>
  <si>
    <t>Alten</t>
  </si>
  <si>
    <t>Henggart</t>
  </si>
  <si>
    <t>Flurlingen</t>
  </si>
  <si>
    <t>Flaach</t>
  </si>
  <si>
    <t>Feuerthalen</t>
  </si>
  <si>
    <t>Langwiesen</t>
  </si>
  <si>
    <t>Dorf</t>
  </si>
  <si>
    <t>Buch am Irchel</t>
  </si>
  <si>
    <t>Berg am Irchel</t>
  </si>
  <si>
    <t>Gräslikon</t>
  </si>
  <si>
    <t>Benken (ZH)</t>
  </si>
  <si>
    <t>Benken ZH</t>
  </si>
  <si>
    <t>Wettswil am Albis</t>
  </si>
  <si>
    <t>Wettswil</t>
  </si>
  <si>
    <t>Stallikon</t>
  </si>
  <si>
    <t>Rifferswil</t>
  </si>
  <si>
    <t>Ottenbach</t>
  </si>
  <si>
    <t>Obfelden</t>
  </si>
  <si>
    <t>Affoltern am Albis</t>
  </si>
  <si>
    <t>Mettmenstetten</t>
  </si>
  <si>
    <t>Maschwanden</t>
  </si>
  <si>
    <t>Knonau</t>
  </si>
  <si>
    <t>Kappel am Albis</t>
  </si>
  <si>
    <t>Uerzlikon</t>
  </si>
  <si>
    <t>Hauptikon</t>
  </si>
  <si>
    <t>Hedingen</t>
  </si>
  <si>
    <t>Ebertswil</t>
  </si>
  <si>
    <t>Bonstetten</t>
  </si>
  <si>
    <t>Zwillikon</t>
  </si>
  <si>
    <t>Aeugst am Albis</t>
  </si>
  <si>
    <t>Aeugstertal</t>
  </si>
  <si>
    <t>Validity</t>
  </si>
  <si>
    <t>Sprache</t>
  </si>
  <si>
    <t>N</t>
  </si>
  <si>
    <t>Kantonskürzel</t>
  </si>
  <si>
    <t>BFS-Nr</t>
  </si>
  <si>
    <t>Gemeindename</t>
  </si>
  <si>
    <t>Zusatzziffer</t>
  </si>
  <si>
    <t>PLZ</t>
  </si>
  <si>
    <t>www.swisstopo.admin.ch/de/amtliches-ortschaftenverzeichnis</t>
  </si>
  <si>
    <t>Stand</t>
  </si>
  <si>
    <t xml:space="preserve">   </t>
  </si>
  <si>
    <t>&gt;&gt;&gt;</t>
  </si>
  <si>
    <t>Ortschaft</t>
  </si>
  <si>
    <t>(auswählen)</t>
  </si>
  <si>
    <t>D, E, F, G</t>
  </si>
  <si>
    <t>Modulo di domanda per mutuo e fideiussione secondo UFAB</t>
  </si>
  <si>
    <t xml:space="preserve">  Data ricevimento domanda (non compilare):</t>
  </si>
  <si>
    <t>1. Tipo di domanda</t>
  </si>
  <si>
    <t>Domanda di:</t>
  </si>
  <si>
    <t>e (facoltativo):</t>
  </si>
  <si>
    <t>Tipo di domanda</t>
  </si>
  <si>
    <t>(seleziona)</t>
  </si>
  <si>
    <t>Concessione di una fideiussione hbg</t>
  </si>
  <si>
    <t>Progetto</t>
  </si>
  <si>
    <t>Nuova costruzione / costruzione sostitutiva</t>
  </si>
  <si>
    <t>Rinnovo</t>
  </si>
  <si>
    <t>Acquisto di abitazioni / terreno edificabile</t>
  </si>
  <si>
    <t>Consulenza e invio modulo</t>
  </si>
  <si>
    <t>Cooperative d’abitazione Svizzera - federazione dei committenti di immobili d’utilità pubblica</t>
  </si>
  <si>
    <t>Cooperativa di fideiussione ipotecaria hbg per cooperative svizzere di costruzione e abitazione</t>
  </si>
  <si>
    <t>UFAB - Ufficio federale delle abitazioni</t>
  </si>
  <si>
    <t>Forma giuridica</t>
  </si>
  <si>
    <t>Cooperativa</t>
  </si>
  <si>
    <t>Le cooperative di costruzione di alloggi per il personale della Confederazione (cooperative)</t>
  </si>
  <si>
    <t>Fondazione</t>
  </si>
  <si>
    <t>Associazione</t>
  </si>
  <si>
    <t>Organizzazione di diritto pubblico</t>
  </si>
  <si>
    <t xml:space="preserve">Società anonima / Sagl			</t>
  </si>
  <si>
    <t>Tipo di utilizzo dell’immobile</t>
  </si>
  <si>
    <t>Abitazioni (utilizzo esclusivamente abitativo)</t>
  </si>
  <si>
    <t>Abitazioni e locali commerciali (utilizzo misto)</t>
  </si>
  <si>
    <t>Tipo di abitazioni</t>
  </si>
  <si>
    <t>Esclusivamente abitazioni in locazione</t>
  </si>
  <si>
    <t>Abitazioni in locazione in combinazione con proprietà per piani</t>
  </si>
  <si>
    <t>Progetto dopo l’acquisto</t>
  </si>
  <si>
    <t>Nuova costruzione</t>
  </si>
  <si>
    <t>Sostenibilità</t>
  </si>
  <si>
    <t>Importo</t>
  </si>
  <si>
    <t>CECE A/A/A, A/B/A, B/A/A</t>
  </si>
  <si>
    <t>Immobile esistente: CECE</t>
  </si>
  <si>
    <t>Risanamento totale degli spazi interni dell’abitazione</t>
  </si>
  <si>
    <t>Nuova costruzione: CECE nuova costruzione o Minergie</t>
  </si>
  <si>
    <t>Risanamento dell’involucro edilizio alla classe energetica CECE C o superiore</t>
  </si>
  <si>
    <t>Nuova costruzione: MINERGIE-P; THPE</t>
  </si>
  <si>
    <t>Combinazione (spazi interni dell’edificio / involucro edilizio CECE C o superiore)</t>
  </si>
  <si>
    <t>Nuova costruzione: MINERGIE-A</t>
  </si>
  <si>
    <t>Nuova costruzione: MINERGIE-ECO</t>
  </si>
  <si>
    <t>Nuova costruzione: MINERGIE-P-ECO</t>
  </si>
  <si>
    <t>Nuova costruzione: MINERGIE-A-ECO</t>
  </si>
  <si>
    <t>MINERGIE-Quartiere</t>
  </si>
  <si>
    <t>Nuova costruzione: MINERGIE-Quartiere</t>
  </si>
  <si>
    <t xml:space="preserve">SNBS-Edificio argento </t>
  </si>
  <si>
    <t>Nuova costruzione: SNBS-Edificio argento</t>
  </si>
  <si>
    <t>SNBS-Edificio oro</t>
  </si>
  <si>
    <t>Nuova costruzione: SNBS-Edificio oro</t>
  </si>
  <si>
    <t>SNBS-Edificio platino</t>
  </si>
  <si>
    <t>Nuova costruzione: SNBS-Edificio platino</t>
  </si>
  <si>
    <t>SNBS-Quartiere</t>
  </si>
  <si>
    <t>Nuova costruzione: SNBS-Quartiere</t>
  </si>
  <si>
    <t>CECE variante Plus</t>
  </si>
  <si>
    <t>Livello CECE attuale dell’involucro edilizio</t>
  </si>
  <si>
    <t>Senza ostacoli</t>
  </si>
  <si>
    <t>Senza standard certificato</t>
  </si>
  <si>
    <t>Promemoria UFAB «Concezione di abitazioni destinate agli anziani»</t>
  </si>
  <si>
    <t>Livello di certificato LEA argento</t>
  </si>
  <si>
    <t>Livello di certificato LEA oro</t>
  </si>
  <si>
    <t>Livello di certificato LEA platino</t>
  </si>
  <si>
    <t>Stato dell’edificio prima del rinnovo</t>
  </si>
  <si>
    <t>Manutenzione molto buona</t>
  </si>
  <si>
    <t>Manutenzione buona</t>
  </si>
  <si>
    <t>Manutenzione discreta</t>
  </si>
  <si>
    <t>Manutenzione pessima</t>
  </si>
  <si>
    <t>Manutenzione accumulata</t>
  </si>
  <si>
    <t>Prescrizioni d’occupazione</t>
  </si>
  <si>
    <t>Occupazione minima</t>
  </si>
  <si>
    <t>Procedura in caso di sotto occupazione</t>
  </si>
  <si>
    <t>Carattere vincolante</t>
  </si>
  <si>
    <t>L’occupazione minima è definita.</t>
  </si>
  <si>
    <t>Le misure sono definite.</t>
  </si>
  <si>
    <t>Il carattere vincolante è regolamentato negli statuti.</t>
  </si>
  <si>
    <t>L’occupazione minima non è definita.</t>
  </si>
  <si>
    <t>Le misure non sono definite.</t>
  </si>
  <si>
    <t>Il carattere vincolante non è regolamentato.</t>
  </si>
  <si>
    <t>Quote sociali, vincolate</t>
  </si>
  <si>
    <t>Quote sociali, libere</t>
  </si>
  <si>
    <t>Quote sociali in possesso di Cantone / Comune</t>
  </si>
  <si>
    <t>Mutuo, vincolato</t>
  </si>
  <si>
    <t>Mutuo, libero</t>
  </si>
  <si>
    <t>Fondi di rinnovamento</t>
  </si>
  <si>
    <t>Garanzia prevista</t>
  </si>
  <si>
    <t>Grado</t>
  </si>
  <si>
    <t>Titolo</t>
  </si>
  <si>
    <t>RF</t>
  </si>
  <si>
    <t xml:space="preserve"> (Cartella ipotecaria senza titolo)</t>
  </si>
  <si>
    <t>CIN</t>
  </si>
  <si>
    <t>CIP</t>
  </si>
  <si>
    <t>CINP</t>
  </si>
  <si>
    <t>IC</t>
  </si>
  <si>
    <t>IM</t>
  </si>
  <si>
    <t>2. Progetto</t>
  </si>
  <si>
    <t>3. Adesione</t>
  </si>
  <si>
    <t>L’adesione alla hbg è la condizione per la concessione di un mutuo.</t>
  </si>
  <si>
    <t>Membro di:</t>
  </si>
  <si>
    <t>e di (facoltativo):</t>
  </si>
  <si>
    <t>Membro da:</t>
  </si>
  <si>
    <t>Consulenza sulla richiesta da parte di:</t>
  </si>
  <si>
    <t>Persona di contatto:</t>
  </si>
  <si>
    <t>4. Committente</t>
  </si>
  <si>
    <t>Numero d’identificazione delle imprese (IDI)</t>
  </si>
  <si>
    <t>Maggiori informazioni su: https://www.uid.admin.ch/</t>
  </si>
  <si>
    <t>Indirizzo</t>
  </si>
  <si>
    <t>NPA/Luogo</t>
  </si>
  <si>
    <t>Indirizzo e-mail</t>
  </si>
  <si>
    <t>Persona competente</t>
  </si>
  <si>
    <t xml:space="preserve">Il costruttore esercita la propria attività nella regione dell’immobile:		</t>
  </si>
  <si>
    <t>Funzione</t>
  </si>
  <si>
    <t xml:space="preserve"> Sì</t>
  </si>
  <si>
    <t xml:space="preserve"> No</t>
  </si>
  <si>
    <t xml:space="preserve"> Patrimonio immobiliare attuale</t>
  </si>
  <si>
    <t xml:space="preserve">Abitazioni </t>
  </si>
  <si>
    <t>Case unifamiliari</t>
  </si>
  <si>
    <t>Autorimesse / Posteggi coperti</t>
  </si>
  <si>
    <r>
      <rPr>
        <sz val="11"/>
        <color theme="1"/>
        <rFont val="Arial"/>
        <family val="2"/>
      </rPr>
      <t>Altri immobili (uffici, locali commerciali ecc.)</t>
    </r>
  </si>
  <si>
    <t>Terreni non edificati (terreni edificabili)</t>
  </si>
  <si>
    <t>Numero:</t>
  </si>
  <si>
    <r>
      <rPr>
        <sz val="10"/>
        <color theme="1"/>
        <rFont val="Arial"/>
        <family val="2"/>
      </rPr>
      <t>Totale 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:</t>
    </r>
  </si>
  <si>
    <t>(Nessuna)</t>
  </si>
  <si>
    <t>(Nessuno)</t>
  </si>
  <si>
    <t xml:space="preserve"> Dati finanziari secondo l’ultimo conto annuale</t>
  </si>
  <si>
    <t>Importo in Fr.</t>
  </si>
  <si>
    <t xml:space="preserve"> Interesse in %</t>
  </si>
  <si>
    <t>di cui capitale di quote sociali dei locatari</t>
  </si>
  <si>
    <t>Quote sociali pubbliche nel capitale proprio:</t>
  </si>
  <si>
    <t>Confederazione</t>
  </si>
  <si>
    <t>Cantone</t>
  </si>
  <si>
    <t>Comune</t>
  </si>
  <si>
    <t>Mutui dei locatari / dei membri</t>
  </si>
  <si>
    <t>Riserve dichiarate</t>
  </si>
  <si>
    <t>Per le SA e le Sagl deve essere allegato il registro azionario.</t>
  </si>
  <si>
    <t>Nel caso delle cooperative può essere richiesto.</t>
  </si>
  <si>
    <t>5. Vai al prossimo foglio del modulo:</t>
  </si>
  <si>
    <t>Definite quale foglio del modulo va trasmesso al punto 1. Tipo di domanda e 2. Progetto.</t>
  </si>
  <si>
    <t>1. IMMOBILE DA FINANZIARE</t>
  </si>
  <si>
    <t>Informazioni sull’immobile</t>
  </si>
  <si>
    <t>Maggiori informazioni su: https://www.housing-stat.ch/de/query/adrtoegid.html</t>
  </si>
  <si>
    <t>Anno di costruzione dell’edificio</t>
  </si>
  <si>
    <t>Standard previsto per costruzioni senza ostacoli</t>
  </si>
  <si>
    <t>Standard di sostenibilità previsto (certificato) per progetto</t>
  </si>
  <si>
    <t>Superficie della parcella</t>
  </si>
  <si>
    <t>Identificatore federale degli edifici (EGID)</t>
  </si>
  <si>
    <t>Luogo</t>
  </si>
  <si>
    <t>NPA</t>
  </si>
  <si>
    <t>Via</t>
  </si>
  <si>
    <t>Pianificazione del progetto</t>
  </si>
  <si>
    <t>Inizio dei lavori (mese/anno)</t>
  </si>
  <si>
    <t>Responsabile della stesura del progetto</t>
  </si>
  <si>
    <t>Breve descrizione del progetto / Particolarità / Altre osservazioni</t>
  </si>
  <si>
    <t>Proprietario del fondo che cede il diritto</t>
  </si>
  <si>
    <t>Valore del terreno</t>
  </si>
  <si>
    <t>Superficie del piano SP secondo SIA 416</t>
  </si>
  <si>
    <t>Canone del diritto di superficie</t>
  </si>
  <si>
    <r>
      <rPr>
        <b/>
        <sz val="11"/>
        <color theme="1"/>
        <rFont val="Arial"/>
        <family val="2"/>
      </rPr>
      <t>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 xml:space="preserve">STIMA DEI COSTI </t>
    </r>
    <r>
      <rPr>
        <sz val="11"/>
        <color rgb="FF000000"/>
        <rFont val="Arial"/>
        <family val="2"/>
      </rPr>
      <t>(in base al codice dei costi di costruzione CCC, IVA inclusa)</t>
    </r>
  </si>
  <si>
    <t>Fondo</t>
  </si>
  <si>
    <t>Valore del terreno / Prezzo d’acquisto</t>
  </si>
  <si>
    <t>Valore del terreno nel diritto di superficie</t>
  </si>
  <si>
    <t>Spese d’acquisto (costi per il cambiamento di proprietario, creazione della cartella ipotecaria ecc.)</t>
  </si>
  <si>
    <r>
      <rPr>
        <sz val="9"/>
        <color theme="1"/>
        <rFont val="Arial"/>
        <family val="2"/>
      </rPr>
      <t>Valore del terreno per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</t>
    </r>
  </si>
  <si>
    <t>CCC 1</t>
  </si>
  <si>
    <t>Edificio</t>
  </si>
  <si>
    <t>CCC 2</t>
  </si>
  <si>
    <t>CCC 3</t>
  </si>
  <si>
    <t>Ambiente</t>
  </si>
  <si>
    <t>CCC 4</t>
  </si>
  <si>
    <t>CCC 5</t>
  </si>
  <si>
    <r>
      <rPr>
        <b/>
        <sz val="9"/>
        <color theme="1"/>
        <rFont val="Arial"/>
        <family val="2"/>
      </rPr>
      <t>CCC 6-9</t>
    </r>
    <r>
      <rPr>
        <sz val="9"/>
        <color rgb="FF000000"/>
        <rFont val="Arial"/>
        <family val="2"/>
      </rPr>
      <t xml:space="preserve"> (senza contributi di promozione)</t>
    </r>
  </si>
  <si>
    <t>Costi del fondo</t>
  </si>
  <si>
    <t>CCC 0</t>
  </si>
  <si>
    <t>Sup. utile principale SUP (SIA 416)</t>
  </si>
  <si>
    <t>(CCC 2)</t>
  </si>
  <si>
    <t>(CCC 1-5)</t>
  </si>
  <si>
    <t>Costi di costruzione</t>
  </si>
  <si>
    <t>CCC 1-9</t>
  </si>
  <si>
    <t>Costi d’impianto</t>
  </si>
  <si>
    <t>CCC 0-9</t>
  </si>
  <si>
    <t>Facoltativo:</t>
  </si>
  <si>
    <t>Parcheggi coperti</t>
  </si>
  <si>
    <t>Parcheggi all’aperto</t>
  </si>
  <si>
    <r>
      <rPr>
        <sz val="8"/>
        <color theme="1"/>
        <rFont val="Arial"/>
        <family val="2"/>
      </rPr>
      <t>Locali secondari locabili (locali per il tempo libero), m</t>
    </r>
    <r>
      <rPr>
        <vertAlign val="superscript"/>
        <sz val="8"/>
        <color rgb="FF000000"/>
        <rFont val="Arial"/>
        <family val="2"/>
      </rPr>
      <t>2</t>
    </r>
  </si>
  <si>
    <r>
      <rPr>
        <sz val="8"/>
        <color theme="1"/>
        <rFont val="Arial"/>
        <family val="2"/>
      </rPr>
      <t>Altri immobili (locali commerciali ecc.), m</t>
    </r>
    <r>
      <rPr>
        <vertAlign val="superscript"/>
        <sz val="8"/>
        <color rgb="FF000000"/>
        <rFont val="Arial"/>
        <family val="2"/>
      </rPr>
      <t>2</t>
    </r>
  </si>
  <si>
    <t>Parcheggi, locali commerciali e locali secondari</t>
  </si>
  <si>
    <t>Quota dei costi d’impianto solo per alloggi</t>
  </si>
  <si>
    <r>
      <rPr>
        <b/>
        <sz val="11"/>
        <color theme="1"/>
        <rFont val="Arial"/>
        <family val="2"/>
      </rPr>
      <t>4.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SPECCHIO DEI CANONI DI LOCAZIONE</t>
    </r>
    <r>
      <rPr>
        <sz val="11"/>
        <color theme="1"/>
        <rFont val="Arial"/>
        <family val="2"/>
      </rPr>
      <t xml:space="preserve"> (in base ai costi)</t>
    </r>
  </si>
  <si>
    <t>= Ammessa (l’idoneità alla promozione è data)</t>
  </si>
  <si>
    <t>= Troppo grande (l’idoneità alla promozione non è data)</t>
  </si>
  <si>
    <t>= Il numero dei locali eccede la possibilità di verifica tramite lo SVA</t>
  </si>
  <si>
    <t>Maggiori informazioni su: https://www.bwo.admin.ch/it/c15superficie-abitabile-netta</t>
  </si>
  <si>
    <t>Piano</t>
  </si>
  <si>
    <t xml:space="preserve">Numero </t>
  </si>
  <si>
    <t>Mensile</t>
  </si>
  <si>
    <t>PT = 0</t>
  </si>
  <si>
    <t>abitabile</t>
  </si>
  <si>
    <t>PS = 1, 2, 3,...</t>
  </si>
  <si>
    <t xml:space="preserve"> locali</t>
  </si>
  <si>
    <t>Numero dei</t>
  </si>
  <si>
    <t>loc.</t>
  </si>
  <si>
    <t>Superficie</t>
  </si>
  <si>
    <t>netta</t>
  </si>
  <si>
    <t>Sala comune</t>
  </si>
  <si>
    <t>Totale</t>
  </si>
  <si>
    <t>Totale pigione annua netto alloggi</t>
  </si>
  <si>
    <t>Parcheggi coperti / Carport</t>
  </si>
  <si>
    <t>Totale complessivo pigione annua</t>
  </si>
  <si>
    <t>Numero alloggi già riservati:</t>
  </si>
  <si>
    <t>In caso di rinnovo:</t>
  </si>
  <si>
    <t>I locatari possono continuare ad abitarvi?</t>
  </si>
  <si>
    <t>Misure in caso di rinnovo (informazioni ai locatari, abitazioni sostitutive ecc.)</t>
  </si>
  <si>
    <t>Sì</t>
  </si>
  <si>
    <t>No</t>
  </si>
  <si>
    <t>5. DOCUMENTI DA PRESENTARE</t>
  </si>
  <si>
    <t>Al modulo di domanda vanno acclusi i seguenti allegati.</t>
  </si>
  <si>
    <t>Allegati generali</t>
  </si>
  <si>
    <t>Statuti e atto di fondazione</t>
  </si>
  <si>
    <t>Elenco dei membri / Lista dei locatari interessati (se disponibile)</t>
  </si>
  <si>
    <t>Regolamento di locazione (se disponibile)</t>
  </si>
  <si>
    <t>Documenti sull’immobile</t>
  </si>
  <si>
    <t>Piano catastale</t>
  </si>
  <si>
    <t>Piano di situazione con caratteristiche dell’area circostante e parcheggio, in formato PDF</t>
  </si>
  <si>
    <r>
      <rPr>
        <sz val="9"/>
        <color theme="1"/>
        <rFont val="Arial"/>
        <family val="2"/>
      </rPr>
      <t>Piani di costruzione 1:100 (piante, sezioni, facciate)</t>
    </r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, in formato PDF</t>
    </r>
  </si>
  <si>
    <t>Contratto preliminare di compravendita / contratto di compravendita</t>
  </si>
  <si>
    <t>Attuale e previsto specchio dei canoni di locazione  incl. indicazione della pigione e data</t>
  </si>
  <si>
    <t xml:space="preserve"> dell’adeguamento (formato del file Excel)</t>
  </si>
  <si>
    <t>Preventivo dettagliato dei costi (±10 % di esattezza, stesura in base a  CCC), event.</t>
  </si>
  <si>
    <r>
      <rPr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contratto di appalto generale o totale</t>
    </r>
    <r>
      <rPr>
        <vertAlign val="superscript"/>
        <sz val="9"/>
        <color rgb="FF000000"/>
        <rFont val="Arial"/>
        <family val="2"/>
      </rPr>
      <t xml:space="preserve"> 2</t>
    </r>
  </si>
  <si>
    <r>
      <rPr>
        <sz val="9"/>
        <color theme="1"/>
        <rFont val="Arial"/>
        <family val="2"/>
      </rPr>
      <t>Descrizione dettagliata della costruzione</t>
    </r>
    <r>
      <rPr>
        <vertAlign val="superscript"/>
        <sz val="9"/>
        <color rgb="FF000000"/>
        <rFont val="Arial"/>
        <family val="2"/>
      </rPr>
      <t>3</t>
    </r>
  </si>
  <si>
    <t>Prova temporanea standard di sostenibilità (Minergie, SNBS o standard</t>
  </si>
  <si>
    <t xml:space="preserve"> equivalenti) (se disponibile)</t>
  </si>
  <si>
    <t>CECE provvisorio nuova costruzione (se disponibile)</t>
  </si>
  <si>
    <r>
      <rPr>
        <sz val="9"/>
        <color theme="1"/>
        <rFont val="Arial"/>
        <family val="2"/>
      </rPr>
      <t>Rapporto di consulenza CECE Plus</t>
    </r>
    <r>
      <rPr>
        <vertAlign val="superscript"/>
        <sz val="9"/>
        <color rgb="FF000000"/>
        <rFont val="Arial"/>
        <family val="2"/>
      </rPr>
      <t>4</t>
    </r>
    <r>
      <rPr>
        <sz val="9"/>
        <color rgb="FF000000"/>
        <rFont val="Arial"/>
        <family val="2"/>
      </rPr>
      <t xml:space="preserve"> (se disponibile)</t>
    </r>
  </si>
  <si>
    <t>Domanda di certificazione LEA (se disponibile)</t>
  </si>
  <si>
    <t>Elenco con esclusione delle spese che aumentano il valore (se disponibile)</t>
  </si>
  <si>
    <r>
      <rPr>
        <sz val="9"/>
        <color theme="1"/>
        <rFont val="Arial"/>
        <family val="2"/>
      </rPr>
      <t>Stima attuale del valore venale</t>
    </r>
    <r>
      <rPr>
        <vertAlign val="superscript"/>
        <sz val="9"/>
        <color rgb="FF000000"/>
        <rFont val="Arial"/>
        <family val="2"/>
      </rPr>
      <t xml:space="preserve"> 5</t>
    </r>
  </si>
  <si>
    <t>Progetto di risanamento (in caso di abitazioni di vecchia data) (se disponibile)</t>
  </si>
  <si>
    <t>Contratto del diritto di superficie (bozza) incl. aggiunte e ultime fatture (se disponibile)</t>
  </si>
  <si>
    <t>Valutazione SVA dell’abitazione, in formato PDF (se disponibile)</t>
  </si>
  <si>
    <r>
      <rPr>
        <sz val="9"/>
        <color theme="1"/>
        <rFont val="Arial"/>
        <family val="2"/>
      </rPr>
      <t xml:space="preserve">Rapporto di consulenza CECE Plus </t>
    </r>
    <r>
      <rPr>
        <vertAlign val="superscript"/>
        <sz val="9"/>
        <color rgb="FF000000"/>
        <rFont val="Arial"/>
        <family val="2"/>
      </rPr>
      <t>4</t>
    </r>
    <r>
      <rPr>
        <sz val="9"/>
        <color rgb="FF000000"/>
        <rFont val="Arial"/>
        <family val="2"/>
      </rPr>
      <t xml:space="preserve"> (se disponibile)</t>
    </r>
  </si>
  <si>
    <r>
      <rPr>
        <sz val="9"/>
        <color theme="1"/>
        <rFont val="Arial"/>
        <family val="2"/>
      </rPr>
      <t xml:space="preserve">Piani di costruzione 1:100 (piante, sezioni, facciate) </t>
    </r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, in formato PDF</t>
    </r>
  </si>
  <si>
    <r>
      <rPr>
        <sz val="9"/>
        <color theme="1"/>
        <rFont val="Arial"/>
        <family val="2"/>
      </rPr>
      <t xml:space="preserve">Descrizione dettagliata della costruzione </t>
    </r>
    <r>
      <rPr>
        <vertAlign val="superscript"/>
        <sz val="9"/>
        <color rgb="FF000000"/>
        <rFont val="Arial"/>
        <family val="2"/>
      </rPr>
      <t>3</t>
    </r>
  </si>
  <si>
    <t>Piani su studi di fattibilità e studi preliminari (se disponibili, ammesse scale più grandi)</t>
  </si>
  <si>
    <t>Calcolo approssimativo dei costi, eventuale preventivo/stima dei costi</t>
  </si>
  <si>
    <t>Descrizione dello stato attuale e del rinnovo o della nuova costruzione</t>
  </si>
  <si>
    <t>Obbligatoria, se l’immobile ha più di 30 anni</t>
  </si>
  <si>
    <t>All’acquisto</t>
  </si>
  <si>
    <t>Se necessario può essere richiesta ulteriore documentazione.</t>
  </si>
  <si>
    <t>6. CONFERMA DELL’ESATTEZZA DELLE INDICAZIONI</t>
  </si>
  <si>
    <t xml:space="preserve">Confermiamo che le indicazioni fornite corrispondono al vero e che dall’ultimo conto annuale non vi sono </t>
  </si>
  <si>
    <t>stati peggioramenti dal punto di vista economico-finanziario e/o relativi all’immobile.</t>
  </si>
  <si>
    <t>Standard di sostenibilità previsto (certificato)</t>
  </si>
  <si>
    <t>Aiuti pubblici supplementari richiesti</t>
  </si>
  <si>
    <t>Tipo di aiuto</t>
  </si>
  <si>
    <t xml:space="preserve"> Fideiussione hbg</t>
  </si>
  <si>
    <t xml:space="preserve"> Confederazione</t>
  </si>
  <si>
    <t xml:space="preserve"> Cantone</t>
  </si>
  <si>
    <t xml:space="preserve"> Comune</t>
  </si>
  <si>
    <r>
      <rPr>
        <b/>
        <sz val="11"/>
        <color theme="1"/>
        <rFont val="Arial"/>
        <family val="2"/>
      </rPr>
      <t>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 xml:space="preserve">PREVENTIVO ± 10 % </t>
    </r>
    <r>
      <rPr>
        <sz val="11"/>
        <color rgb="FF000000"/>
        <rFont val="Arial"/>
        <family val="2"/>
      </rPr>
      <t>(IVA incl.)</t>
    </r>
  </si>
  <si>
    <r>
      <t>Valore del terreno per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</t>
    </r>
  </si>
  <si>
    <r>
      <rPr>
        <b/>
        <sz val="11"/>
        <color theme="1"/>
        <rFont val="Arial"/>
        <family val="2"/>
      </rPr>
      <t>4.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FINANZIAMENTO</t>
    </r>
    <r>
      <rPr>
        <sz val="11"/>
        <color rgb="FF000000"/>
        <rFont val="Arial"/>
        <family val="2"/>
      </rPr>
      <t xml:space="preserve"> (dopo presumibile consolidamento del credito di costruzione)</t>
    </r>
  </si>
  <si>
    <t>Quota</t>
  </si>
  <si>
    <t>Durata</t>
  </si>
  <si>
    <t>Creditore</t>
  </si>
  <si>
    <t>Importo interessi</t>
  </si>
  <si>
    <t>sino a</t>
  </si>
  <si>
    <t>per</t>
  </si>
  <si>
    <t>(anno)</t>
  </si>
  <si>
    <t>anno</t>
  </si>
  <si>
    <t>Tasso</t>
  </si>
  <si>
    <t>a. Mezzi propri (MP)</t>
  </si>
  <si>
    <t>Totale MP</t>
  </si>
  <si>
    <t>Totale interessi</t>
  </si>
  <si>
    <t xml:space="preserve"> - I mutui devono essere concessi a lungo termine (se disponibili: allegare i contratti di mutuo)</t>
  </si>
  <si>
    <t xml:space="preserve"> - Il valore netto di bilancio di un immobile è dato dal valore contabile al netto dei debiti verso terzi (ipoteche, mutui ecc.).</t>
  </si>
  <si>
    <t xml:space="preserve"> - Va allegata una lista con tutti i finanziatori (quote sociali, mutui ecc.)</t>
  </si>
  <si>
    <t>b. Finanziamento</t>
  </si>
  <si>
    <t>Ipoteca di 1° grado</t>
  </si>
  <si>
    <t>Ipoteca di 2° grado</t>
  </si>
  <si>
    <t>Quota CCA</t>
  </si>
  <si>
    <t>Mutuo FdR</t>
  </si>
  <si>
    <t>Mutuo di terzi</t>
  </si>
  <si>
    <t>Capitale proprio</t>
  </si>
  <si>
    <t>Programmi di promozione cantonali/comunali, tutela dei monumenti storici ecc.</t>
  </si>
  <si>
    <t>Deve coincidere con i costi d’impianto complessivi (escl. i contributi di promozione)</t>
  </si>
  <si>
    <t>In genere 120 % dei costi della seconda ipoteca</t>
  </si>
  <si>
    <t>Prom. delle abit.</t>
  </si>
  <si>
    <r>
      <rPr>
        <sz val="10"/>
        <color theme="1"/>
        <rFont val="Arial"/>
        <family val="2"/>
      </rPr>
      <t xml:space="preserve">Contributi di prom. 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</si>
  <si>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Totale finanz. </t>
    </r>
    <r>
      <rPr>
        <vertAlign val="superscript"/>
        <sz val="10"/>
        <color rgb="FF000000"/>
        <rFont val="Arial"/>
        <family val="2"/>
      </rPr>
      <t>2</t>
    </r>
  </si>
  <si>
    <r>
      <rPr>
        <sz val="10"/>
        <color theme="1"/>
        <rFont val="Arial"/>
        <family val="2"/>
      </rPr>
      <t xml:space="preserve">Fideiussione hbg </t>
    </r>
    <r>
      <rPr>
        <vertAlign val="superscript"/>
        <sz val="10"/>
        <color rgb="FF000000"/>
        <rFont val="Arial"/>
        <family val="2"/>
      </rPr>
      <t>3</t>
    </r>
  </si>
  <si>
    <t>5. GARANZIA PREVISTA</t>
  </si>
  <si>
    <r>
      <rPr>
        <b/>
        <sz val="8"/>
        <color rgb="FF000000"/>
        <rFont val="Arial"/>
        <family val="2"/>
      </rPr>
      <t>Grado</t>
    </r>
  </si>
  <si>
    <t>Titolo*</t>
  </si>
  <si>
    <t xml:space="preserve"> Possessore del pegno immobiliare</t>
  </si>
  <si>
    <r>
      <rPr>
        <sz val="8"/>
        <color theme="1"/>
        <rFont val="Arial"/>
        <family val="2"/>
      </rPr>
      <t xml:space="preserve"> </t>
    </r>
    <r>
      <rPr>
        <b/>
        <sz val="8"/>
        <color rgb="FF000000"/>
        <rFont val="Arial"/>
        <family val="2"/>
      </rPr>
      <t>Importo nominale</t>
    </r>
  </si>
  <si>
    <t xml:space="preserve"> Quota</t>
  </si>
  <si>
    <t>Onere effettivo</t>
  </si>
  <si>
    <t xml:space="preserve"> Grado</t>
  </si>
  <si>
    <t>Capitale proprio (CP)</t>
  </si>
  <si>
    <t xml:space="preserve"> Totale costi d’impianto incl. CP</t>
  </si>
  <si>
    <r>
      <rPr>
        <b/>
        <sz val="8"/>
        <color theme="1"/>
        <rFont val="Arial"/>
        <family val="2"/>
      </rPr>
      <t>CIST</t>
    </r>
    <r>
      <rPr>
        <sz val="8"/>
        <color rgb="FF000000"/>
        <rFont val="Arial"/>
        <family val="2"/>
      </rPr>
      <t xml:space="preserve"> (cartella ipotecaria senza titolo)</t>
    </r>
    <r>
      <rPr>
        <b/>
        <sz val="8"/>
        <color rgb="FF000000"/>
        <rFont val="Arial"/>
        <family val="2"/>
      </rPr>
      <t>, CIN</t>
    </r>
    <r>
      <rPr>
        <sz val="8"/>
        <color rgb="FF000000"/>
        <rFont val="Arial"/>
        <family val="2"/>
      </rPr>
      <t xml:space="preserve"> (cartella ipotecaria nominativa), </t>
    </r>
    <r>
      <rPr>
        <b/>
        <sz val="8"/>
        <color rgb="FF000000"/>
        <rFont val="Arial"/>
        <family val="2"/>
      </rPr>
      <t>CINP</t>
    </r>
    <r>
      <rPr>
        <sz val="8"/>
        <color rgb="FF000000"/>
        <rFont val="Arial"/>
        <family val="2"/>
      </rPr>
      <t xml:space="preserve"> (cartella ipotecaria a nome del proprietario)</t>
    </r>
  </si>
  <si>
    <r>
      <rPr>
        <b/>
        <sz val="8"/>
        <color theme="1"/>
        <rFont val="Arial"/>
        <family val="2"/>
      </rPr>
      <t>IC</t>
    </r>
    <r>
      <rPr>
        <sz val="8"/>
        <color rgb="FF000000"/>
        <rFont val="Arial"/>
        <family val="2"/>
      </rPr>
      <t xml:space="preserve"> (ipoteca capitale), </t>
    </r>
    <r>
      <rPr>
        <b/>
        <sz val="8"/>
        <color rgb="FF000000"/>
        <rFont val="Arial"/>
        <family val="2"/>
      </rPr>
      <t>IM</t>
    </r>
    <r>
      <rPr>
        <sz val="8"/>
        <color rgb="FF000000"/>
        <rFont val="Arial"/>
        <family val="2"/>
      </rPr>
      <t xml:space="preserve"> (ipoteca massimale)</t>
    </r>
  </si>
  <si>
    <t>6. CALCOLO DEGLI ONERI</t>
  </si>
  <si>
    <t>a. Oneri</t>
  </si>
  <si>
    <t xml:space="preserve"> Interessi ipotecari / interessi sui mutui / interessi sul capitale proprio</t>
  </si>
  <si>
    <t xml:space="preserve"> Canoni del diritto di superficie</t>
  </si>
  <si>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Ammortamenti (finanziamento bancario)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</si>
  <si>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Ammortamento mutuo terzi</t>
    </r>
    <r>
      <rPr>
        <vertAlign val="superscript"/>
        <sz val="10"/>
        <color rgb="FF000000"/>
        <rFont val="Arial"/>
        <family val="2"/>
      </rPr>
      <t>1</t>
    </r>
  </si>
  <si>
    <t xml:space="preserve"> Costi d’esercizio (manutenzione/amministrazione/assicurazioni/imposte ecc.)</t>
  </si>
  <si>
    <t xml:space="preserve"> Versamenti nel fondo di rinnovamento / accantonamenti separati</t>
  </si>
  <si>
    <t xml:space="preserve"> Premio di fideiussione hbg</t>
  </si>
  <si>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Sottoscrizione di quote sociali obbligatorie hbg</t>
    </r>
    <r>
      <rPr>
        <vertAlign val="superscript"/>
        <sz val="10"/>
        <color rgb="FF000000"/>
        <rFont val="Arial"/>
        <family val="2"/>
      </rPr>
      <t>2</t>
    </r>
  </si>
  <si>
    <t xml:space="preserve"> Oneri totali</t>
  </si>
  <si>
    <t>Senza diminuzione del valore dell’immobile (che di solito corrisponde all’ammortamento delle ipoteche e dei mutui)</t>
  </si>
  <si>
    <t>Spese accessorie</t>
  </si>
  <si>
    <t xml:space="preserve">Didascalia </t>
  </si>
  <si>
    <t>Superficie abitabile netta</t>
  </si>
  <si>
    <t>In base al Sistema di valutazione</t>
  </si>
  <si>
    <t>degli alloggi SVA</t>
  </si>
  <si>
    <r>
      <rPr>
        <b/>
        <sz val="11"/>
        <color theme="1"/>
        <rFont val="Arial"/>
        <family val="2"/>
      </rPr>
      <t>7. SPECCHIO DEI CANONI DI LOCAZIONE</t>
    </r>
    <r>
      <rPr>
        <sz val="11"/>
        <color theme="1"/>
        <rFont val="Arial"/>
        <family val="2"/>
      </rPr>
      <t xml:space="preserve"> (in base ai costi)</t>
    </r>
  </si>
  <si>
    <t>= Troppo piccola (l’idoneità alla promozione viene verificata nel quadro di tutta l’abit.)</t>
  </si>
  <si>
    <t>Rendita annuale in % dei costi d’impianto</t>
  </si>
  <si>
    <t>Onere in % dei CI</t>
  </si>
  <si>
    <t>Indicazioni dettagliate sulla composizione delle spese accessorie</t>
  </si>
  <si>
    <t>Riscaldamento e acqua calda</t>
  </si>
  <si>
    <t>Corrente generale</t>
  </si>
  <si>
    <t>Spese di portineria (incl. smaltimento dei rifiuti / smaltimento della spazzatura di superfici generali)</t>
  </si>
  <si>
    <t>Pulizia scale</t>
  </si>
  <si>
    <t>Ascensori</t>
  </si>
  <si>
    <t>Ventilazione</t>
  </si>
  <si>
    <t>Manutenzione del giardino / Sgombero della neve</t>
  </si>
  <si>
    <t>Tasse di diritto pubblico (tasse su acqua potabile, acque di scarico, rifiuti, di canalizzazione ecc.)</t>
  </si>
  <si>
    <t>Collegamenti a radio e televisione</t>
  </si>
  <si>
    <t>Abbonamenti di servizio a impianti tecnici (solo spese di manutenzione e di controllo)</t>
  </si>
  <si>
    <t>Varia (allegare alla domanda indicazioni dettagliate)</t>
  </si>
  <si>
    <t>Altre prestazioni (Spitex, contributo di solidarietà, franchi destinati allo sviluppo, servizio di lavaggio ecc.)</t>
  </si>
  <si>
    <t>8. DOCUMENTI DA PRESENTARE</t>
  </si>
  <si>
    <t>Conto annuale degli ultimi due anni d’esercizio con rapporti dell’organo di controllo</t>
  </si>
  <si>
    <t>Indicazioni sulla pianificazione finanziaria e di liquidità (business plan)</t>
  </si>
  <si>
    <t>Estratto attuale del registro di commercio</t>
  </si>
  <si>
    <t>Estratto attuale del reg. fond. (risalente a non più di tre mesi) con indicazione dei titoli ipotecari</t>
  </si>
  <si>
    <t>Attestato di assicurazione immobiliare con indicazione del valore assicurativo dell’immobile</t>
  </si>
  <si>
    <t>Licenza di costruzione (se disponibile, possibilità di presentarla successivamente)</t>
  </si>
  <si>
    <t>Prova dei mezzi propri (p. es. capitale di quote sociali, contratti di mutuo, liquidità,</t>
  </si>
  <si>
    <t xml:space="preserve"> valori contabili dell’immobile ecc.)</t>
  </si>
  <si>
    <t>Altri allegati od osservazioni sugli allegati</t>
  </si>
  <si>
    <t>Firma/e giuridicamente valida/e</t>
  </si>
  <si>
    <t>Tipo di rinnovo</t>
  </si>
  <si>
    <t>Variante selezionata da CECE Plus</t>
  </si>
  <si>
    <t>Anno di costruzione / Stato dell’edificio / Pianificazione del progetto</t>
  </si>
  <si>
    <t>Aiuti pubblici attuali e richiesti</t>
  </si>
  <si>
    <t xml:space="preserve"> Quota CCA</t>
  </si>
  <si>
    <r>
      <rPr>
        <b/>
        <sz val="11"/>
        <color theme="1"/>
        <rFont val="Arial"/>
        <family val="2"/>
      </rPr>
      <t>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 xml:space="preserve">PREVENTIVO ±10 % </t>
    </r>
    <r>
      <rPr>
        <sz val="11"/>
        <color rgb="FF000000"/>
        <rFont val="Arial"/>
        <family val="2"/>
      </rPr>
      <t>(IVA incl.)</t>
    </r>
  </si>
  <si>
    <t>Prima del rinnovo</t>
  </si>
  <si>
    <t>Dati secondo la banca creditrice</t>
  </si>
  <si>
    <t>Stato del fondo di rinnovamento</t>
  </si>
  <si>
    <t>Costi di rinnovo</t>
  </si>
  <si>
    <t>(Importo da finanziare)</t>
  </si>
  <si>
    <t>Valore contabile</t>
  </si>
  <si>
    <r>
      <rPr>
        <b/>
        <u/>
        <sz val="10"/>
        <color rgb="FF000000"/>
        <rFont val="Arial"/>
        <family val="2"/>
      </rPr>
      <t>PRIMA</t>
    </r>
    <r>
      <rPr>
        <b/>
        <sz val="10"/>
        <color rgb="FF000000"/>
        <rFont val="Arial"/>
        <family val="2"/>
      </rPr>
      <t xml:space="preserve"> del rinnovo</t>
    </r>
  </si>
  <si>
    <r>
      <rPr>
        <b/>
        <u/>
        <sz val="10"/>
        <color rgb="FF000000"/>
        <rFont val="Arial"/>
        <family val="2"/>
      </rPr>
      <t>DOPO</t>
    </r>
    <r>
      <rPr>
        <b/>
        <sz val="10"/>
        <color rgb="FF000000"/>
        <rFont val="Arial"/>
        <family val="2"/>
      </rPr>
      <t xml:space="preserve"> il rinnovo</t>
    </r>
  </si>
  <si>
    <t>Di cui già</t>
  </si>
  <si>
    <t>pagati</t>
  </si>
  <si>
    <t xml:space="preserve"> - Il valore netto di bilancio di un immobile è dato dal valore contabile al netto dei debiti verso terzi (ipoteche, mutui ecc.)</t>
  </si>
  <si>
    <t>Totale intermedio I</t>
  </si>
  <si>
    <t>Totale intermedio II</t>
  </si>
  <si>
    <r>
      <t xml:space="preserve">Totale I+II </t>
    </r>
    <r>
      <rPr>
        <vertAlign val="superscript"/>
        <sz val="10"/>
        <rFont val="Arial"/>
        <family val="2"/>
      </rPr>
      <t>2</t>
    </r>
  </si>
  <si>
    <t>a. Attuale (in base all’iscrizione nel registro di commercio)</t>
  </si>
  <si>
    <t>b. Garanzia prevista (dopo concessione del mutuo FdR e/o fideussione hbg)</t>
  </si>
  <si>
    <r>
      <rPr>
        <b/>
        <sz val="10"/>
        <color theme="1"/>
        <rFont val="Arial"/>
        <family val="2"/>
      </rPr>
      <t xml:space="preserve">b. Costi d’esercizio </t>
    </r>
    <r>
      <rPr>
        <sz val="10"/>
        <color rgb="FF000000"/>
        <rFont val="Arial"/>
        <family val="2"/>
      </rPr>
      <t>(esercizio e manutenzione, riparazioni, spese amministrative, ammortamenti,</t>
    </r>
    <r>
      <rPr>
        <sz val="10"/>
        <color rgb="FF000000"/>
        <rFont val="Arial"/>
        <family val="2"/>
      </rPr>
      <t xml:space="preserve"> </t>
    </r>
  </si>
  <si>
    <t>Totale complessivo finanziamento</t>
  </si>
  <si>
    <t>Costi d’esercizio</t>
  </si>
  <si>
    <t>Costi d’esercizio in % del totale del finanziamento</t>
  </si>
  <si>
    <t xml:space="preserve"> Dopo il rinnovo</t>
  </si>
  <si>
    <t xml:space="preserve"> Prima del rinnovo sec. il conto economico e il bilancio</t>
  </si>
  <si>
    <t>Numero alloggi già riservati</t>
  </si>
  <si>
    <t>Il rinnovo avviene mentre l'immobile è affittato?</t>
  </si>
  <si>
    <t>Elenco dei membri / Lista dei locatari interessati</t>
  </si>
  <si>
    <r>
      <rPr>
        <sz val="9"/>
        <color theme="1"/>
        <rFont val="Arial"/>
        <family val="2"/>
      </rPr>
      <t>Descrizione dettagliata della costruzione con progetto di risanamento</t>
    </r>
    <r>
      <rPr>
        <vertAlign val="superscript"/>
        <sz val="9"/>
        <color rgb="FF000000"/>
        <rFont val="Arial"/>
        <family val="2"/>
      </rPr>
      <t>3</t>
    </r>
  </si>
  <si>
    <t>Stato dell’edificio all’acquisto</t>
  </si>
  <si>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Breve descrizione del progetto / Particolarità / Altre osservazioni</t>
    </r>
  </si>
  <si>
    <r>
      <rPr>
        <b/>
        <sz val="11"/>
        <color theme="1"/>
        <rFont val="Arial"/>
        <family val="2"/>
      </rPr>
      <t>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 xml:space="preserve">COSTI </t>
    </r>
    <r>
      <rPr>
        <sz val="11"/>
        <color rgb="FF000000"/>
        <rFont val="Arial"/>
        <family val="2"/>
      </rPr>
      <t>(IVA incl.)</t>
    </r>
  </si>
  <si>
    <t>Acquisto</t>
  </si>
  <si>
    <t>Prezzo di vendita dell’immobile (in base al contratto di compravendita o a una sua bozza)</t>
  </si>
  <si>
    <t>Costi d’acquisto accessori</t>
  </si>
  <si>
    <t>Costi per cessione, notaio, registro fondiario, costituzione delle cartelle ipotecarie ecc.</t>
  </si>
  <si>
    <t>Costi d’acquisto</t>
  </si>
  <si>
    <t>(Importo stimato)</t>
  </si>
  <si>
    <t>Costi di nuova costr.</t>
  </si>
  <si>
    <t>4. FINANZIAMENTO</t>
  </si>
  <si>
    <r>
      <t xml:space="preserve">Totale </t>
    </r>
    <r>
      <rPr>
        <vertAlign val="superscript"/>
        <sz val="10"/>
        <rFont val="Arial"/>
        <family val="2"/>
      </rPr>
      <t>2</t>
    </r>
  </si>
  <si>
    <t xml:space="preserve"> Dopo l’acquisto</t>
  </si>
  <si>
    <t>Di norma, l'affitto mensile netto può essere aumentato solo dopo un rinnovo.</t>
  </si>
  <si>
    <t>Totale complessivo pigione annua Fr.</t>
  </si>
  <si>
    <t>Bozza del contratto di compravendita (contratto preliminare di compravendita) dell’immobile</t>
  </si>
  <si>
    <r>
      <rPr>
        <sz val="9"/>
        <color theme="1"/>
        <rFont val="Arial"/>
        <family val="2"/>
      </rPr>
      <t>Derivazione dei costi di costruzione stimati</t>
    </r>
    <r>
      <rPr>
        <vertAlign val="superscript"/>
        <sz val="9"/>
        <color rgb="FF000000"/>
        <rFont val="Arial"/>
        <family val="2"/>
      </rPr>
      <t>2</t>
    </r>
  </si>
  <si>
    <r>
      <rPr>
        <sz val="9"/>
        <color theme="1"/>
        <rFont val="Arial"/>
        <family val="2"/>
      </rPr>
      <t>CECE</t>
    </r>
    <r>
      <rPr>
        <vertAlign val="superscript"/>
        <sz val="9"/>
        <color rgb="FF000000"/>
        <rFont val="Arial"/>
        <family val="2"/>
      </rPr>
      <t>4</t>
    </r>
    <r>
      <rPr>
        <sz val="9"/>
        <color rgb="FF000000"/>
        <rFont val="Arial"/>
        <family val="2"/>
      </rPr>
      <t xml:space="preserve"> / rapporto di consulenza CECE Plus (se disponibile)</t>
    </r>
  </si>
  <si>
    <t>Stima attuale e indipendente del valore venale</t>
  </si>
  <si>
    <t>Obbligatoria in caso di immobile esistente</t>
  </si>
  <si>
    <t>In caso di rinnovo</t>
  </si>
  <si>
    <r>
      <rPr>
        <sz val="9"/>
        <color theme="1"/>
        <rFont val="Arial"/>
        <family val="2"/>
      </rPr>
      <t>Valore contabile (</t>
    </r>
    <r>
      <rPr>
        <sz val="9"/>
        <color rgb="FF000000"/>
        <rFont val="Arial"/>
        <family val="2"/>
      </rPr>
      <t>costi d’impianto prima del rinnovo, dopo delle rettifiche di valore)</t>
    </r>
  </si>
  <si>
    <t>9. CONFERMA DELL’ESATTEZZA DELLE INDICAZIONI</t>
  </si>
  <si>
    <t xml:space="preserve"> Cognome e nome</t>
  </si>
  <si>
    <r>
      <rPr>
        <sz val="10"/>
        <color theme="1"/>
        <rFont val="Arial"/>
        <family val="2"/>
      </rPr>
      <t xml:space="preserve"> </t>
    </r>
    <r>
      <rPr>
        <sz val="10"/>
        <color rgb="FF000000"/>
        <rFont val="Arial"/>
        <family val="2"/>
      </rPr>
      <t>Luogo e data</t>
    </r>
  </si>
  <si>
    <t>Mutuo dal Fondo di Rotazione</t>
  </si>
  <si>
    <t>Mutuo dal Fondo di Solidarietà</t>
  </si>
  <si>
    <t>Volume dell’edificio VE SIA 416</t>
  </si>
  <si>
    <t>Sup. utile principale SUP SIA 416</t>
  </si>
  <si>
    <t>Realizzazione di una valutazione preliminare</t>
  </si>
  <si>
    <t>L’adesione a un’organizzazione mantello è la condizione per la concessione di un mutuo.</t>
  </si>
  <si>
    <t>Prima di presentare la domanda, l’organizzazione mantello è tenuta a fornire una consulenza preventiva.</t>
  </si>
  <si>
    <t xml:space="preserve">Fornisce inoltre informazioni sulle tappe successive. </t>
  </si>
  <si>
    <t xml:space="preserve"> Dati amministrativi</t>
  </si>
  <si>
    <t>Altra forma giuridica</t>
  </si>
  <si>
    <t>Nome come da estratto del RC</t>
  </si>
  <si>
    <t>Totale del capitale di quote sociali / azionario / capitale della fondazione</t>
  </si>
  <si>
    <t>Valore assicurativo di tutti gli immobili</t>
  </si>
  <si>
    <t>Data d’acquisto dell'immobile / Anno di costruzione / Stato dell’edificio</t>
  </si>
  <si>
    <t>Ultimazione / entrata degli inquilini (mese/anno)</t>
  </si>
  <si>
    <t>Responsabile</t>
  </si>
  <si>
    <t>Impresa</t>
  </si>
  <si>
    <r>
      <t>2. DATI IN CASO DI DIRITTO DI SUPERFICIE</t>
    </r>
    <r>
      <rPr>
        <sz val="11"/>
        <rFont val="Arial"/>
        <family val="2"/>
      </rPr>
      <t xml:space="preserve"> (se del caso)</t>
    </r>
  </si>
  <si>
    <t>Spese d’acquisto (costi per il cambiamento di prop., creazione della cartella ipotecaria ecc.)</t>
  </si>
  <si>
    <t>Realizzazione</t>
  </si>
  <si>
    <t>Lavori prel.</t>
  </si>
  <si>
    <t>Arredamento d’esercizio</t>
  </si>
  <si>
    <t>Spese i costruzione accessorie</t>
  </si>
  <si>
    <t>Riserve/Arredamento</t>
  </si>
  <si>
    <t>Parcheggi interni / Autorimesse</t>
  </si>
  <si>
    <t>Valore assicurativo dell’immobile (in genere 85 % dei costi di costruzione)</t>
  </si>
  <si>
    <t>Pigione</t>
  </si>
  <si>
    <t>mensile netta</t>
  </si>
  <si>
    <t>attuale</t>
  </si>
  <si>
    <t>nuova</t>
  </si>
  <si>
    <t>Tipo dei mezzi propri</t>
  </si>
  <si>
    <t>Valore netto di bilancio dell’immobile</t>
  </si>
  <si>
    <t>Mezzi propri pianificati / Tipo dei mezzi propri</t>
  </si>
  <si>
    <t xml:space="preserve"> Totale incl. capitale proprio</t>
  </si>
  <si>
    <r>
      <rPr>
        <sz val="10"/>
        <color theme="1"/>
        <rFont val="Arial"/>
        <family val="2"/>
      </rPr>
      <t xml:space="preserve"> Ammortamento mutuo organizzazione mantello</t>
    </r>
    <r>
      <rPr>
        <vertAlign val="superscript"/>
        <sz val="10"/>
        <color rgb="FF000000"/>
        <rFont val="Arial"/>
        <family val="2"/>
      </rPr>
      <t>1</t>
    </r>
  </si>
  <si>
    <t>Per gli immobili in affito, di norma il 3% dell’importo originariamente garantito.</t>
  </si>
  <si>
    <t>(Secondo gli art. 257a e 257b CO)</t>
  </si>
  <si>
    <t>Preventivo dettagliato dei costi (±10 % di esattezza, stesura in base a  CCC), eventualmente</t>
  </si>
  <si>
    <t xml:space="preserve">Contratto del diritto di superficie (bozza) incl. aggiunte e ultime fatture con indicazioni </t>
  </si>
  <si>
    <t xml:space="preserve"> aggiornate (se disponibile)</t>
  </si>
  <si>
    <t>Offerta credito di costruzione rispettivamente ipoteca (se disponibile)</t>
  </si>
  <si>
    <t>Piani su studi di fattibilità rispettivamente studi preliminari (se disponibili, ammesse scale più grandi)</t>
  </si>
  <si>
    <t>Valore assicurativo dell’immobile secondo la polizza di assicurazione</t>
  </si>
  <si>
    <t>Data d’acquisto dell’immobile</t>
  </si>
  <si>
    <r>
      <rPr>
        <sz val="9"/>
        <color theme="1"/>
        <rFont val="Arial"/>
        <family val="2"/>
      </rPr>
      <t>Pigione per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</t>
    </r>
    <r>
      <rPr>
        <sz val="9"/>
        <color theme="1"/>
        <rFont val="Arial"/>
        <family val="2"/>
      </rPr>
      <t>superficie netta abitabile</t>
    </r>
    <r>
      <rPr>
        <sz val="9"/>
        <color rgb="FF000000"/>
        <rFont val="Arial"/>
        <family val="2"/>
      </rPr>
      <t xml:space="preserve"> (solo alloggi)</t>
    </r>
  </si>
  <si>
    <t>Altri immobili</t>
  </si>
  <si>
    <t>Totale pigione annua altri immobili</t>
  </si>
  <si>
    <t>Statuti rispettivamente atto di fondazione</t>
  </si>
  <si>
    <t>Come nuovo</t>
  </si>
  <si>
    <t>Valore assicurativo degli edifici secondo la polizza di assicurazione</t>
  </si>
  <si>
    <t>Costi d’impianto dopo il rinnovo</t>
  </si>
  <si>
    <t xml:space="preserve">Importo </t>
  </si>
  <si>
    <t>interessi per</t>
  </si>
  <si>
    <t>Elenco delle diverse spese che generano un plusvalore</t>
  </si>
  <si>
    <t>Elenco delle diverse spese che generano un plusvalore (se disponibile)</t>
  </si>
  <si>
    <t>Descrizione dello stato attuale e del rinnovo</t>
  </si>
  <si>
    <t>In caso di acquisto di terreno edificabile le linee «Stato» e «Livello CECE attuale» vengono lasciati vuoti.</t>
  </si>
  <si>
    <t>Fondo iscritto nel registro fondiario (terreno, edificio e impianti)</t>
  </si>
  <si>
    <t>fondo di rinnovamento / salari / costi del personale, assicurazioni, imposte ecc.)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</si>
</sst>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_ &quot;Fr.&quot;\ * #,##0_ ;_ &quot;Fr.&quot;\ * \-#,##0_ ;_ &quot;Fr.&quot;\ * &quot;-&quot;??_ ;_ @_ "/>
    <numFmt numFmtId="165" formatCode="0.0"/>
    <numFmt numFmtId="166" formatCode="_ * #,##0_ ;_ * \-#,##0_ ;_ * &quot;-&quot;??_ ;_ @_ "/>
    <numFmt numFmtId="167" formatCode="_ &quot;Fr.&quot;\ * #,##0_ ;_ &quot;Fr.&quot;\ * \-#,##0_ ;_ &quot;Fr.&quot;\ * &quot;-&quot;_ ;_ @_ "/>
    <numFmt numFmtId="168" formatCode="_ &quot;Fr.&quot;\ * #,##0.00_ ;_ &quot;Fr.&quot;\ * \-#,##0.00_ ;_ &quot;Fr.&quot;\ * &quot;-&quot;_ ;_ @_ "/>
    <numFmt numFmtId="169" formatCode="#,##0\ &quot;m²&quot;"/>
    <numFmt numFmtId="170" formatCode="#,##0\ &quot;Fr./m²&quot;"/>
    <numFmt numFmtId="171" formatCode="#,##0\ &quot;Fr./m³&quot;"/>
    <numFmt numFmtId="172" formatCode="#,##0\ &quot;m³&quot;;_ &quot;m³&quot;\ * \-#,##0_ ;_ &quot;-&quot;\ * &quot;m³&quot;;_ @_ "/>
    <numFmt numFmtId="173" formatCode="#,##0\ &quot;m²&quot;;_ &quot;m²&quot;\ * \-#,##0_ ;_ &quot;-&quot;\ * &quot;m²&quot;;_ @_ "/>
    <numFmt numFmtId="174" formatCode="#,##0\ &quot;%&quot;;_ &quot;%&quot;\ * \-#,##0_ ;_ &quot;-&quot;\ * &quot;%&quot;;_ @_ "/>
    <numFmt numFmtId="175" formatCode="#,##0.00\ &quot;%&quot;;_ &quot;%&quot;\ * \-#,##0.00_ ;_ &quot;-&quot;\ * &quot;%&quot;;_ @_ "/>
    <numFmt numFmtId="176" formatCode="#,##0.0\ &quot;%&quot;;_ &quot;%&quot;\ * \-#,##0.0_ ;_ &quot;-&quot;\ * &quot;%&quot;;_ @_ "/>
    <numFmt numFmtId="177" formatCode="mmmm\ yyyy"/>
  </numFmts>
  <fonts count="9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19"/>
      <color indexed="8"/>
      <name val="Arial"/>
      <family val="2"/>
    </font>
    <font>
      <u/>
      <sz val="10"/>
      <color indexed="12"/>
      <name val="Arial"/>
      <family val="2"/>
    </font>
    <font>
      <b/>
      <sz val="8"/>
      <color rgb="FFFF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8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sz val="7"/>
      <name val="Arial"/>
      <family val="2"/>
    </font>
    <font>
      <sz val="9"/>
      <color rgb="FFFF0000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i/>
      <sz val="11"/>
      <name val="Arial"/>
      <family val="2"/>
    </font>
    <font>
      <i/>
      <sz val="11"/>
      <color theme="0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1"/>
      <color rgb="FFFF0000"/>
      <name val="Arial"/>
      <family val="2"/>
    </font>
    <font>
      <b/>
      <sz val="9"/>
      <color rgb="FFFF0000"/>
      <name val="Arial"/>
      <family val="2"/>
    </font>
    <font>
      <i/>
      <sz val="10"/>
      <name val="Arial"/>
      <family val="2"/>
    </font>
    <font>
      <sz val="7"/>
      <color rgb="FFFF0000"/>
      <name val="Arial"/>
      <family val="2"/>
    </font>
    <font>
      <b/>
      <sz val="14"/>
      <color rgb="FFFF0000"/>
      <name val="Arial"/>
      <family val="2"/>
    </font>
    <font>
      <u/>
      <sz val="8"/>
      <color indexed="12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i/>
      <u/>
      <sz val="8"/>
      <name val="Arial"/>
      <family val="2"/>
    </font>
    <font>
      <u/>
      <sz val="8"/>
      <name val="Arial"/>
      <family val="2"/>
    </font>
    <font>
      <b/>
      <sz val="13.5"/>
      <color indexed="8"/>
      <name val="Arial"/>
      <family val="2"/>
    </font>
    <font>
      <sz val="10"/>
      <color theme="0" tint="-0.14999847407452621"/>
      <name val="Arial"/>
      <family val="2"/>
    </font>
    <font>
      <b/>
      <sz val="11"/>
      <color theme="1"/>
      <name val="Arial"/>
      <family val="2"/>
    </font>
    <font>
      <sz val="10"/>
      <color theme="2" tint="-0.249977111117893"/>
      <name val="Arial"/>
      <family val="2"/>
    </font>
    <font>
      <sz val="11"/>
      <color theme="2" tint="-0.249977111117893"/>
      <name val="Arial"/>
      <family val="2"/>
    </font>
    <font>
      <sz val="8"/>
      <color theme="2" tint="-0.249977111117893"/>
      <name val="Arial"/>
      <family val="2"/>
    </font>
    <font>
      <b/>
      <sz val="11"/>
      <color theme="2" tint="-0.249977111117893"/>
      <name val="Arial"/>
      <family val="2"/>
    </font>
    <font>
      <b/>
      <u/>
      <sz val="10"/>
      <color rgb="FFFF0000"/>
      <name val="Arial"/>
      <family val="2"/>
    </font>
    <font>
      <sz val="9"/>
      <color theme="0"/>
      <name val="Arial"/>
      <family val="2"/>
    </font>
    <font>
      <sz val="9"/>
      <color theme="2" tint="-0.249977111117893"/>
      <name val="Arial"/>
      <family val="2"/>
    </font>
    <font>
      <b/>
      <sz val="10"/>
      <color theme="2" tint="-0.249977111117893"/>
      <name val="Arial"/>
      <family val="2"/>
    </font>
    <font>
      <b/>
      <sz val="8"/>
      <color theme="2" tint="-0.249977111117893"/>
      <name val="Arial"/>
      <family val="2"/>
    </font>
    <font>
      <u/>
      <sz val="9"/>
      <color indexed="12"/>
      <name val="Arial"/>
      <family val="2"/>
    </font>
    <font>
      <b/>
      <u/>
      <sz val="10"/>
      <color theme="1"/>
      <name val="Arial"/>
      <family val="2"/>
    </font>
    <font>
      <i/>
      <sz val="11"/>
      <color theme="1"/>
      <name val="Arial"/>
      <family val="2"/>
    </font>
    <font>
      <u/>
      <sz val="10"/>
      <color theme="2" tint="-0.249977111117893"/>
      <name val="Arial"/>
      <family val="2"/>
    </font>
    <font>
      <b/>
      <sz val="9"/>
      <color theme="0"/>
      <name val="Arial"/>
      <family val="2"/>
    </font>
    <font>
      <sz val="10"/>
      <color theme="4"/>
      <name val="Arial"/>
      <family val="2"/>
    </font>
    <font>
      <sz val="8"/>
      <color theme="2" tint="-9.9978637043366805E-2"/>
      <name val="Arial"/>
      <family val="2"/>
    </font>
    <font>
      <b/>
      <sz val="11"/>
      <color theme="2" tint="-9.9978637043366805E-2"/>
      <name val="Arial"/>
      <family val="2"/>
    </font>
    <font>
      <b/>
      <sz val="9"/>
      <color theme="2" tint="-9.9978637043366805E-2"/>
      <name val="Arial"/>
      <family val="2"/>
    </font>
    <font>
      <sz val="10"/>
      <color theme="2" tint="-9.9978637043366805E-2"/>
      <name val="Arial"/>
      <family val="2"/>
    </font>
    <font>
      <sz val="11"/>
      <color theme="2" tint="-9.9978637043366805E-2"/>
      <name val="Arial"/>
      <family val="2"/>
    </font>
    <font>
      <sz val="11"/>
      <color rgb="FF000000"/>
      <name val="Arial"/>
      <family val="2"/>
    </font>
    <font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vertAlign val="superscript"/>
      <sz val="8"/>
      <color rgb="FF000000"/>
      <name val="Arial"/>
      <family val="2"/>
    </font>
    <font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b/>
      <sz val="8"/>
      <color rgb="FF000000"/>
      <name val="Arial"/>
      <family val="2"/>
    </font>
    <font>
      <sz val="9.5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4" tint="0.79998168889431442"/>
        <bgColor rgb="FF000000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43" fontId="9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164">
    <xf numFmtId="0" fontId="0" fillId="0" borderId="0" xfId="0"/>
    <xf numFmtId="0" fontId="12" fillId="0" borderId="2" xfId="0" applyFont="1" applyBorder="1"/>
    <xf numFmtId="0" fontId="12" fillId="0" borderId="0" xfId="0" applyFont="1"/>
    <xf numFmtId="0" fontId="12" fillId="0" borderId="1" xfId="0" applyFont="1" applyBorder="1"/>
    <xf numFmtId="0" fontId="12" fillId="0" borderId="5" xfId="0" applyFont="1" applyBorder="1"/>
    <xf numFmtId="0" fontId="10" fillId="0" borderId="0" xfId="0" applyFont="1" applyAlignment="1">
      <alignment horizontal="left"/>
    </xf>
    <xf numFmtId="0" fontId="13" fillId="0" borderId="0" xfId="0" applyFont="1"/>
    <xf numFmtId="0" fontId="12" fillId="0" borderId="16" xfId="0" applyFont="1" applyBorder="1"/>
    <xf numFmtId="0" fontId="12" fillId="0" borderId="6" xfId="0" applyFont="1" applyBorder="1"/>
    <xf numFmtId="0" fontId="12" fillId="0" borderId="0" xfId="0" applyFont="1" applyAlignment="1">
      <alignment horizontal="left"/>
    </xf>
    <xf numFmtId="0" fontId="12" fillId="0" borderId="1" xfId="0" applyFont="1" applyBorder="1" applyAlignment="1">
      <alignment horizontal="left"/>
    </xf>
    <xf numFmtId="0" fontId="15" fillId="0" borderId="0" xfId="0" applyFont="1"/>
    <xf numFmtId="0" fontId="13" fillId="0" borderId="5" xfId="0" applyFont="1" applyBorder="1"/>
    <xf numFmtId="0" fontId="13" fillId="0" borderId="6" xfId="0" applyFont="1" applyBorder="1"/>
    <xf numFmtId="0" fontId="19" fillId="0" borderId="0" xfId="0" applyFont="1"/>
    <xf numFmtId="164" fontId="12" fillId="0" borderId="0" xfId="0" applyNumberFormat="1" applyFont="1"/>
    <xf numFmtId="0" fontId="21" fillId="0" borderId="0" xfId="0" applyFont="1"/>
    <xf numFmtId="0" fontId="21" fillId="0" borderId="5" xfId="0" applyFont="1" applyBorder="1"/>
    <xf numFmtId="0" fontId="21" fillId="0" borderId="3" xfId="0" applyFont="1" applyBorder="1"/>
    <xf numFmtId="0" fontId="22" fillId="0" borderId="0" xfId="0" applyFont="1"/>
    <xf numFmtId="0" fontId="21" fillId="0" borderId="4" xfId="0" applyFont="1" applyBorder="1"/>
    <xf numFmtId="0" fontId="21" fillId="0" borderId="16" xfId="0" applyFont="1" applyBorder="1"/>
    <xf numFmtId="0" fontId="21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1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2" fillId="0" borderId="16" xfId="0" applyFont="1" applyBorder="1" applyAlignment="1">
      <alignment wrapText="1"/>
    </xf>
    <xf numFmtId="0" fontId="18" fillId="0" borderId="16" xfId="0" applyFont="1" applyBorder="1"/>
    <xf numFmtId="3" fontId="12" fillId="5" borderId="15" xfId="0" applyNumberFormat="1" applyFont="1" applyFill="1" applyBorder="1" applyAlignment="1" applyProtection="1">
      <alignment horizontal="right"/>
      <protection locked="0"/>
    </xf>
    <xf numFmtId="3" fontId="12" fillId="5" borderId="10" xfId="0" applyNumberFormat="1" applyFont="1" applyFill="1" applyBorder="1" applyAlignment="1" applyProtection="1">
      <alignment horizontal="right"/>
      <protection locked="0"/>
    </xf>
    <xf numFmtId="0" fontId="19" fillId="5" borderId="1" xfId="0" applyFont="1" applyFill="1" applyBorder="1" applyAlignment="1" applyProtection="1">
      <alignment horizontal="center"/>
      <protection locked="0"/>
    </xf>
    <xf numFmtId="0" fontId="19" fillId="5" borderId="8" xfId="0" applyFont="1" applyFill="1" applyBorder="1" applyAlignment="1" applyProtection="1">
      <alignment horizontal="center"/>
      <protection locked="0"/>
    </xf>
    <xf numFmtId="0" fontId="31" fillId="0" borderId="16" xfId="0" applyFont="1" applyBorder="1"/>
    <xf numFmtId="0" fontId="31" fillId="0" borderId="0" xfId="0" applyFont="1"/>
    <xf numFmtId="0" fontId="33" fillId="0" borderId="5" xfId="0" applyFont="1" applyBorder="1"/>
    <xf numFmtId="166" fontId="12" fillId="0" borderId="0" xfId="1" applyNumberFormat="1" applyFont="1" applyFill="1" applyBorder="1" applyAlignment="1" applyProtection="1">
      <alignment horizontal="left"/>
    </xf>
    <xf numFmtId="0" fontId="21" fillId="0" borderId="16" xfId="0" applyFont="1" applyBorder="1" applyAlignment="1">
      <alignment horizontal="left" vertical="center"/>
    </xf>
    <xf numFmtId="0" fontId="21" fillId="0" borderId="16" xfId="0" applyFont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26" fillId="9" borderId="3" xfId="6" applyFill="1" applyBorder="1" applyAlignment="1" applyProtection="1"/>
    <xf numFmtId="0" fontId="40" fillId="0" borderId="0" xfId="0" applyFont="1"/>
    <xf numFmtId="0" fontId="19" fillId="0" borderId="0" xfId="8" applyFont="1"/>
    <xf numFmtId="9" fontId="13" fillId="0" borderId="10" xfId="9" applyFont="1" applyBorder="1" applyAlignment="1" applyProtection="1">
      <alignment horizontal="right"/>
    </xf>
    <xf numFmtId="9" fontId="12" fillId="0" borderId="10" xfId="9" applyFont="1" applyBorder="1" applyAlignment="1" applyProtection="1">
      <alignment horizontal="right"/>
    </xf>
    <xf numFmtId="49" fontId="12" fillId="5" borderId="15" xfId="11" applyNumberFormat="1" applyFill="1" applyBorder="1" applyAlignment="1" applyProtection="1">
      <alignment horizontal="center"/>
      <protection locked="0"/>
    </xf>
    <xf numFmtId="0" fontId="19" fillId="0" borderId="0" xfId="8" applyFont="1" applyAlignment="1">
      <alignment horizontal="left"/>
    </xf>
    <xf numFmtId="0" fontId="26" fillId="0" borderId="0" xfId="6" applyFill="1" applyBorder="1" applyAlignment="1" applyProtection="1"/>
    <xf numFmtId="0" fontId="26" fillId="0" borderId="0" xfId="6" applyFill="1" applyBorder="1" applyAlignment="1" applyProtection="1">
      <alignment vertical="center"/>
    </xf>
    <xf numFmtId="0" fontId="22" fillId="11" borderId="0" xfId="8" applyFont="1" applyFill="1"/>
    <xf numFmtId="0" fontId="22" fillId="11" borderId="0" xfId="0" applyFont="1" applyFill="1"/>
    <xf numFmtId="0" fontId="22" fillId="12" borderId="0" xfId="0" applyFont="1" applyFill="1"/>
    <xf numFmtId="0" fontId="6" fillId="0" borderId="0" xfId="12"/>
    <xf numFmtId="14" fontId="6" fillId="0" borderId="0" xfId="12" applyNumberFormat="1"/>
    <xf numFmtId="0" fontId="6" fillId="0" borderId="0" xfId="12" quotePrefix="1"/>
    <xf numFmtId="0" fontId="52" fillId="0" borderId="0" xfId="12" applyFont="1"/>
    <xf numFmtId="0" fontId="36" fillId="0" borderId="0" xfId="12" applyFont="1"/>
    <xf numFmtId="0" fontId="53" fillId="0" borderId="0" xfId="6" applyFont="1" applyFill="1" applyBorder="1" applyAlignment="1" applyProtection="1">
      <alignment horizontal="left" vertical="center"/>
    </xf>
    <xf numFmtId="0" fontId="53" fillId="0" borderId="0" xfId="6" applyFont="1" applyFill="1" applyBorder="1" applyAlignment="1" applyProtection="1">
      <alignment vertical="top"/>
    </xf>
    <xf numFmtId="0" fontId="53" fillId="0" borderId="5" xfId="6" applyFont="1" applyFill="1" applyBorder="1" applyAlignment="1" applyProtection="1">
      <alignment vertical="top"/>
    </xf>
    <xf numFmtId="0" fontId="53" fillId="0" borderId="0" xfId="6" applyFont="1" applyBorder="1" applyAlignment="1" applyProtection="1">
      <alignment horizontal="left" vertical="top"/>
    </xf>
    <xf numFmtId="0" fontId="53" fillId="0" borderId="2" xfId="6" applyFont="1" applyFill="1" applyBorder="1" applyAlignment="1" applyProtection="1">
      <alignment vertical="top"/>
    </xf>
    <xf numFmtId="0" fontId="53" fillId="0" borderId="6" xfId="6" applyFont="1" applyFill="1" applyBorder="1" applyAlignment="1" applyProtection="1">
      <alignment vertical="top"/>
    </xf>
    <xf numFmtId="0" fontId="19" fillId="0" borderId="0" xfId="0" applyFont="1" applyAlignment="1">
      <alignment wrapText="1"/>
    </xf>
    <xf numFmtId="0" fontId="53" fillId="0" borderId="1" xfId="6" applyFont="1" applyFill="1" applyBorder="1" applyAlignment="1" applyProtection="1">
      <alignment horizontal="left" vertical="top"/>
    </xf>
    <xf numFmtId="0" fontId="57" fillId="0" borderId="0" xfId="6" applyFont="1" applyFill="1" applyBorder="1" applyAlignment="1" applyProtection="1">
      <alignment horizontal="left" vertical="top"/>
    </xf>
    <xf numFmtId="0" fontId="53" fillId="0" borderId="0" xfId="6" applyFont="1" applyFill="1" applyBorder="1" applyAlignment="1" applyProtection="1">
      <alignment horizontal="left" vertical="top"/>
    </xf>
    <xf numFmtId="0" fontId="53" fillId="0" borderId="3" xfId="6" applyFont="1" applyFill="1" applyBorder="1" applyAlignment="1" applyProtection="1">
      <alignment vertical="top"/>
    </xf>
    <xf numFmtId="0" fontId="60" fillId="0" borderId="0" xfId="12" applyFont="1"/>
    <xf numFmtId="0" fontId="6" fillId="12" borderId="0" xfId="12" applyFill="1"/>
    <xf numFmtId="0" fontId="60" fillId="12" borderId="0" xfId="12" applyFont="1" applyFill="1"/>
    <xf numFmtId="164" fontId="19" fillId="0" borderId="0" xfId="1" applyNumberFormat="1" applyFont="1" applyFill="1" applyBorder="1" applyAlignment="1" applyProtection="1">
      <alignment horizontal="center"/>
    </xf>
    <xf numFmtId="164" fontId="19" fillId="0" borderId="1" xfId="1" applyNumberFormat="1" applyFont="1" applyFill="1" applyBorder="1" applyAlignment="1" applyProtection="1">
      <alignment horizontal="center"/>
    </xf>
    <xf numFmtId="10" fontId="19" fillId="0" borderId="0" xfId="7" applyNumberFormat="1" applyFont="1" applyFill="1" applyBorder="1" applyAlignment="1" applyProtection="1">
      <alignment horizontal="right"/>
    </xf>
    <xf numFmtId="9" fontId="19" fillId="0" borderId="0" xfId="7" applyFont="1" applyFill="1" applyBorder="1" applyAlignment="1" applyProtection="1"/>
    <xf numFmtId="9" fontId="19" fillId="0" borderId="3" xfId="7" applyFont="1" applyFill="1" applyBorder="1" applyAlignment="1" applyProtection="1">
      <alignment horizontal="center"/>
    </xf>
    <xf numFmtId="0" fontId="53" fillId="0" borderId="6" xfId="6" applyFont="1" applyFill="1" applyBorder="1" applyAlignment="1" applyProtection="1">
      <alignment horizontal="left" vertical="top"/>
    </xf>
    <xf numFmtId="0" fontId="65" fillId="0" borderId="0" xfId="6" applyFont="1" applyFill="1" applyBorder="1" applyAlignment="1" applyProtection="1">
      <alignment horizontal="left" vertical="top"/>
    </xf>
    <xf numFmtId="0" fontId="70" fillId="0" borderId="6" xfId="6" applyFont="1" applyFill="1" applyBorder="1" applyAlignment="1" applyProtection="1">
      <alignment vertical="top"/>
    </xf>
    <xf numFmtId="0" fontId="70" fillId="0" borderId="1" xfId="6" applyFont="1" applyFill="1" applyBorder="1" applyAlignment="1" applyProtection="1">
      <alignment horizontal="left" vertical="top"/>
    </xf>
    <xf numFmtId="9" fontId="12" fillId="0" borderId="15" xfId="9" applyFont="1" applyBorder="1" applyAlignment="1" applyProtection="1">
      <alignment horizontal="right"/>
    </xf>
    <xf numFmtId="0" fontId="71" fillId="0" borderId="0" xfId="6" applyFont="1" applyFill="1" applyBorder="1" applyAlignment="1" applyProtection="1">
      <alignment horizontal="left" vertical="top"/>
    </xf>
    <xf numFmtId="10" fontId="42" fillId="0" borderId="8" xfId="7" applyNumberFormat="1" applyFont="1" applyFill="1" applyBorder="1" applyAlignment="1" applyProtection="1">
      <alignment horizontal="center"/>
    </xf>
    <xf numFmtId="174" fontId="22" fillId="0" borderId="8" xfId="7" applyNumberFormat="1" applyFont="1" applyFill="1" applyBorder="1" applyAlignment="1" applyProtection="1">
      <alignment horizontal="right"/>
    </xf>
    <xf numFmtId="167" fontId="41" fillId="0" borderId="8" xfId="1" applyNumberFormat="1" applyFont="1" applyFill="1" applyBorder="1" applyAlignment="1" applyProtection="1">
      <alignment horizontal="left"/>
    </xf>
    <xf numFmtId="0" fontId="73" fillId="0" borderId="0" xfId="6" applyFont="1" applyFill="1" applyBorder="1" applyAlignment="1" applyProtection="1">
      <alignment horizontal="left" vertical="top"/>
    </xf>
    <xf numFmtId="174" fontId="13" fillId="0" borderId="0" xfId="7" applyNumberFormat="1" applyFont="1" applyFill="1" applyBorder="1" applyAlignment="1" applyProtection="1">
      <alignment horizontal="center"/>
    </xf>
    <xf numFmtId="167" fontId="13" fillId="0" borderId="0" xfId="1" applyNumberFormat="1" applyFont="1" applyFill="1" applyBorder="1" applyAlignment="1" applyProtection="1">
      <alignment horizontal="left"/>
    </xf>
    <xf numFmtId="0" fontId="36" fillId="0" borderId="0" xfId="0" applyFont="1"/>
    <xf numFmtId="3" fontId="12" fillId="0" borderId="0" xfId="0" applyNumberFormat="1" applyFont="1"/>
    <xf numFmtId="0" fontId="12" fillId="0" borderId="0" xfId="0" applyFont="1" applyAlignment="1">
      <alignment horizontal="right"/>
    </xf>
    <xf numFmtId="0" fontId="12" fillId="0" borderId="3" xfId="0" applyFont="1" applyBorder="1"/>
    <xf numFmtId="0" fontId="8" fillId="9" borderId="0" xfId="0" applyFont="1" applyFill="1"/>
    <xf numFmtId="0" fontId="12" fillId="9" borderId="0" xfId="0" applyFont="1" applyFill="1"/>
    <xf numFmtId="0" fontId="13" fillId="0" borderId="0" xfId="0" applyFont="1" applyAlignment="1">
      <alignment horizontal="left"/>
    </xf>
    <xf numFmtId="0" fontId="13" fillId="0" borderId="3" xfId="0" applyFont="1" applyBorder="1" applyAlignment="1">
      <alignment horizontal="left"/>
    </xf>
    <xf numFmtId="164" fontId="12" fillId="0" borderId="1" xfId="0" applyNumberFormat="1" applyFont="1" applyBorder="1"/>
    <xf numFmtId="0" fontId="11" fillId="0" borderId="0" xfId="0" applyFont="1"/>
    <xf numFmtId="0" fontId="11" fillId="0" borderId="16" xfId="0" applyFont="1" applyBorder="1"/>
    <xf numFmtId="0" fontId="19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0" fillId="9" borderId="0" xfId="0" applyFont="1" applyFill="1" applyAlignment="1">
      <alignment vertical="top"/>
    </xf>
    <xf numFmtId="0" fontId="11" fillId="9" borderId="0" xfId="0" applyFont="1" applyFill="1"/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3" xfId="0" applyFont="1" applyBorder="1" applyAlignment="1">
      <alignment horizontal="left"/>
    </xf>
    <xf numFmtId="0" fontId="12" fillId="0" borderId="4" xfId="0" applyFont="1" applyBorder="1"/>
    <xf numFmtId="0" fontId="15" fillId="0" borderId="16" xfId="0" applyFont="1" applyBorder="1"/>
    <xf numFmtId="0" fontId="12" fillId="0" borderId="5" xfId="8" applyFont="1" applyBorder="1" applyAlignment="1">
      <alignment vertical="center"/>
    </xf>
    <xf numFmtId="0" fontId="12" fillId="0" borderId="0" xfId="8" applyFont="1" applyAlignment="1">
      <alignment vertical="center"/>
    </xf>
    <xf numFmtId="0" fontId="11" fillId="0" borderId="0" xfId="8" applyFont="1"/>
    <xf numFmtId="0" fontId="12" fillId="0" borderId="16" xfId="8" applyFont="1" applyBorder="1"/>
    <xf numFmtId="0" fontId="36" fillId="0" borderId="0" xfId="8" applyFont="1"/>
    <xf numFmtId="0" fontId="47" fillId="0" borderId="0" xfId="0" applyFont="1"/>
    <xf numFmtId="0" fontId="40" fillId="0" borderId="0" xfId="8" applyFont="1"/>
    <xf numFmtId="0" fontId="47" fillId="0" borderId="0" xfId="0" applyFont="1" applyAlignment="1">
      <alignment wrapText="1"/>
    </xf>
    <xf numFmtId="0" fontId="59" fillId="0" borderId="0" xfId="0" applyFont="1" applyAlignment="1">
      <alignment horizontal="left" vertical="top" wrapText="1"/>
    </xf>
    <xf numFmtId="0" fontId="35" fillId="0" borderId="5" xfId="0" applyFont="1" applyBorder="1" applyAlignment="1">
      <alignment wrapText="1"/>
    </xf>
    <xf numFmtId="0" fontId="36" fillId="0" borderId="0" xfId="0" applyFont="1" applyAlignment="1">
      <alignment wrapText="1"/>
    </xf>
    <xf numFmtId="0" fontId="47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35" fillId="0" borderId="5" xfId="0" applyFont="1" applyBorder="1" applyAlignment="1">
      <alignment horizontal="left" wrapText="1"/>
    </xf>
    <xf numFmtId="0" fontId="61" fillId="0" borderId="0" xfId="0" applyFont="1" applyAlignment="1">
      <alignment horizontal="right" vertical="top"/>
    </xf>
    <xf numFmtId="0" fontId="61" fillId="0" borderId="0" xfId="0" applyFont="1" applyAlignment="1">
      <alignment horizontal="right" vertical="top" wrapText="1"/>
    </xf>
    <xf numFmtId="0" fontId="35" fillId="0" borderId="16" xfId="0" applyFont="1" applyBorder="1" applyAlignment="1">
      <alignment wrapText="1"/>
    </xf>
    <xf numFmtId="0" fontId="12" fillId="0" borderId="5" xfId="0" applyFont="1" applyBorder="1" applyAlignment="1">
      <alignment horizontal="left" wrapText="1"/>
    </xf>
    <xf numFmtId="0" fontId="62" fillId="0" borderId="0" xfId="0" applyFont="1" applyAlignment="1">
      <alignment horizontal="right" vertical="top" wrapText="1"/>
    </xf>
    <xf numFmtId="0" fontId="35" fillId="0" borderId="0" xfId="0" applyFont="1"/>
    <xf numFmtId="0" fontId="12" fillId="0" borderId="6" xfId="8" applyFont="1" applyBorder="1"/>
    <xf numFmtId="0" fontId="53" fillId="0" borderId="1" xfId="6" applyFont="1" applyFill="1" applyBorder="1" applyAlignment="1" applyProtection="1">
      <alignment vertical="top"/>
    </xf>
    <xf numFmtId="0" fontId="12" fillId="0" borderId="7" xfId="0" applyFont="1" applyBorder="1"/>
    <xf numFmtId="0" fontId="46" fillId="0" borderId="0" xfId="0" applyFont="1"/>
    <xf numFmtId="164" fontId="40" fillId="0" borderId="0" xfId="0" applyNumberFormat="1" applyFont="1" applyAlignment="1">
      <alignment horizontal="right"/>
    </xf>
    <xf numFmtId="164" fontId="46" fillId="0" borderId="0" xfId="0" applyNumberFormat="1" applyFont="1" applyAlignment="1">
      <alignment horizontal="center"/>
    </xf>
    <xf numFmtId="0" fontId="47" fillId="0" borderId="0" xfId="8" applyFont="1"/>
    <xf numFmtId="0" fontId="45" fillId="0" borderId="0" xfId="0" applyFont="1"/>
    <xf numFmtId="0" fontId="13" fillId="0" borderId="2" xfId="0" applyFont="1" applyBorder="1"/>
    <xf numFmtId="0" fontId="61" fillId="0" borderId="0" xfId="0" applyFont="1"/>
    <xf numFmtId="0" fontId="62" fillId="0" borderId="0" xfId="0" applyFont="1"/>
    <xf numFmtId="0" fontId="35" fillId="0" borderId="0" xfId="0" applyFont="1" applyAlignment="1">
      <alignment horizontal="right"/>
    </xf>
    <xf numFmtId="0" fontId="12" fillId="0" borderId="1" xfId="0" applyFont="1" applyBorder="1" applyAlignment="1">
      <alignment vertical="center"/>
    </xf>
    <xf numFmtId="0" fontId="13" fillId="0" borderId="0" xfId="8" applyFont="1"/>
    <xf numFmtId="0" fontId="13" fillId="0" borderId="0" xfId="8" applyFont="1" applyAlignment="1">
      <alignment vertical="center"/>
    </xf>
    <xf numFmtId="0" fontId="12" fillId="0" borderId="0" xfId="8" applyFont="1"/>
    <xf numFmtId="0" fontId="12" fillId="0" borderId="0" xfId="8" applyFont="1" applyAlignment="1">
      <alignment horizontal="left"/>
    </xf>
    <xf numFmtId="0" fontId="47" fillId="0" borderId="0" xfId="0" applyFont="1" applyAlignment="1">
      <alignment horizontal="left" vertical="top"/>
    </xf>
    <xf numFmtId="0" fontId="13" fillId="0" borderId="2" xfId="8" applyFont="1" applyBorder="1"/>
    <xf numFmtId="0" fontId="12" fillId="0" borderId="3" xfId="8" applyFont="1" applyBorder="1" applyAlignment="1">
      <alignment vertical="center"/>
    </xf>
    <xf numFmtId="0" fontId="12" fillId="0" borderId="3" xfId="8" applyFont="1" applyBorder="1"/>
    <xf numFmtId="0" fontId="12" fillId="0" borderId="3" xfId="8" applyFont="1" applyBorder="1" applyAlignment="1">
      <alignment horizontal="left"/>
    </xf>
    <xf numFmtId="0" fontId="12" fillId="0" borderId="4" xfId="8" applyFont="1" applyBorder="1"/>
    <xf numFmtId="0" fontId="12" fillId="0" borderId="5" xfId="8" applyFont="1" applyBorder="1" applyAlignment="1">
      <alignment vertical="top"/>
    </xf>
    <xf numFmtId="0" fontId="46" fillId="0" borderId="0" xfId="8" applyFont="1"/>
    <xf numFmtId="0" fontId="12" fillId="0" borderId="5" xfId="8" applyFont="1" applyBorder="1"/>
    <xf numFmtId="0" fontId="12" fillId="0" borderId="1" xfId="8" applyFont="1" applyBorder="1"/>
    <xf numFmtId="0" fontId="12" fillId="0" borderId="7" xfId="8" applyFont="1" applyBorder="1"/>
    <xf numFmtId="0" fontId="12" fillId="0" borderId="3" xfId="0" applyFont="1" applyBorder="1" applyAlignment="1">
      <alignment horizontal="right"/>
    </xf>
    <xf numFmtId="0" fontId="12" fillId="0" borderId="8" xfId="0" applyFont="1" applyBorder="1"/>
    <xf numFmtId="0" fontId="13" fillId="0" borderId="1" xfId="0" applyFont="1" applyBorder="1"/>
    <xf numFmtId="0" fontId="12" fillId="0" borderId="5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3" fontId="19" fillId="0" borderId="0" xfId="0" applyNumberFormat="1" applyFont="1" applyAlignment="1">
      <alignment horizontal="right"/>
    </xf>
    <xf numFmtId="0" fontId="19" fillId="0" borderId="3" xfId="0" applyFont="1" applyBorder="1"/>
    <xf numFmtId="49" fontId="19" fillId="0" borderId="3" xfId="0" applyNumberFormat="1" applyFont="1" applyBorder="1" applyAlignment="1">
      <alignment horizontal="right"/>
    </xf>
    <xf numFmtId="168" fontId="19" fillId="0" borderId="0" xfId="0" applyNumberFormat="1" applyFont="1"/>
    <xf numFmtId="49" fontId="19" fillId="0" borderId="0" xfId="0" applyNumberFormat="1" applyFont="1" applyAlignment="1">
      <alignment horizontal="right"/>
    </xf>
    <xf numFmtId="0" fontId="10" fillId="0" borderId="5" xfId="0" applyFont="1" applyBorder="1" applyAlignment="1">
      <alignment horizontal="left"/>
    </xf>
    <xf numFmtId="0" fontId="19" fillId="0" borderId="0" xfId="0" applyFont="1" applyAlignment="1">
      <alignment horizontal="left" indent="1"/>
    </xf>
    <xf numFmtId="0" fontId="56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0" fontId="22" fillId="0" borderId="5" xfId="0" applyFont="1" applyBorder="1" applyAlignment="1">
      <alignment horizontal="left"/>
    </xf>
    <xf numFmtId="0" fontId="15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49" fontId="12" fillId="0" borderId="0" xfId="0" applyNumberFormat="1" applyFont="1" applyAlignment="1">
      <alignment horizontal="right"/>
    </xf>
    <xf numFmtId="0" fontId="47" fillId="0" borderId="0" xfId="8" applyFont="1" applyAlignment="1">
      <alignment horizontal="left"/>
    </xf>
    <xf numFmtId="0" fontId="10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16" xfId="0" applyFont="1" applyBorder="1" applyAlignment="1">
      <alignment horizontal="left"/>
    </xf>
    <xf numFmtId="0" fontId="66" fillId="0" borderId="0" xfId="0" applyFont="1"/>
    <xf numFmtId="49" fontId="66" fillId="0" borderId="0" xfId="0" applyNumberFormat="1" applyFont="1" applyAlignment="1">
      <alignment horizontal="right"/>
    </xf>
    <xf numFmtId="164" fontId="19" fillId="0" borderId="5" xfId="0" applyNumberFormat="1" applyFont="1" applyBorder="1" applyAlignment="1">
      <alignment horizontal="left"/>
    </xf>
    <xf numFmtId="164" fontId="19" fillId="0" borderId="16" xfId="0" applyNumberFormat="1" applyFont="1" applyBorder="1" applyAlignment="1">
      <alignment horizontal="left"/>
    </xf>
    <xf numFmtId="0" fontId="10" fillId="0" borderId="6" xfId="0" applyFont="1" applyBorder="1"/>
    <xf numFmtId="0" fontId="10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3" fontId="19" fillId="0" borderId="0" xfId="0" applyNumberFormat="1" applyFont="1" applyAlignment="1">
      <alignment horizontal="center"/>
    </xf>
    <xf numFmtId="0" fontId="10" fillId="0" borderId="6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right"/>
    </xf>
    <xf numFmtId="3" fontId="19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56" fillId="0" borderId="0" xfId="0" applyFont="1" applyAlignment="1">
      <alignment horizontal="left"/>
    </xf>
    <xf numFmtId="164" fontId="16" fillId="0" borderId="4" xfId="0" applyNumberFormat="1" applyFont="1" applyBorder="1" applyAlignment="1">
      <alignment horizontal="left" vertical="top"/>
    </xf>
    <xf numFmtId="0" fontId="40" fillId="0" borderId="0" xfId="0" applyFont="1" applyAlignment="1">
      <alignment vertical="top"/>
    </xf>
    <xf numFmtId="0" fontId="27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2" fillId="0" borderId="5" xfId="0" applyFont="1" applyBorder="1" applyAlignment="1">
      <alignment horizontal="center"/>
    </xf>
    <xf numFmtId="167" fontId="19" fillId="0" borderId="0" xfId="0" applyNumberFormat="1" applyFont="1"/>
    <xf numFmtId="0" fontId="15" fillId="0" borderId="0" xfId="8" applyFont="1"/>
    <xf numFmtId="0" fontId="19" fillId="0" borderId="0" xfId="0" applyFont="1" applyAlignment="1">
      <alignment horizontal="center"/>
    </xf>
    <xf numFmtId="167" fontId="19" fillId="0" borderId="0" xfId="0" applyNumberFormat="1" applyFont="1" applyAlignment="1">
      <alignment horizontal="center"/>
    </xf>
    <xf numFmtId="0" fontId="12" fillId="0" borderId="6" xfId="0" applyFont="1" applyBorder="1" applyAlignment="1">
      <alignment horizontal="center"/>
    </xf>
    <xf numFmtId="0" fontId="15" fillId="0" borderId="1" xfId="0" applyFont="1" applyBorder="1"/>
    <xf numFmtId="0" fontId="19" fillId="0" borderId="1" xfId="0" applyFont="1" applyBorder="1" applyAlignment="1">
      <alignment horizontal="right"/>
    </xf>
    <xf numFmtId="167" fontId="19" fillId="0" borderId="1" xfId="0" applyNumberFormat="1" applyFont="1" applyBorder="1" applyAlignment="1">
      <alignment horizontal="center"/>
    </xf>
    <xf numFmtId="164" fontId="22" fillId="0" borderId="5" xfId="0" applyNumberFormat="1" applyFont="1" applyBorder="1" applyAlignment="1">
      <alignment horizontal="left"/>
    </xf>
    <xf numFmtId="164" fontId="22" fillId="0" borderId="16" xfId="0" applyNumberFormat="1" applyFont="1" applyBorder="1" applyAlignment="1">
      <alignment horizontal="left"/>
    </xf>
    <xf numFmtId="0" fontId="10" fillId="0" borderId="5" xfId="0" applyFont="1" applyBorder="1"/>
    <xf numFmtId="0" fontId="10" fillId="9" borderId="0" xfId="0" applyFont="1" applyFill="1"/>
    <xf numFmtId="0" fontId="11" fillId="0" borderId="1" xfId="0" applyFont="1" applyBorder="1"/>
    <xf numFmtId="0" fontId="11" fillId="0" borderId="3" xfId="0" applyFont="1" applyBorder="1"/>
    <xf numFmtId="0" fontId="11" fillId="0" borderId="4" xfId="0" applyFont="1" applyBorder="1"/>
    <xf numFmtId="0" fontId="15" fillId="0" borderId="5" xfId="8" applyFont="1" applyBorder="1" applyAlignment="1">
      <alignment horizontal="left"/>
    </xf>
    <xf numFmtId="0" fontId="16" fillId="0" borderId="0" xfId="8" applyFont="1" applyAlignment="1">
      <alignment horizontal="left" vertical="center"/>
    </xf>
    <xf numFmtId="0" fontId="15" fillId="0" borderId="0" xfId="8" applyFont="1" applyAlignment="1">
      <alignment horizontal="center" vertical="center" wrapText="1"/>
    </xf>
    <xf numFmtId="0" fontId="15" fillId="0" borderId="0" xfId="8" applyFont="1" applyAlignment="1">
      <alignment horizontal="left" vertical="center" wrapText="1"/>
    </xf>
    <xf numFmtId="0" fontId="15" fillId="0" borderId="16" xfId="8" applyFont="1" applyBorder="1" applyAlignment="1">
      <alignment horizontal="left" vertical="center" wrapText="1"/>
    </xf>
    <xf numFmtId="0" fontId="15" fillId="0" borderId="5" xfId="8" quotePrefix="1" applyFont="1" applyBorder="1" applyAlignment="1">
      <alignment horizontal="left" vertical="center"/>
    </xf>
    <xf numFmtId="0" fontId="15" fillId="0" borderId="0" xfId="8" applyFont="1" applyAlignment="1">
      <alignment horizontal="left" vertical="center"/>
    </xf>
    <xf numFmtId="0" fontId="15" fillId="0" borderId="0" xfId="8" quotePrefix="1" applyFont="1" applyAlignment="1">
      <alignment horizontal="left" vertical="center"/>
    </xf>
    <xf numFmtId="0" fontId="15" fillId="0" borderId="16" xfId="8" applyFont="1" applyBorder="1" applyAlignment="1">
      <alignment horizontal="center" vertical="center" wrapText="1"/>
    </xf>
    <xf numFmtId="0" fontId="40" fillId="0" borderId="0" xfId="13" applyFont="1"/>
    <xf numFmtId="0" fontId="31" fillId="0" borderId="0" xfId="8" applyFont="1"/>
    <xf numFmtId="0" fontId="55" fillId="0" borderId="9" xfId="8" applyFont="1" applyBorder="1" applyAlignment="1">
      <alignment horizontal="center" vertical="center" wrapText="1"/>
    </xf>
    <xf numFmtId="0" fontId="15" fillId="0" borderId="16" xfId="8" quotePrefix="1" applyFont="1" applyBorder="1" applyAlignment="1">
      <alignment horizontal="left" vertical="center"/>
    </xf>
    <xf numFmtId="0" fontId="55" fillId="0" borderId="0" xfId="8" applyFont="1"/>
    <xf numFmtId="0" fontId="15" fillId="0" borderId="5" xfId="8" applyFont="1" applyBorder="1" applyAlignment="1">
      <alignment horizontal="left" vertical="top"/>
    </xf>
    <xf numFmtId="0" fontId="55" fillId="0" borderId="10" xfId="8" applyFont="1" applyBorder="1" applyAlignment="1">
      <alignment horizontal="center" vertical="center" wrapText="1"/>
    </xf>
    <xf numFmtId="0" fontId="40" fillId="0" borderId="0" xfId="13" applyFont="1" applyAlignment="1">
      <alignment horizontal="right"/>
    </xf>
    <xf numFmtId="0" fontId="15" fillId="0" borderId="7" xfId="8" applyFont="1" applyBorder="1" applyAlignment="1">
      <alignment horizontal="center" vertical="center" wrapText="1"/>
    </xf>
    <xf numFmtId="0" fontId="55" fillId="0" borderId="0" xfId="13" applyFont="1"/>
    <xf numFmtId="0" fontId="55" fillId="0" borderId="0" xfId="13" applyFont="1" applyAlignment="1">
      <alignment horizontal="right"/>
    </xf>
    <xf numFmtId="0" fontId="39" fillId="0" borderId="0" xfId="8" applyFont="1"/>
    <xf numFmtId="0" fontId="19" fillId="0" borderId="11" xfId="0" applyFont="1" applyBorder="1"/>
    <xf numFmtId="0" fontId="39" fillId="0" borderId="0" xfId="0" applyFont="1"/>
    <xf numFmtId="0" fontId="19" fillId="0" borderId="5" xfId="0" applyFont="1" applyBorder="1"/>
    <xf numFmtId="0" fontId="66" fillId="0" borderId="0" xfId="8" applyFont="1"/>
    <xf numFmtId="0" fontId="67" fillId="0" borderId="0" xfId="8" applyFont="1"/>
    <xf numFmtId="0" fontId="29" fillId="0" borderId="0" xfId="8" applyFont="1"/>
    <xf numFmtId="0" fontId="19" fillId="0" borderId="6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0" fontId="19" fillId="0" borderId="6" xfId="0" applyFont="1" applyBorder="1"/>
    <xf numFmtId="2" fontId="19" fillId="0" borderId="0" xfId="0" applyNumberFormat="1" applyFont="1" applyAlignment="1">
      <alignment horizontal="right"/>
    </xf>
    <xf numFmtId="0" fontId="38" fillId="0" borderId="0" xfId="0" applyFont="1"/>
    <xf numFmtId="0" fontId="66" fillId="0" borderId="0" xfId="0" applyFont="1" applyAlignment="1">
      <alignment horizontal="left"/>
    </xf>
    <xf numFmtId="0" fontId="19" fillId="0" borderId="11" xfId="8" applyFont="1" applyBorder="1"/>
    <xf numFmtId="0" fontId="19" fillId="0" borderId="8" xfId="0" applyFont="1" applyBorder="1"/>
    <xf numFmtId="0" fontId="38" fillId="0" borderId="0" xfId="8" applyFont="1"/>
    <xf numFmtId="0" fontId="19" fillId="0" borderId="5" xfId="8" applyFont="1" applyBorder="1"/>
    <xf numFmtId="0" fontId="15" fillId="0" borderId="5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left" indent="1"/>
    </xf>
    <xf numFmtId="0" fontId="15" fillId="0" borderId="6" xfId="0" applyFont="1" applyBorder="1"/>
    <xf numFmtId="0" fontId="11" fillId="0" borderId="7" xfId="0" applyFont="1" applyBorder="1"/>
    <xf numFmtId="0" fontId="7" fillId="0" borderId="0" xfId="8" applyFont="1"/>
    <xf numFmtId="0" fontId="21" fillId="0" borderId="2" xfId="8" applyFont="1" applyBorder="1"/>
    <xf numFmtId="0" fontId="21" fillId="0" borderId="4" xfId="8" applyFont="1" applyBorder="1"/>
    <xf numFmtId="0" fontId="21" fillId="0" borderId="5" xfId="8" applyFont="1" applyBorder="1"/>
    <xf numFmtId="0" fontId="21" fillId="0" borderId="0" xfId="8" applyFont="1" applyAlignment="1">
      <alignment horizontal="left" wrapText="1"/>
    </xf>
    <xf numFmtId="0" fontId="21" fillId="0" borderId="16" xfId="8" applyFont="1" applyBorder="1"/>
    <xf numFmtId="0" fontId="23" fillId="0" borderId="0" xfId="0" applyFont="1"/>
    <xf numFmtId="0" fontId="21" fillId="0" borderId="0" xfId="0" applyFont="1" applyAlignment="1">
      <alignment horizontal="center" vertical="center" wrapText="1"/>
    </xf>
    <xf numFmtId="0" fontId="13" fillId="0" borderId="5" xfId="8" applyFont="1" applyBorder="1"/>
    <xf numFmtId="0" fontId="21" fillId="0" borderId="0" xfId="8" applyFont="1"/>
    <xf numFmtId="0" fontId="13" fillId="0" borderId="5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46" fillId="0" borderId="0" xfId="0" applyFont="1" applyAlignment="1">
      <alignment vertical="center"/>
    </xf>
    <xf numFmtId="0" fontId="13" fillId="0" borderId="5" xfId="0" applyFont="1" applyBorder="1" applyAlignment="1">
      <alignment vertical="center"/>
    </xf>
    <xf numFmtId="0" fontId="40" fillId="0" borderId="0" xfId="0" applyFont="1" applyAlignment="1">
      <alignment vertical="center"/>
    </xf>
    <xf numFmtId="164" fontId="15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center"/>
    </xf>
    <xf numFmtId="0" fontId="10" fillId="9" borderId="0" xfId="8" applyFont="1" applyFill="1" applyAlignment="1">
      <alignment horizontal="left" vertical="top"/>
    </xf>
    <xf numFmtId="0" fontId="10" fillId="9" borderId="0" xfId="8" applyFont="1" applyFill="1" applyAlignment="1">
      <alignment horizontal="left"/>
    </xf>
    <xf numFmtId="0" fontId="7" fillId="9" borderId="0" xfId="8" applyFont="1" applyFill="1"/>
    <xf numFmtId="0" fontId="18" fillId="0" borderId="1" xfId="0" applyFont="1" applyBorder="1"/>
    <xf numFmtId="0" fontId="18" fillId="0" borderId="7" xfId="0" applyFont="1" applyBorder="1"/>
    <xf numFmtId="0" fontId="23" fillId="0" borderId="0" xfId="8" applyFont="1"/>
    <xf numFmtId="0" fontId="12" fillId="0" borderId="0" xfId="8" applyFont="1" applyAlignment="1">
      <alignment horizontal="right"/>
    </xf>
    <xf numFmtId="0" fontId="61" fillId="0" borderId="0" xfId="0" applyFont="1" applyAlignment="1">
      <alignment horizontal="left" vertical="top"/>
    </xf>
    <xf numFmtId="0" fontId="55" fillId="0" borderId="4" xfId="8" quotePrefix="1" applyFont="1" applyBorder="1" applyAlignment="1">
      <alignment horizontal="center" vertical="center"/>
    </xf>
    <xf numFmtId="0" fontId="10" fillId="0" borderId="0" xfId="0" applyFont="1"/>
    <xf numFmtId="0" fontId="51" fillId="0" borderId="0" xfId="0" applyFont="1"/>
    <xf numFmtId="0" fontId="13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167" fontId="12" fillId="0" borderId="0" xfId="0" applyNumberFormat="1" applyFont="1"/>
    <xf numFmtId="0" fontId="8" fillId="0" borderId="3" xfId="0" applyFont="1" applyBorder="1"/>
    <xf numFmtId="0" fontId="8" fillId="0" borderId="4" xfId="0" applyFont="1" applyBorder="1"/>
    <xf numFmtId="0" fontId="20" fillId="0" borderId="0" xfId="0" applyFont="1" applyAlignment="1">
      <alignment horizontal="center" vertical="center"/>
    </xf>
    <xf numFmtId="0" fontId="8" fillId="0" borderId="16" xfId="0" applyFont="1" applyBorder="1"/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8" fillId="0" borderId="7" xfId="0" applyFont="1" applyBorder="1"/>
    <xf numFmtId="0" fontId="20" fillId="9" borderId="0" xfId="0" applyFont="1" applyFill="1" applyAlignment="1">
      <alignment horizontal="left" vertical="top"/>
    </xf>
    <xf numFmtId="0" fontId="20" fillId="9" borderId="0" xfId="0" applyFont="1" applyFill="1" applyAlignment="1">
      <alignment horizontal="center" vertical="top"/>
    </xf>
    <xf numFmtId="0" fontId="20" fillId="9" borderId="0" xfId="0" applyFont="1" applyFill="1" applyAlignment="1">
      <alignment horizontal="center" vertical="center"/>
    </xf>
    <xf numFmtId="164" fontId="12" fillId="0" borderId="16" xfId="0" applyNumberFormat="1" applyFont="1" applyBorder="1"/>
    <xf numFmtId="0" fontId="50" fillId="0" borderId="0" xfId="0" applyFont="1"/>
    <xf numFmtId="0" fontId="25" fillId="0" borderId="1" xfId="0" applyFont="1" applyBorder="1" applyAlignment="1">
      <alignment horizontal="left" vertical="center"/>
    </xf>
    <xf numFmtId="3" fontId="12" fillId="0" borderId="1" xfId="0" applyNumberFormat="1" applyFont="1" applyBorder="1" applyAlignment="1">
      <alignment horizontal="left"/>
    </xf>
    <xf numFmtId="167" fontId="12" fillId="0" borderId="1" xfId="0" applyNumberFormat="1" applyFont="1" applyBorder="1" applyAlignment="1">
      <alignment horizontal="left"/>
    </xf>
    <xf numFmtId="164" fontId="12" fillId="0" borderId="1" xfId="0" applyNumberFormat="1" applyFont="1" applyBorder="1" applyAlignment="1">
      <alignment horizontal="left"/>
    </xf>
    <xf numFmtId="164" fontId="12" fillId="0" borderId="7" xfId="0" applyNumberFormat="1" applyFont="1" applyBorder="1"/>
    <xf numFmtId="3" fontId="13" fillId="0" borderId="0" xfId="0" applyNumberFormat="1" applyFont="1" applyAlignment="1">
      <alignment horizontal="left"/>
    </xf>
    <xf numFmtId="167" fontId="13" fillId="0" borderId="0" xfId="0" applyNumberFormat="1" applyFont="1" applyAlignment="1">
      <alignment horizontal="left"/>
    </xf>
    <xf numFmtId="164" fontId="13" fillId="0" borderId="0" xfId="0" applyNumberFormat="1" applyFont="1" applyAlignment="1">
      <alignment horizontal="left"/>
    </xf>
    <xf numFmtId="0" fontId="8" fillId="0" borderId="2" xfId="0" applyFont="1" applyBorder="1"/>
    <xf numFmtId="0" fontId="8" fillId="0" borderId="5" xfId="0" applyFont="1" applyBorder="1"/>
    <xf numFmtId="0" fontId="12" fillId="0" borderId="0" xfId="0" quotePrefix="1" applyFont="1" applyAlignment="1">
      <alignment horizontal="right"/>
    </xf>
    <xf numFmtId="0" fontId="8" fillId="0" borderId="6" xfId="0" applyFont="1" applyBorder="1"/>
    <xf numFmtId="0" fontId="19" fillId="0" borderId="0" xfId="0" applyFont="1" applyAlignment="1">
      <alignment vertical="top"/>
    </xf>
    <xf numFmtId="0" fontId="25" fillId="0" borderId="3" xfId="0" applyFont="1" applyBorder="1" applyAlignment="1">
      <alignment horizontal="left" vertical="center"/>
    </xf>
    <xf numFmtId="3" fontId="13" fillId="0" borderId="3" xfId="0" applyNumberFormat="1" applyFont="1" applyBorder="1" applyAlignment="1">
      <alignment horizontal="left"/>
    </xf>
    <xf numFmtId="167" fontId="13" fillId="0" borderId="3" xfId="0" applyNumberFormat="1" applyFont="1" applyBorder="1" applyAlignment="1">
      <alignment horizontal="left"/>
    </xf>
    <xf numFmtId="164" fontId="13" fillId="0" borderId="3" xfId="0" applyNumberFormat="1" applyFont="1" applyBorder="1" applyAlignment="1">
      <alignment horizontal="left"/>
    </xf>
    <xf numFmtId="164" fontId="12" fillId="0" borderId="4" xfId="0" applyNumberFormat="1" applyFont="1" applyBorder="1"/>
    <xf numFmtId="0" fontId="16" fillId="0" borderId="0" xfId="0" applyFont="1" applyAlignment="1">
      <alignment vertical="top"/>
    </xf>
    <xf numFmtId="0" fontId="12" fillId="0" borderId="0" xfId="0" applyFont="1" applyAlignment="1">
      <alignment horizontal="center"/>
    </xf>
    <xf numFmtId="3" fontId="12" fillId="0" borderId="1" xfId="0" applyNumberFormat="1" applyFont="1" applyBorder="1"/>
    <xf numFmtId="0" fontId="12" fillId="0" borderId="1" xfId="0" applyFont="1" applyBorder="1" applyAlignment="1">
      <alignment horizontal="right"/>
    </xf>
    <xf numFmtId="167" fontId="12" fillId="0" borderId="1" xfId="0" applyNumberFormat="1" applyFont="1" applyBorder="1"/>
    <xf numFmtId="0" fontId="20" fillId="0" borderId="0" xfId="0" applyFont="1" applyAlignment="1">
      <alignment horizontal="left" vertical="center"/>
    </xf>
    <xf numFmtId="0" fontId="12" fillId="9" borderId="2" xfId="0" applyFont="1" applyFill="1" applyBorder="1"/>
    <xf numFmtId="0" fontId="25" fillId="9" borderId="3" xfId="0" applyFont="1" applyFill="1" applyBorder="1" applyAlignment="1">
      <alignment horizontal="left" vertical="center"/>
    </xf>
    <xf numFmtId="0" fontId="12" fillId="9" borderId="3" xfId="0" applyFont="1" applyFill="1" applyBorder="1"/>
    <xf numFmtId="3" fontId="12" fillId="9" borderId="3" xfId="0" applyNumberFormat="1" applyFont="1" applyFill="1" applyBorder="1"/>
    <xf numFmtId="0" fontId="12" fillId="9" borderId="3" xfId="0" applyFont="1" applyFill="1" applyBorder="1" applyAlignment="1">
      <alignment horizontal="right"/>
    </xf>
    <xf numFmtId="167" fontId="12" fillId="9" borderId="3" xfId="0" applyNumberFormat="1" applyFont="1" applyFill="1" applyBorder="1"/>
    <xf numFmtId="164" fontId="12" fillId="9" borderId="3" xfId="0" applyNumberFormat="1" applyFont="1" applyFill="1" applyBorder="1"/>
    <xf numFmtId="164" fontId="12" fillId="9" borderId="4" xfId="0" applyNumberFormat="1" applyFont="1" applyFill="1" applyBorder="1"/>
    <xf numFmtId="0" fontId="23" fillId="0" borderId="0" xfId="0" applyFont="1" applyAlignment="1">
      <alignment horizontal="left" vertical="top"/>
    </xf>
    <xf numFmtId="0" fontId="12" fillId="9" borderId="5" xfId="0" applyFont="1" applyFill="1" applyBorder="1"/>
    <xf numFmtId="3" fontId="12" fillId="9" borderId="0" xfId="0" applyNumberFormat="1" applyFont="1" applyFill="1"/>
    <xf numFmtId="164" fontId="12" fillId="9" borderId="16" xfId="0" applyNumberFormat="1" applyFont="1" applyFill="1" applyBorder="1"/>
    <xf numFmtId="164" fontId="13" fillId="0" borderId="0" xfId="0" applyNumberFormat="1" applyFont="1"/>
    <xf numFmtId="0" fontId="12" fillId="9" borderId="0" xfId="0" applyFont="1" applyFill="1" applyAlignment="1">
      <alignment horizontal="left"/>
    </xf>
    <xf numFmtId="0" fontId="50" fillId="9" borderId="0" xfId="0" applyFont="1" applyFill="1" applyAlignment="1">
      <alignment horizontal="left"/>
    </xf>
    <xf numFmtId="0" fontId="3" fillId="9" borderId="0" xfId="0" applyFont="1" applyFill="1"/>
    <xf numFmtId="0" fontId="13" fillId="9" borderId="0" xfId="0" applyFont="1" applyFill="1" applyAlignment="1">
      <alignment horizontal="left"/>
    </xf>
    <xf numFmtId="0" fontId="24" fillId="9" borderId="0" xfId="0" applyFont="1" applyFill="1" applyAlignment="1">
      <alignment horizontal="left"/>
    </xf>
    <xf numFmtId="3" fontId="12" fillId="9" borderId="0" xfId="0" applyNumberFormat="1" applyFont="1" applyFill="1" applyAlignment="1">
      <alignment horizontal="left"/>
    </xf>
    <xf numFmtId="0" fontId="12" fillId="9" borderId="0" xfId="0" applyFont="1" applyFill="1" applyAlignment="1">
      <alignment vertical="top" wrapText="1"/>
    </xf>
    <xf numFmtId="0" fontId="11" fillId="0" borderId="0" xfId="0" applyFont="1" applyAlignment="1">
      <alignment horizontal="left"/>
    </xf>
    <xf numFmtId="0" fontId="3" fillId="0" borderId="0" xfId="0" applyFont="1"/>
    <xf numFmtId="0" fontId="12" fillId="9" borderId="6" xfId="0" applyFont="1" applyFill="1" applyBorder="1"/>
    <xf numFmtId="3" fontId="12" fillId="9" borderId="1" xfId="0" applyNumberFormat="1" applyFont="1" applyFill="1" applyBorder="1"/>
    <xf numFmtId="0" fontId="12" fillId="9" borderId="1" xfId="0" applyFont="1" applyFill="1" applyBorder="1"/>
    <xf numFmtId="0" fontId="13" fillId="9" borderId="1" xfId="0" applyFont="1" applyFill="1" applyBorder="1" applyAlignment="1">
      <alignment horizontal="left"/>
    </xf>
    <xf numFmtId="0" fontId="24" fillId="9" borderId="1" xfId="0" applyFont="1" applyFill="1" applyBorder="1" applyAlignment="1">
      <alignment horizontal="left"/>
    </xf>
    <xf numFmtId="0" fontId="8" fillId="9" borderId="1" xfId="0" applyFont="1" applyFill="1" applyBorder="1"/>
    <xf numFmtId="164" fontId="12" fillId="9" borderId="7" xfId="0" applyNumberFormat="1" applyFont="1" applyFill="1" applyBorder="1"/>
    <xf numFmtId="0" fontId="24" fillId="0" borderId="0" xfId="0" applyFont="1" applyAlignment="1">
      <alignment horizontal="left"/>
    </xf>
    <xf numFmtId="0" fontId="13" fillId="0" borderId="2" xfId="0" applyFont="1" applyBorder="1" applyAlignment="1">
      <alignment vertical="center"/>
    </xf>
    <xf numFmtId="0" fontId="11" fillId="0" borderId="5" xfId="0" applyFont="1" applyBorder="1"/>
    <xf numFmtId="0" fontId="13" fillId="0" borderId="2" xfId="0" applyFont="1" applyBorder="1" applyAlignment="1">
      <alignment horizontal="left" vertical="center"/>
    </xf>
    <xf numFmtId="0" fontId="13" fillId="0" borderId="3" xfId="0" applyFont="1" applyBorder="1"/>
    <xf numFmtId="0" fontId="15" fillId="0" borderId="0" xfId="0" applyFont="1" applyAlignment="1">
      <alignment vertical="center"/>
    </xf>
    <xf numFmtId="0" fontId="37" fillId="0" borderId="10" xfId="0" applyFont="1" applyBorder="1" applyAlignment="1">
      <alignment horizontal="center" vertical="center"/>
    </xf>
    <xf numFmtId="3" fontId="12" fillId="0" borderId="0" xfId="0" applyNumberFormat="1" applyFont="1" applyAlignment="1">
      <alignment horizontal="right"/>
    </xf>
    <xf numFmtId="3" fontId="12" fillId="4" borderId="17" xfId="0" applyNumberFormat="1" applyFont="1" applyFill="1" applyBorder="1" applyAlignment="1">
      <alignment horizontal="right"/>
    </xf>
    <xf numFmtId="0" fontId="16" fillId="0" borderId="5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20" fillId="9" borderId="0" xfId="0" applyFont="1" applyFill="1" applyAlignment="1">
      <alignment horizontal="right" vertical="center"/>
    </xf>
    <xf numFmtId="0" fontId="60" fillId="0" borderId="0" xfId="0" applyFont="1"/>
    <xf numFmtId="0" fontId="3" fillId="0" borderId="0" xfId="8" applyFont="1"/>
    <xf numFmtId="3" fontId="12" fillId="0" borderId="0" xfId="8" applyNumberFormat="1" applyFont="1"/>
    <xf numFmtId="3" fontId="12" fillId="0" borderId="0" xfId="8" applyNumberFormat="1" applyFont="1" applyAlignment="1">
      <alignment vertical="center"/>
    </xf>
    <xf numFmtId="0" fontId="12" fillId="0" borderId="0" xfId="8" quotePrefix="1" applyFont="1" applyAlignment="1">
      <alignment vertical="center"/>
    </xf>
    <xf numFmtId="0" fontId="12" fillId="0" borderId="5" xfId="0" applyFont="1" applyBorder="1" applyAlignment="1">
      <alignment wrapText="1"/>
    </xf>
    <xf numFmtId="0" fontId="1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9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2" fillId="0" borderId="6" xfId="0" applyFont="1" applyBorder="1" applyAlignment="1">
      <alignment horizontal="left" wrapText="1"/>
    </xf>
    <xf numFmtId="0" fontId="12" fillId="0" borderId="7" xfId="0" applyFont="1" applyBorder="1" applyAlignment="1">
      <alignment wrapText="1"/>
    </xf>
    <xf numFmtId="0" fontId="13" fillId="0" borderId="0" xfId="0" applyFont="1" applyAlignment="1">
      <alignment horizontal="left" vertical="top"/>
    </xf>
    <xf numFmtId="0" fontId="12" fillId="0" borderId="0" xfId="0" applyFont="1" applyAlignment="1">
      <alignment vertical="top" wrapText="1"/>
    </xf>
    <xf numFmtId="0" fontId="68" fillId="0" borderId="0" xfId="0" applyFont="1"/>
    <xf numFmtId="0" fontId="12" fillId="0" borderId="3" xfId="8" applyFont="1" applyBorder="1" applyAlignment="1">
      <alignment horizontal="right"/>
    </xf>
    <xf numFmtId="0" fontId="21" fillId="0" borderId="3" xfId="8" applyFont="1" applyBorder="1" applyAlignment="1">
      <alignment vertical="center"/>
    </xf>
    <xf numFmtId="0" fontId="12" fillId="0" borderId="3" xfId="8" applyFont="1" applyBorder="1" applyAlignment="1">
      <alignment horizontal="right" vertical="center"/>
    </xf>
    <xf numFmtId="1" fontId="12" fillId="0" borderId="0" xfId="0" applyNumberFormat="1" applyFont="1" applyAlignment="1">
      <alignment horizontal="center"/>
    </xf>
    <xf numFmtId="0" fontId="21" fillId="0" borderId="1" xfId="0" applyFont="1" applyBorder="1"/>
    <xf numFmtId="0" fontId="12" fillId="0" borderId="0" xfId="0" applyFont="1" applyAlignment="1">
      <alignment horizontal="left" vertical="top" wrapText="1"/>
    </xf>
    <xf numFmtId="0" fontId="23" fillId="0" borderId="0" xfId="8" applyFont="1" applyAlignment="1">
      <alignment horizontal="left"/>
    </xf>
    <xf numFmtId="49" fontId="10" fillId="0" borderId="0" xfId="0" applyNumberFormat="1" applyFont="1" applyAlignment="1">
      <alignment horizontal="left"/>
    </xf>
    <xf numFmtId="164" fontId="12" fillId="0" borderId="3" xfId="0" applyNumberFormat="1" applyFont="1" applyBorder="1"/>
    <xf numFmtId="0" fontId="10" fillId="0" borderId="4" xfId="0" applyFont="1" applyBorder="1" applyAlignment="1">
      <alignment horizontal="left"/>
    </xf>
    <xf numFmtId="0" fontId="10" fillId="0" borderId="5" xfId="0" applyFont="1" applyBorder="1" applyAlignment="1">
      <alignment vertical="center"/>
    </xf>
    <xf numFmtId="0" fontId="19" fillId="0" borderId="0" xfId="0" applyFont="1" applyAlignment="1">
      <alignment horizontal="left" vertical="center" indent="1"/>
    </xf>
    <xf numFmtId="164" fontId="19" fillId="0" borderId="5" xfId="0" applyNumberFormat="1" applyFont="1" applyBorder="1" applyAlignment="1">
      <alignment horizontal="center"/>
    </xf>
    <xf numFmtId="164" fontId="19" fillId="0" borderId="16" xfId="0" applyNumberFormat="1" applyFont="1" applyBorder="1" applyAlignment="1">
      <alignment horizontal="center"/>
    </xf>
    <xf numFmtId="164" fontId="19" fillId="0" borderId="2" xfId="0" applyNumberFormat="1" applyFont="1" applyBorder="1"/>
    <xf numFmtId="164" fontId="19" fillId="0" borderId="4" xfId="0" applyNumberFormat="1" applyFont="1" applyBorder="1"/>
    <xf numFmtId="0" fontId="13" fillId="0" borderId="0" xfId="8" applyFont="1" applyAlignment="1">
      <alignment horizontal="left"/>
    </xf>
    <xf numFmtId="0" fontId="22" fillId="0" borderId="0" xfId="8" applyFont="1" applyAlignment="1">
      <alignment horizontal="left"/>
    </xf>
    <xf numFmtId="49" fontId="19" fillId="0" borderId="0" xfId="8" applyNumberFormat="1" applyFont="1" applyAlignment="1">
      <alignment horizontal="right"/>
    </xf>
    <xf numFmtId="3" fontId="19" fillId="0" borderId="0" xfId="8" applyNumberFormat="1" applyFont="1" applyAlignment="1">
      <alignment horizontal="center"/>
    </xf>
    <xf numFmtId="0" fontId="10" fillId="0" borderId="5" xfId="8" applyFont="1" applyBorder="1" applyAlignment="1">
      <alignment horizontal="left"/>
    </xf>
    <xf numFmtId="0" fontId="10" fillId="0" borderId="0" xfId="8" applyFont="1" applyAlignment="1">
      <alignment horizontal="left"/>
    </xf>
    <xf numFmtId="0" fontId="56" fillId="0" borderId="0" xfId="8" applyFont="1" applyAlignment="1">
      <alignment horizontal="right"/>
    </xf>
    <xf numFmtId="0" fontId="19" fillId="0" borderId="0" xfId="8" applyFont="1" applyAlignment="1">
      <alignment horizontal="right"/>
    </xf>
    <xf numFmtId="164" fontId="19" fillId="0" borderId="5" xfId="8" applyNumberFormat="1" applyFont="1" applyBorder="1" applyAlignment="1">
      <alignment horizontal="left"/>
    </xf>
    <xf numFmtId="164" fontId="19" fillId="0" borderId="16" xfId="8" applyNumberFormat="1" applyFont="1" applyBorder="1" applyAlignment="1">
      <alignment horizontal="left"/>
    </xf>
    <xf numFmtId="0" fontId="22" fillId="0" borderId="5" xfId="8" applyFont="1" applyBorder="1" applyAlignment="1">
      <alignment horizontal="left"/>
    </xf>
    <xf numFmtId="0" fontId="15" fillId="0" borderId="0" xfId="8" applyFont="1" applyAlignment="1">
      <alignment horizontal="right"/>
    </xf>
    <xf numFmtId="0" fontId="10" fillId="0" borderId="1" xfId="0" applyFont="1" applyBorder="1"/>
    <xf numFmtId="0" fontId="56" fillId="0" borderId="3" xfId="0" applyFont="1" applyBorder="1" applyAlignment="1">
      <alignment horizontal="left"/>
    </xf>
    <xf numFmtId="0" fontId="31" fillId="0" borderId="0" xfId="0" applyFont="1" applyAlignment="1">
      <alignment vertical="top"/>
    </xf>
    <xf numFmtId="0" fontId="10" fillId="0" borderId="2" xfId="0" applyFont="1" applyBorder="1"/>
    <xf numFmtId="164" fontId="19" fillId="0" borderId="2" xfId="0" applyNumberFormat="1" applyFont="1" applyBorder="1" applyAlignment="1">
      <alignment horizontal="left"/>
    </xf>
    <xf numFmtId="164" fontId="19" fillId="0" borderId="4" xfId="0" applyNumberFormat="1" applyFont="1" applyBorder="1" applyAlignment="1">
      <alignment horizontal="left"/>
    </xf>
    <xf numFmtId="0" fontId="40" fillId="0" borderId="0" xfId="0" applyFont="1" applyAlignment="1">
      <alignment horizontal="left" vertical="center"/>
    </xf>
    <xf numFmtId="0" fontId="11" fillId="0" borderId="6" xfId="0" applyFont="1" applyBorder="1"/>
    <xf numFmtId="0" fontId="12" fillId="9" borderId="0" xfId="8" applyFont="1" applyFill="1"/>
    <xf numFmtId="49" fontId="10" fillId="0" borderId="0" xfId="8" applyNumberFormat="1" applyFont="1" applyAlignment="1">
      <alignment horizontal="left"/>
    </xf>
    <xf numFmtId="0" fontId="16" fillId="0" borderId="9" xfId="8" applyFont="1" applyBorder="1" applyAlignment="1">
      <alignment horizontal="center" vertical="center" wrapText="1"/>
    </xf>
    <xf numFmtId="0" fontId="16" fillId="0" borderId="5" xfId="8" applyFont="1" applyBorder="1" applyAlignment="1">
      <alignment horizontal="center" vertical="center"/>
    </xf>
    <xf numFmtId="0" fontId="16" fillId="0" borderId="0" xfId="8" applyFont="1" applyAlignment="1">
      <alignment horizontal="center" vertical="center"/>
    </xf>
    <xf numFmtId="0" fontId="16" fillId="0" borderId="16" xfId="8" applyFont="1" applyBorder="1" applyAlignment="1">
      <alignment vertical="center" wrapText="1"/>
    </xf>
    <xf numFmtId="0" fontId="16" fillId="0" borderId="17" xfId="8" applyFont="1" applyBorder="1" applyAlignment="1">
      <alignment horizontal="center" vertical="center" wrapText="1"/>
    </xf>
    <xf numFmtId="0" fontId="16" fillId="0" borderId="5" xfId="8" applyFont="1" applyBorder="1" applyAlignment="1">
      <alignment horizontal="center" vertical="center" wrapText="1"/>
    </xf>
    <xf numFmtId="0" fontId="16" fillId="0" borderId="6" xfId="8" applyFont="1" applyBorder="1" applyAlignment="1">
      <alignment horizontal="center" vertical="center"/>
    </xf>
    <xf numFmtId="0" fontId="16" fillId="0" borderId="1" xfId="8" applyFont="1" applyBorder="1" applyAlignment="1">
      <alignment horizontal="center" vertical="center"/>
    </xf>
    <xf numFmtId="0" fontId="16" fillId="0" borderId="7" xfId="8" applyFont="1" applyBorder="1" applyAlignment="1">
      <alignment vertical="center" wrapText="1"/>
    </xf>
    <xf numFmtId="0" fontId="16" fillId="0" borderId="17" xfId="8" applyFont="1" applyBorder="1" applyAlignment="1">
      <alignment vertical="center" wrapText="1"/>
    </xf>
    <xf numFmtId="0" fontId="16" fillId="0" borderId="6" xfId="8" applyFont="1" applyBorder="1" applyAlignment="1">
      <alignment vertical="top" wrapText="1"/>
    </xf>
    <xf numFmtId="0" fontId="16" fillId="0" borderId="1" xfId="8" applyFont="1" applyBorder="1" applyAlignment="1">
      <alignment vertical="top" wrapText="1"/>
    </xf>
    <xf numFmtId="0" fontId="16" fillId="0" borderId="7" xfId="8" applyFont="1" applyBorder="1" applyAlignment="1">
      <alignment vertical="top" wrapText="1"/>
    </xf>
    <xf numFmtId="0" fontId="15" fillId="5" borderId="11" xfId="0" applyFont="1" applyFill="1" applyBorder="1"/>
    <xf numFmtId="0" fontId="13" fillId="0" borderId="11" xfId="0" applyFont="1" applyBorder="1"/>
    <xf numFmtId="0" fontId="13" fillId="0" borderId="12" xfId="0" applyFont="1" applyBorder="1"/>
    <xf numFmtId="0" fontId="12" fillId="4" borderId="8" xfId="0" applyFont="1" applyFill="1" applyBorder="1"/>
    <xf numFmtId="0" fontId="13" fillId="0" borderId="8" xfId="0" applyFont="1" applyBorder="1"/>
    <xf numFmtId="167" fontId="13" fillId="0" borderId="0" xfId="0" applyNumberFormat="1" applyFont="1" applyAlignment="1">
      <alignment horizontal="right"/>
    </xf>
    <xf numFmtId="0" fontId="15" fillId="0" borderId="0" xfId="8" quotePrefix="1" applyFont="1"/>
    <xf numFmtId="0" fontId="7" fillId="0" borderId="1" xfId="8" applyFont="1" applyBorder="1"/>
    <xf numFmtId="0" fontId="36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0" fontId="16" fillId="0" borderId="5" xfId="8" applyFont="1" applyBorder="1" applyAlignment="1">
      <alignment vertical="center" wrapText="1"/>
    </xf>
    <xf numFmtId="0" fontId="16" fillId="0" borderId="0" xfId="8" applyFont="1" applyAlignment="1">
      <alignment vertical="center" wrapText="1"/>
    </xf>
    <xf numFmtId="0" fontId="16" fillId="0" borderId="0" xfId="8" applyFont="1" applyAlignment="1">
      <alignment horizontal="center" vertical="center" wrapText="1"/>
    </xf>
    <xf numFmtId="0" fontId="12" fillId="0" borderId="11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75" fillId="0" borderId="0" xfId="0" applyFont="1" applyAlignment="1">
      <alignment vertical="center"/>
    </xf>
    <xf numFmtId="0" fontId="12" fillId="4" borderId="3" xfId="0" applyFont="1" applyFill="1" applyBorder="1" applyAlignment="1">
      <alignment horizontal="center" vertical="center"/>
    </xf>
    <xf numFmtId="0" fontId="12" fillId="13" borderId="11" xfId="0" applyFont="1" applyFill="1" applyBorder="1" applyAlignment="1">
      <alignment horizontal="right" vertical="center"/>
    </xf>
    <xf numFmtId="0" fontId="46" fillId="0" borderId="0" xfId="8" applyFont="1" applyAlignment="1">
      <alignment vertical="center"/>
    </xf>
    <xf numFmtId="0" fontId="12" fillId="0" borderId="11" xfId="0" applyFont="1" applyBorder="1"/>
    <xf numFmtId="0" fontId="12" fillId="0" borderId="12" xfId="0" applyFont="1" applyBorder="1"/>
    <xf numFmtId="0" fontId="12" fillId="0" borderId="10" xfId="0" applyFont="1" applyBorder="1"/>
    <xf numFmtId="0" fontId="12" fillId="4" borderId="3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right"/>
    </xf>
    <xf numFmtId="0" fontId="41" fillId="0" borderId="8" xfId="0" applyFont="1" applyBorder="1" applyAlignment="1">
      <alignment horizontal="left"/>
    </xf>
    <xf numFmtId="3" fontId="41" fillId="0" borderId="8" xfId="0" applyNumberFormat="1" applyFont="1" applyBorder="1" applyAlignment="1">
      <alignment horizontal="right"/>
    </xf>
    <xf numFmtId="0" fontId="42" fillId="0" borderId="8" xfId="0" applyFont="1" applyBorder="1" applyAlignment="1">
      <alignment horizontal="right"/>
    </xf>
    <xf numFmtId="0" fontId="27" fillId="0" borderId="0" xfId="0" applyFont="1"/>
    <xf numFmtId="0" fontId="72" fillId="0" borderId="0" xfId="0" applyFont="1"/>
    <xf numFmtId="0" fontId="48" fillId="0" borderId="0" xfId="0" applyFont="1"/>
    <xf numFmtId="0" fontId="44" fillId="0" borderId="0" xfId="0" applyFont="1"/>
    <xf numFmtId="0" fontId="43" fillId="0" borderId="0" xfId="0" applyFont="1"/>
    <xf numFmtId="0" fontId="33" fillId="0" borderId="3" xfId="8" applyFont="1" applyBorder="1"/>
    <xf numFmtId="0" fontId="15" fillId="0" borderId="3" xfId="8" applyFont="1" applyBorder="1"/>
    <xf numFmtId="0" fontId="33" fillId="0" borderId="0" xfId="8" applyFont="1"/>
    <xf numFmtId="0" fontId="10" fillId="9" borderId="0" xfId="11" applyFont="1" applyFill="1" applyAlignment="1">
      <alignment vertical="top"/>
    </xf>
    <xf numFmtId="0" fontId="16" fillId="0" borderId="10" xfId="11" applyFont="1" applyBorder="1" applyAlignment="1">
      <alignment horizontal="center" vertical="center" wrapText="1"/>
    </xf>
    <xf numFmtId="0" fontId="12" fillId="0" borderId="11" xfId="8" applyFont="1" applyBorder="1"/>
    <xf numFmtId="0" fontId="12" fillId="4" borderId="11" xfId="8" applyFont="1" applyFill="1" applyBorder="1"/>
    <xf numFmtId="0" fontId="12" fillId="4" borderId="8" xfId="11" applyFill="1" applyBorder="1" applyAlignment="1">
      <alignment horizontal="center"/>
    </xf>
    <xf numFmtId="0" fontId="12" fillId="4" borderId="12" xfId="11" applyFill="1" applyBorder="1" applyAlignment="1">
      <alignment horizontal="center"/>
    </xf>
    <xf numFmtId="0" fontId="12" fillId="4" borderId="10" xfId="11" applyFill="1" applyBorder="1"/>
    <xf numFmtId="0" fontId="16" fillId="0" borderId="0" xfId="11" applyFont="1"/>
    <xf numFmtId="0" fontId="15" fillId="0" borderId="0" xfId="11" applyFont="1"/>
    <xf numFmtId="0" fontId="10" fillId="9" borderId="0" xfId="8" applyFont="1" applyFill="1" applyAlignment="1">
      <alignment vertical="top"/>
    </xf>
    <xf numFmtId="0" fontId="10" fillId="9" borderId="0" xfId="8" applyFont="1" applyFill="1" applyAlignment="1">
      <alignment vertical="center"/>
    </xf>
    <xf numFmtId="164" fontId="12" fillId="9" borderId="0" xfId="8" applyNumberFormat="1" applyFont="1" applyFill="1"/>
    <xf numFmtId="0" fontId="13" fillId="0" borderId="11" xfId="8" applyFont="1" applyBorder="1" applyAlignment="1">
      <alignment vertical="center"/>
    </xf>
    <xf numFmtId="0" fontId="13" fillId="0" borderId="8" xfId="8" applyFont="1" applyBorder="1" applyAlignment="1">
      <alignment vertical="center"/>
    </xf>
    <xf numFmtId="0" fontId="12" fillId="0" borderId="8" xfId="8" applyFont="1" applyBorder="1" applyAlignment="1">
      <alignment vertical="center"/>
    </xf>
    <xf numFmtId="164" fontId="12" fillId="0" borderId="0" xfId="8" applyNumberFormat="1" applyFont="1"/>
    <xf numFmtId="0" fontId="13" fillId="0" borderId="3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0" fillId="9" borderId="0" xfId="8" applyFont="1" applyFill="1"/>
    <xf numFmtId="0" fontId="11" fillId="9" borderId="0" xfId="8" applyFont="1" applyFill="1"/>
    <xf numFmtId="0" fontId="31" fillId="0" borderId="0" xfId="13" applyFont="1"/>
    <xf numFmtId="0" fontId="54" fillId="0" borderId="0" xfId="0" applyFont="1"/>
    <xf numFmtId="0" fontId="4" fillId="0" borderId="0" xfId="0" applyFont="1"/>
    <xf numFmtId="2" fontId="19" fillId="0" borderId="0" xfId="8" applyNumberFormat="1" applyFont="1" applyAlignment="1">
      <alignment horizontal="right"/>
    </xf>
    <xf numFmtId="2" fontId="19" fillId="0" borderId="16" xfId="8" applyNumberFormat="1" applyFont="1" applyBorder="1" applyAlignment="1">
      <alignment horizontal="right"/>
    </xf>
    <xf numFmtId="0" fontId="38" fillId="0" borderId="0" xfId="8" applyFont="1" applyAlignment="1">
      <alignment horizontal="left"/>
    </xf>
    <xf numFmtId="0" fontId="22" fillId="0" borderId="2" xfId="8" applyFont="1" applyBorder="1"/>
    <xf numFmtId="0" fontId="22" fillId="0" borderId="3" xfId="8" applyFont="1" applyBorder="1"/>
    <xf numFmtId="0" fontId="19" fillId="0" borderId="3" xfId="8" applyFont="1" applyBorder="1"/>
    <xf numFmtId="0" fontId="7" fillId="0" borderId="3" xfId="8" applyFont="1" applyBorder="1"/>
    <xf numFmtId="0" fontId="7" fillId="0" borderId="4" xfId="8" applyFont="1" applyBorder="1"/>
    <xf numFmtId="0" fontId="7" fillId="0" borderId="16" xfId="8" applyFont="1" applyBorder="1"/>
    <xf numFmtId="0" fontId="7" fillId="0" borderId="5" xfId="8" applyFont="1" applyBorder="1"/>
    <xf numFmtId="0" fontId="22" fillId="0" borderId="0" xfId="8" applyFont="1"/>
    <xf numFmtId="0" fontId="36" fillId="0" borderId="6" xfId="8" applyFont="1" applyBorder="1"/>
    <xf numFmtId="0" fontId="36" fillId="0" borderId="1" xfId="8" applyFont="1" applyBorder="1"/>
    <xf numFmtId="0" fontId="36" fillId="0" borderId="7" xfId="8" applyFont="1" applyBorder="1"/>
    <xf numFmtId="0" fontId="12" fillId="0" borderId="2" xfId="8" applyFont="1" applyBorder="1"/>
    <xf numFmtId="0" fontId="21" fillId="0" borderId="3" xfId="8" applyFont="1" applyBorder="1"/>
    <xf numFmtId="0" fontId="21" fillId="0" borderId="3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/>
    </xf>
    <xf numFmtId="0" fontId="35" fillId="0" borderId="0" xfId="8" applyFont="1"/>
    <xf numFmtId="0" fontId="13" fillId="0" borderId="5" xfId="8" applyFont="1" applyBorder="1" applyAlignment="1">
      <alignment horizontal="left" vertical="center"/>
    </xf>
    <xf numFmtId="0" fontId="21" fillId="0" borderId="16" xfId="8" applyFont="1" applyBorder="1" applyAlignment="1">
      <alignment horizontal="left" vertical="center"/>
    </xf>
    <xf numFmtId="0" fontId="21" fillId="0" borderId="16" xfId="8" applyFont="1" applyBorder="1" applyAlignment="1">
      <alignment vertical="center"/>
    </xf>
    <xf numFmtId="0" fontId="13" fillId="0" borderId="5" xfId="8" applyFont="1" applyBorder="1" applyAlignment="1">
      <alignment vertical="center"/>
    </xf>
    <xf numFmtId="0" fontId="46" fillId="0" borderId="0" xfId="8" applyFont="1" applyAlignment="1">
      <alignment horizontal="left" vertical="center"/>
    </xf>
    <xf numFmtId="0" fontId="3" fillId="0" borderId="0" xfId="8" applyFont="1" applyAlignment="1">
      <alignment horizontal="left" vertical="center"/>
    </xf>
    <xf numFmtId="0" fontId="36" fillId="0" borderId="0" xfId="8" applyFont="1" applyAlignment="1">
      <alignment horizontal="left" vertical="center"/>
    </xf>
    <xf numFmtId="0" fontId="39" fillId="0" borderId="0" xfId="8" applyFont="1" applyAlignment="1">
      <alignment horizontal="left" vertical="center"/>
    </xf>
    <xf numFmtId="0" fontId="11" fillId="0" borderId="0" xfId="8" applyFont="1" applyAlignment="1">
      <alignment horizontal="left" vertical="center"/>
    </xf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33" fillId="0" borderId="5" xfId="8" applyFont="1" applyBorder="1"/>
    <xf numFmtId="0" fontId="31" fillId="0" borderId="16" xfId="8" applyFont="1" applyBorder="1"/>
    <xf numFmtId="0" fontId="3" fillId="0" borderId="0" xfId="8" applyFont="1" applyAlignment="1">
      <alignment vertical="center"/>
    </xf>
    <xf numFmtId="0" fontId="39" fillId="0" borderId="0" xfId="8" applyFont="1" applyAlignment="1">
      <alignment vertical="center"/>
    </xf>
    <xf numFmtId="0" fontId="21" fillId="0" borderId="1" xfId="8" applyFont="1" applyBorder="1" applyAlignment="1">
      <alignment horizontal="left"/>
    </xf>
    <xf numFmtId="0" fontId="21" fillId="0" borderId="1" xfId="8" applyFont="1" applyBorder="1" applyAlignment="1">
      <alignment horizontal="center" vertical="center"/>
    </xf>
    <xf numFmtId="0" fontId="21" fillId="0" borderId="7" xfId="8" applyFont="1" applyBorder="1"/>
    <xf numFmtId="0" fontId="21" fillId="5" borderId="0" xfId="8" applyFont="1" applyFill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5" borderId="0" xfId="0" applyFont="1" applyFill="1" applyProtection="1"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21" fillId="5" borderId="0" xfId="0" applyFont="1" applyFill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5" borderId="0" xfId="8" applyFont="1" applyFill="1" applyAlignment="1" applyProtection="1">
      <alignment horizont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50" fillId="0" borderId="0" xfId="0" applyFont="1" applyAlignment="1">
      <alignment horizontal="left"/>
    </xf>
    <xf numFmtId="0" fontId="50" fillId="0" borderId="0" xfId="0" applyFont="1" applyAlignment="1">
      <alignment horizontal="left" wrapText="1"/>
    </xf>
    <xf numFmtId="0" fontId="13" fillId="0" borderId="6" xfId="8" applyFont="1" applyBorder="1"/>
    <xf numFmtId="0" fontId="21" fillId="0" borderId="1" xfId="8" applyFont="1" applyBorder="1"/>
    <xf numFmtId="0" fontId="13" fillId="0" borderId="1" xfId="8" applyFont="1" applyBorder="1"/>
    <xf numFmtId="0" fontId="12" fillId="0" borderId="5" xfId="8" applyFont="1" applyBorder="1" applyAlignment="1">
      <alignment vertical="top" wrapText="1"/>
    </xf>
    <xf numFmtId="0" fontId="12" fillId="0" borderId="16" xfId="8" applyFont="1" applyBorder="1" applyAlignment="1">
      <alignment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1" xfId="8" applyFont="1" applyBorder="1" applyAlignment="1">
      <alignment horizontal="left" vertical="top" wrapText="1"/>
    </xf>
    <xf numFmtId="0" fontId="13" fillId="0" borderId="5" xfId="8" applyFont="1" applyBorder="1" applyAlignment="1">
      <alignment horizontal="left"/>
    </xf>
    <xf numFmtId="0" fontId="13" fillId="0" borderId="16" xfId="8" applyFont="1" applyBorder="1" applyAlignment="1">
      <alignment horizontal="left"/>
    </xf>
    <xf numFmtId="0" fontId="10" fillId="0" borderId="6" xfId="8" applyFont="1" applyBorder="1" applyAlignment="1">
      <alignment horizontal="left"/>
    </xf>
    <xf numFmtId="0" fontId="10" fillId="0" borderId="1" xfId="8" applyFont="1" applyBorder="1" applyAlignment="1">
      <alignment horizontal="left"/>
    </xf>
    <xf numFmtId="0" fontId="15" fillId="0" borderId="1" xfId="8" applyFont="1" applyBorder="1" applyAlignment="1">
      <alignment horizontal="right"/>
    </xf>
    <xf numFmtId="0" fontId="22" fillId="0" borderId="1" xfId="8" applyFont="1" applyBorder="1" applyAlignment="1">
      <alignment horizontal="left"/>
    </xf>
    <xf numFmtId="0" fontId="19" fillId="0" borderId="1" xfId="8" applyFont="1" applyBorder="1"/>
    <xf numFmtId="49" fontId="19" fillId="0" borderId="1" xfId="8" applyNumberFormat="1" applyFont="1" applyBorder="1" applyAlignment="1">
      <alignment horizontal="right"/>
    </xf>
    <xf numFmtId="3" fontId="19" fillId="0" borderId="1" xfId="8" applyNumberFormat="1" applyFont="1" applyBorder="1" applyAlignment="1">
      <alignment horizontal="center"/>
    </xf>
    <xf numFmtId="0" fontId="13" fillId="0" borderId="1" xfId="8" applyFont="1" applyBorder="1" applyAlignment="1">
      <alignment horizontal="left"/>
    </xf>
    <xf numFmtId="164" fontId="19" fillId="0" borderId="2" xfId="8" applyNumberFormat="1" applyFont="1" applyBorder="1" applyAlignment="1">
      <alignment horizontal="left"/>
    </xf>
    <xf numFmtId="164" fontId="19" fillId="0" borderId="4" xfId="8" applyNumberFormat="1" applyFont="1" applyBorder="1" applyAlignment="1">
      <alignment horizontal="left"/>
    </xf>
    <xf numFmtId="0" fontId="10" fillId="0" borderId="6" xfId="8" applyFont="1" applyBorder="1"/>
    <xf numFmtId="0" fontId="10" fillId="0" borderId="1" xfId="8" applyFont="1" applyBorder="1"/>
    <xf numFmtId="164" fontId="12" fillId="0" borderId="1" xfId="8" applyNumberFormat="1" applyFont="1" applyBorder="1"/>
    <xf numFmtId="164" fontId="16" fillId="0" borderId="16" xfId="0" applyNumberFormat="1" applyFont="1" applyBorder="1" applyAlignment="1">
      <alignment horizontal="left" vertical="top"/>
    </xf>
    <xf numFmtId="164" fontId="22" fillId="0" borderId="5" xfId="8" applyNumberFormat="1" applyFont="1" applyBorder="1" applyAlignment="1">
      <alignment horizontal="left"/>
    </xf>
    <xf numFmtId="164" fontId="22" fillId="0" borderId="16" xfId="8" applyNumberFormat="1" applyFont="1" applyBorder="1" applyAlignment="1">
      <alignment horizontal="left"/>
    </xf>
    <xf numFmtId="0" fontId="10" fillId="0" borderId="5" xfId="8" applyFont="1" applyBorder="1"/>
    <xf numFmtId="0" fontId="10" fillId="0" borderId="0" xfId="8" applyFont="1"/>
    <xf numFmtId="0" fontId="16" fillId="0" borderId="2" xfId="8" applyFont="1" applyBorder="1"/>
    <xf numFmtId="0" fontId="11" fillId="0" borderId="5" xfId="8" applyFont="1" applyBorder="1"/>
    <xf numFmtId="0" fontId="11" fillId="0" borderId="16" xfId="8" applyFont="1" applyBorder="1"/>
    <xf numFmtId="0" fontId="12" fillId="4" borderId="3" xfId="0" applyFont="1" applyFill="1" applyBorder="1"/>
    <xf numFmtId="0" fontId="75" fillId="0" borderId="0" xfId="0" applyFont="1"/>
    <xf numFmtId="176" fontId="12" fillId="4" borderId="3" xfId="0" applyNumberFormat="1" applyFont="1" applyFill="1" applyBorder="1" applyAlignment="1">
      <alignment horizontal="center"/>
    </xf>
    <xf numFmtId="0" fontId="12" fillId="13" borderId="11" xfId="0" applyFont="1" applyFill="1" applyBorder="1" applyAlignment="1">
      <alignment horizontal="right"/>
    </xf>
    <xf numFmtId="0" fontId="33" fillId="0" borderId="3" xfId="0" applyFont="1" applyBorder="1"/>
    <xf numFmtId="0" fontId="15" fillId="0" borderId="3" xfId="0" applyFont="1" applyBorder="1"/>
    <xf numFmtId="0" fontId="33" fillId="0" borderId="0" xfId="0" applyFont="1"/>
    <xf numFmtId="0" fontId="10" fillId="9" borderId="0" xfId="11" applyFont="1" applyFill="1"/>
    <xf numFmtId="0" fontId="19" fillId="0" borderId="7" xfId="8" applyFont="1" applyBorder="1" applyAlignment="1">
      <alignment horizontal="center" vertical="center" wrapText="1"/>
    </xf>
    <xf numFmtId="0" fontId="66" fillId="0" borderId="0" xfId="13" applyFont="1"/>
    <xf numFmtId="0" fontId="66" fillId="0" borderId="0" xfId="13" applyFont="1" applyAlignment="1">
      <alignment horizontal="right"/>
    </xf>
    <xf numFmtId="0" fontId="19" fillId="0" borderId="2" xfId="0" applyFont="1" applyBorder="1"/>
    <xf numFmtId="0" fontId="22" fillId="0" borderId="3" xfId="0" applyFont="1" applyBorder="1"/>
    <xf numFmtId="0" fontId="22" fillId="0" borderId="4" xfId="0" applyFont="1" applyBorder="1"/>
    <xf numFmtId="0" fontId="19" fillId="0" borderId="7" xfId="0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2" fontId="19" fillId="0" borderId="16" xfId="0" applyNumberFormat="1" applyFont="1" applyBorder="1" applyAlignment="1">
      <alignment horizontal="right"/>
    </xf>
    <xf numFmtId="0" fontId="38" fillId="0" borderId="0" xfId="0" applyFont="1" applyAlignment="1">
      <alignment horizontal="left"/>
    </xf>
    <xf numFmtId="0" fontId="19" fillId="0" borderId="6" xfId="8" applyFont="1" applyBorder="1"/>
    <xf numFmtId="0" fontId="22" fillId="0" borderId="1" xfId="8" applyFont="1" applyBorder="1"/>
    <xf numFmtId="0" fontId="15" fillId="0" borderId="5" xfId="8" applyFont="1" applyBorder="1"/>
    <xf numFmtId="0" fontId="19" fillId="0" borderId="1" xfId="0" applyFont="1" applyBorder="1" applyAlignment="1">
      <alignment horizontal="center"/>
    </xf>
    <xf numFmtId="0" fontId="21" fillId="0" borderId="0" xfId="8" applyFont="1" applyAlignment="1">
      <alignment horizontal="center" vertical="center" wrapText="1"/>
    </xf>
    <xf numFmtId="0" fontId="63" fillId="0" borderId="0" xfId="0" applyFont="1"/>
    <xf numFmtId="0" fontId="62" fillId="0" borderId="0" xfId="8" applyFont="1"/>
    <xf numFmtId="0" fontId="68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5" fillId="0" borderId="0" xfId="0" applyFont="1" applyAlignment="1">
      <alignment horizontal="left" wrapText="1"/>
    </xf>
    <xf numFmtId="0" fontId="54" fillId="0" borderId="0" xfId="0" applyFont="1" applyAlignment="1">
      <alignment horizontal="center"/>
    </xf>
    <xf numFmtId="0" fontId="62" fillId="0" borderId="0" xfId="0" applyFont="1" applyAlignment="1">
      <alignment wrapText="1"/>
    </xf>
    <xf numFmtId="0" fontId="68" fillId="0" borderId="0" xfId="8" applyFont="1"/>
    <xf numFmtId="0" fontId="64" fillId="0" borderId="0" xfId="0" applyFont="1"/>
    <xf numFmtId="49" fontId="10" fillId="0" borderId="2" xfId="0" applyNumberFormat="1" applyFont="1" applyBorder="1" applyAlignment="1">
      <alignment horizontal="left"/>
    </xf>
    <xf numFmtId="49" fontId="10" fillId="0" borderId="3" xfId="0" applyNumberFormat="1" applyFont="1" applyBorder="1" applyAlignment="1">
      <alignment horizontal="left"/>
    </xf>
    <xf numFmtId="164" fontId="19" fillId="0" borderId="5" xfId="0" quotePrefix="1" applyNumberFormat="1" applyFont="1" applyBorder="1" applyAlignment="1">
      <alignment horizontal="left"/>
    </xf>
    <xf numFmtId="164" fontId="19" fillId="0" borderId="0" xfId="0" applyNumberFormat="1" applyFont="1"/>
    <xf numFmtId="0" fontId="76" fillId="0" borderId="0" xfId="0" applyFont="1"/>
    <xf numFmtId="0" fontId="77" fillId="0" borderId="6" xfId="0" applyFont="1" applyBorder="1"/>
    <xf numFmtId="0" fontId="77" fillId="0" borderId="1" xfId="0" applyFont="1" applyBorder="1"/>
    <xf numFmtId="0" fontId="79" fillId="0" borderId="1" xfId="0" applyFont="1" applyBorder="1"/>
    <xf numFmtId="0" fontId="78" fillId="0" borderId="1" xfId="0" applyFont="1" applyBorder="1" applyAlignment="1">
      <alignment horizontal="left"/>
    </xf>
    <xf numFmtId="0" fontId="76" fillId="0" borderId="1" xfId="0" applyFont="1" applyBorder="1"/>
    <xf numFmtId="164" fontId="79" fillId="0" borderId="1" xfId="0" applyNumberFormat="1" applyFont="1" applyBorder="1"/>
    <xf numFmtId="0" fontId="80" fillId="0" borderId="0" xfId="0" applyFont="1"/>
    <xf numFmtId="164" fontId="16" fillId="0" borderId="0" xfId="0" applyNumberFormat="1" applyFont="1" applyAlignment="1">
      <alignment horizontal="left" vertical="top"/>
    </xf>
    <xf numFmtId="0" fontId="3" fillId="9" borderId="0" xfId="8" applyFont="1" applyFill="1"/>
    <xf numFmtId="0" fontId="3" fillId="0" borderId="1" xfId="8" applyFont="1" applyBorder="1"/>
    <xf numFmtId="0" fontId="15" fillId="0" borderId="0" xfId="13" applyFont="1"/>
    <xf numFmtId="0" fontId="15" fillId="0" borderId="0" xfId="13" applyFont="1" applyAlignment="1">
      <alignment horizontal="right"/>
    </xf>
    <xf numFmtId="0" fontId="74" fillId="0" borderId="0" xfId="0" applyFont="1"/>
    <xf numFmtId="0" fontId="49" fillId="0" borderId="0" xfId="0" applyFont="1"/>
    <xf numFmtId="0" fontId="67" fillId="0" borderId="0" xfId="0" applyFont="1"/>
    <xf numFmtId="0" fontId="29" fillId="0" borderId="0" xfId="0" applyFont="1"/>
    <xf numFmtId="0" fontId="19" fillId="0" borderId="12" xfId="0" applyFont="1" applyBorder="1"/>
    <xf numFmtId="0" fontId="61" fillId="0" borderId="0" xfId="8" applyFont="1"/>
    <xf numFmtId="0" fontId="62" fillId="0" borderId="0" xfId="8" applyFont="1" applyAlignment="1">
      <alignment horizontal="left" vertical="center"/>
    </xf>
    <xf numFmtId="0" fontId="6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63" fillId="0" borderId="0" xfId="0" applyFont="1" applyAlignment="1">
      <alignment vertical="top"/>
    </xf>
    <xf numFmtId="0" fontId="69" fillId="0" borderId="0" xfId="0" applyFont="1" applyAlignment="1">
      <alignment horizontal="left" vertical="top"/>
    </xf>
    <xf numFmtId="164" fontId="63" fillId="0" borderId="0" xfId="0" applyNumberFormat="1" applyFont="1" applyAlignment="1">
      <alignment horizontal="right"/>
    </xf>
    <xf numFmtId="164" fontId="61" fillId="0" borderId="0" xfId="0" applyNumberFormat="1" applyFont="1" applyAlignment="1">
      <alignment horizontal="center"/>
    </xf>
    <xf numFmtId="0" fontId="19" fillId="0" borderId="0" xfId="8" applyFont="1" applyAlignment="1">
      <alignment horizontal="left" vertical="center" wrapText="1"/>
    </xf>
    <xf numFmtId="0" fontId="19" fillId="0" borderId="0" xfId="8" applyFont="1" applyAlignment="1">
      <alignment horizontal="left" wrapText="1"/>
    </xf>
    <xf numFmtId="0" fontId="2" fillId="0" borderId="5" xfId="0" applyFont="1" applyBorder="1"/>
    <xf numFmtId="0" fontId="2" fillId="0" borderId="0" xfId="0" applyFont="1"/>
    <xf numFmtId="0" fontId="2" fillId="0" borderId="3" xfId="0" applyFont="1" applyBorder="1"/>
    <xf numFmtId="0" fontId="57" fillId="0" borderId="0" xfId="6" applyFont="1" applyFill="1" applyBorder="1" applyAlignment="1" applyProtection="1">
      <alignment vertical="top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8" fillId="5" borderId="0" xfId="0" applyFont="1" applyFill="1" applyAlignment="1" applyProtection="1">
      <alignment horizontal="left"/>
      <protection locked="0"/>
    </xf>
    <xf numFmtId="0" fontId="12" fillId="5" borderId="0" xfId="0" applyFont="1" applyFill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7" xfId="11" applyFont="1" applyBorder="1" applyAlignment="1">
      <alignment horizontal="left"/>
    </xf>
    <xf numFmtId="0" fontId="19" fillId="0" borderId="16" xfId="11" applyFont="1" applyBorder="1" applyAlignment="1">
      <alignment horizontal="left"/>
    </xf>
    <xf numFmtId="0" fontId="19" fillId="0" borderId="12" xfId="11" applyFont="1" applyBorder="1" applyAlignment="1">
      <alignment horizontal="left"/>
    </xf>
    <xf numFmtId="0" fontId="12" fillId="0" borderId="8" xfId="8" applyFont="1" applyBorder="1"/>
    <xf numFmtId="0" fontId="60" fillId="9" borderId="0" xfId="0" applyFont="1" applyFill="1" applyAlignment="1">
      <alignment vertical="top"/>
    </xf>
    <xf numFmtId="0" fontId="12" fillId="0" borderId="0" xfId="8" applyFont="1" applyAlignment="1">
      <alignment horizontal="center" vertical="center" wrapText="1"/>
    </xf>
    <xf numFmtId="0" fontId="13" fillId="0" borderId="0" xfId="8" applyFont="1" applyAlignment="1">
      <alignment vertical="center" wrapText="1"/>
    </xf>
    <xf numFmtId="0" fontId="57" fillId="0" borderId="3" xfId="6" applyFont="1" applyFill="1" applyBorder="1" applyAlignment="1" applyProtection="1">
      <alignment vertical="top"/>
    </xf>
    <xf numFmtId="0" fontId="13" fillId="0" borderId="3" xfId="8" applyFont="1" applyBorder="1"/>
    <xf numFmtId="0" fontId="12" fillId="0" borderId="3" xfId="8" applyFont="1" applyBorder="1" applyAlignment="1">
      <alignment horizontal="center" vertical="center" wrapText="1"/>
    </xf>
    <xf numFmtId="0" fontId="24" fillId="0" borderId="16" xfId="0" applyFont="1" applyBorder="1" applyAlignment="1">
      <alignment vertical="center"/>
    </xf>
    <xf numFmtId="0" fontId="12" fillId="0" borderId="0" xfId="0" applyFont="1" applyAlignment="1" applyProtection="1">
      <alignment horizontal="left" vertical="center"/>
      <protection locked="0"/>
    </xf>
    <xf numFmtId="0" fontId="85" fillId="0" borderId="0" xfId="0" applyFont="1" applyAlignment="1">
      <alignment horizontal="left"/>
    </xf>
    <xf numFmtId="0" fontId="18" fillId="5" borderId="1" xfId="0" applyFont="1" applyFill="1" applyBorder="1" applyAlignment="1" applyProtection="1">
      <alignment horizontal="left"/>
      <protection locked="0"/>
    </xf>
    <xf numFmtId="176" fontId="19" fillId="6" borderId="11" xfId="7" applyNumberFormat="1" applyFont="1" applyFill="1" applyBorder="1" applyAlignment="1" applyProtection="1">
      <protection locked="0"/>
    </xf>
    <xf numFmtId="175" fontId="19" fillId="6" borderId="8" xfId="7" applyNumberFormat="1" applyFont="1" applyFill="1" applyBorder="1" applyAlignment="1" applyProtection="1">
      <alignment horizontal="right" vertical="center"/>
      <protection locked="0"/>
    </xf>
    <xf numFmtId="175" fontId="19" fillId="6" borderId="0" xfId="7" applyNumberFormat="1" applyFont="1" applyFill="1" applyBorder="1" applyAlignment="1" applyProtection="1">
      <alignment horizontal="right" vertical="center"/>
      <protection locked="0"/>
    </xf>
    <xf numFmtId="175" fontId="19" fillId="6" borderId="10" xfId="7" applyNumberFormat="1" applyFont="1" applyFill="1" applyBorder="1" applyProtection="1">
      <protection locked="0"/>
    </xf>
    <xf numFmtId="176" fontId="19" fillId="6" borderId="10" xfId="7" applyNumberFormat="1" applyFont="1" applyFill="1" applyBorder="1" applyProtection="1">
      <protection locked="0"/>
    </xf>
    <xf numFmtId="10" fontId="19" fillId="0" borderId="8" xfId="7" applyNumberFormat="1" applyFont="1" applyFill="1" applyBorder="1" applyAlignment="1" applyProtection="1">
      <alignment horizontal="right" vertical="center"/>
    </xf>
    <xf numFmtId="175" fontId="19" fillId="6" borderId="11" xfId="7" applyNumberFormat="1" applyFont="1" applyFill="1" applyBorder="1" applyAlignment="1" applyProtection="1">
      <protection locked="0"/>
    </xf>
    <xf numFmtId="175" fontId="19" fillId="6" borderId="8" xfId="7" applyNumberFormat="1" applyFont="1" applyFill="1" applyBorder="1" applyAlignment="1" applyProtection="1">
      <alignment horizontal="right"/>
      <protection locked="0"/>
    </xf>
    <xf numFmtId="175" fontId="19" fillId="6" borderId="0" xfId="7" applyNumberFormat="1" applyFont="1" applyFill="1" applyBorder="1" applyAlignment="1" applyProtection="1">
      <alignment horizontal="right"/>
      <protection locked="0"/>
    </xf>
    <xf numFmtId="175" fontId="19" fillId="6" borderId="8" xfId="7" applyNumberFormat="1" applyFont="1" applyFill="1" applyBorder="1" applyProtection="1">
      <protection locked="0"/>
    </xf>
    <xf numFmtId="3" fontId="12" fillId="4" borderId="15" xfId="0" applyNumberFormat="1" applyFont="1" applyFill="1" applyBorder="1" applyAlignment="1" applyProtection="1">
      <alignment horizontal="right"/>
      <protection locked="0"/>
    </xf>
    <xf numFmtId="0" fontId="60" fillId="9" borderId="13" xfId="0" applyFont="1" applyFill="1" applyBorder="1" applyAlignment="1" applyProtection="1">
      <alignment horizontal="left"/>
      <protection hidden="1"/>
    </xf>
    <xf numFmtId="0" fontId="60" fillId="9" borderId="18" xfId="0" applyFont="1" applyFill="1" applyBorder="1" applyAlignment="1" applyProtection="1">
      <alignment horizontal="left"/>
      <protection hidden="1"/>
    </xf>
    <xf numFmtId="0" fontId="60" fillId="9" borderId="14" xfId="0" applyFont="1" applyFill="1" applyBorder="1" applyAlignment="1" applyProtection="1">
      <alignment horizontal="left"/>
      <protection hidden="1"/>
    </xf>
    <xf numFmtId="0" fontId="12" fillId="5" borderId="1" xfId="0" applyFont="1" applyFill="1" applyBorder="1" applyAlignment="1" applyProtection="1">
      <alignment horizontal="left"/>
      <protection locked="0"/>
    </xf>
    <xf numFmtId="0" fontId="12" fillId="2" borderId="1" xfId="0" applyFont="1" applyFill="1" applyBorder="1" applyAlignment="1" applyProtection="1">
      <alignment horizontal="left"/>
      <protection locked="0"/>
    </xf>
    <xf numFmtId="0" fontId="12" fillId="5" borderId="0" xfId="0" applyFont="1" applyFill="1" applyAlignment="1" applyProtection="1">
      <alignment horizontal="left" vertical="top" wrapText="1"/>
      <protection locked="0"/>
    </xf>
    <xf numFmtId="0" fontId="12" fillId="5" borderId="1" xfId="0" applyFont="1" applyFill="1" applyBorder="1" applyAlignment="1" applyProtection="1">
      <alignment horizontal="left" vertical="top" wrapText="1"/>
      <protection locked="0"/>
    </xf>
    <xf numFmtId="0" fontId="12" fillId="5" borderId="3" xfId="0" applyFont="1" applyFill="1" applyBorder="1" applyAlignment="1" applyProtection="1">
      <alignment horizontal="left" vertical="top" wrapText="1"/>
      <protection locked="0"/>
    </xf>
    <xf numFmtId="0" fontId="12" fillId="9" borderId="0" xfId="0" applyFont="1" applyFill="1" applyAlignment="1">
      <alignment horizontal="left" vertical="top" wrapText="1"/>
    </xf>
    <xf numFmtId="0" fontId="12" fillId="0" borderId="0" xfId="0" applyFont="1" applyAlignment="1">
      <alignment horizontal="right"/>
    </xf>
    <xf numFmtId="0" fontId="12" fillId="5" borderId="1" xfId="0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3" fontId="21" fillId="5" borderId="1" xfId="0" quotePrefix="1" applyNumberFormat="1" applyFont="1" applyFill="1" applyBorder="1" applyAlignment="1" applyProtection="1">
      <alignment horizontal="right"/>
      <protection locked="0"/>
    </xf>
    <xf numFmtId="3" fontId="21" fillId="2" borderId="1" xfId="0" applyNumberFormat="1" applyFont="1" applyFill="1" applyBorder="1" applyAlignment="1" applyProtection="1">
      <alignment horizontal="right"/>
      <protection locked="0"/>
    </xf>
    <xf numFmtId="0" fontId="37" fillId="0" borderId="11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3" fontId="12" fillId="5" borderId="11" xfId="0" applyNumberFormat="1" applyFont="1" applyFill="1" applyBorder="1" applyAlignment="1" applyProtection="1">
      <alignment horizontal="right"/>
      <protection locked="0"/>
    </xf>
    <xf numFmtId="3" fontId="12" fillId="2" borderId="12" xfId="0" applyNumberFormat="1" applyFont="1" applyFill="1" applyBorder="1" applyAlignment="1" applyProtection="1">
      <alignment horizontal="right"/>
      <protection locked="0"/>
    </xf>
    <xf numFmtId="3" fontId="12" fillId="5" borderId="6" xfId="0" applyNumberFormat="1" applyFont="1" applyFill="1" applyBorder="1" applyAlignment="1" applyProtection="1">
      <alignment horizontal="right"/>
      <protection locked="0"/>
    </xf>
    <xf numFmtId="3" fontId="12" fillId="2" borderId="7" xfId="0" applyNumberFormat="1" applyFont="1" applyFill="1" applyBorder="1" applyAlignment="1" applyProtection="1">
      <alignment horizontal="right"/>
      <protection locked="0"/>
    </xf>
    <xf numFmtId="0" fontId="13" fillId="0" borderId="0" xfId="0" applyFont="1" applyAlignment="1">
      <alignment horizontal="left" vertical="center" wrapText="1"/>
    </xf>
    <xf numFmtId="3" fontId="12" fillId="4" borderId="5" xfId="0" applyNumberFormat="1" applyFont="1" applyFill="1" applyBorder="1" applyAlignment="1">
      <alignment horizontal="right"/>
    </xf>
    <xf numFmtId="3" fontId="12" fillId="4" borderId="16" xfId="0" applyNumberFormat="1" applyFont="1" applyFill="1" applyBorder="1" applyAlignment="1">
      <alignment horizontal="right"/>
    </xf>
    <xf numFmtId="0" fontId="12" fillId="5" borderId="8" xfId="0" applyFont="1" applyFill="1" applyBorder="1" applyAlignment="1" applyProtection="1">
      <alignment horizontal="left"/>
      <protection locked="0"/>
    </xf>
    <xf numFmtId="0" fontId="12" fillId="2" borderId="8" xfId="0" applyFont="1" applyFill="1" applyBorder="1" applyAlignment="1" applyProtection="1">
      <alignment horizontal="left"/>
      <protection locked="0"/>
    </xf>
    <xf numFmtId="0" fontId="58" fillId="0" borderId="0" xfId="0" applyFont="1" applyAlignment="1">
      <alignment horizontal="center" vertical="center"/>
    </xf>
    <xf numFmtId="0" fontId="21" fillId="5" borderId="1" xfId="0" applyFont="1" applyFill="1" applyBorder="1" applyAlignment="1" applyProtection="1">
      <alignment horizontal="left"/>
      <protection locked="0"/>
    </xf>
    <xf numFmtId="164" fontId="19" fillId="5" borderId="1" xfId="0" applyNumberFormat="1" applyFont="1" applyFill="1" applyBorder="1" applyAlignment="1" applyProtection="1">
      <alignment horizontal="left"/>
      <protection locked="0"/>
    </xf>
    <xf numFmtId="164" fontId="19" fillId="2" borderId="1" xfId="0" applyNumberFormat="1" applyFont="1" applyFill="1" applyBorder="1" applyAlignment="1" applyProtection="1">
      <alignment horizontal="left"/>
      <protection locked="0"/>
    </xf>
    <xf numFmtId="164" fontId="19" fillId="5" borderId="8" xfId="0" applyNumberFormat="1" applyFont="1" applyFill="1" applyBorder="1" applyAlignment="1" applyProtection="1">
      <alignment horizontal="left"/>
      <protection locked="0"/>
    </xf>
    <xf numFmtId="164" fontId="19" fillId="2" borderId="8" xfId="0" applyNumberFormat="1" applyFont="1" applyFill="1" applyBorder="1" applyAlignment="1" applyProtection="1">
      <alignment horizontal="left"/>
      <protection locked="0"/>
    </xf>
    <xf numFmtId="0" fontId="53" fillId="0" borderId="0" xfId="6" applyFont="1" applyFill="1" applyBorder="1" applyAlignment="1" applyProtection="1">
      <alignment horizontal="left" vertical="top"/>
    </xf>
    <xf numFmtId="0" fontId="12" fillId="5" borderId="8" xfId="0" applyFont="1" applyFill="1" applyBorder="1" applyAlignment="1" applyProtection="1">
      <alignment horizontal="left"/>
      <protection locked="0" hidden="1"/>
    </xf>
    <xf numFmtId="0" fontId="19" fillId="0" borderId="0" xfId="0" applyFont="1" applyAlignment="1">
      <alignment horizontal="left" vertical="center" wrapText="1"/>
    </xf>
    <xf numFmtId="0" fontId="12" fillId="0" borderId="3" xfId="8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12" fillId="0" borderId="0" xfId="0" applyFont="1" applyAlignment="1">
      <alignment horizontal="center" vertical="center"/>
    </xf>
    <xf numFmtId="14" fontId="12" fillId="5" borderId="1" xfId="0" applyNumberFormat="1" applyFont="1" applyFill="1" applyBorder="1" applyAlignment="1" applyProtection="1">
      <alignment horizontal="right"/>
      <protection locked="0"/>
    </xf>
    <xf numFmtId="1" fontId="12" fillId="5" borderId="8" xfId="0" applyNumberFormat="1" applyFont="1" applyFill="1" applyBorder="1" applyAlignment="1" applyProtection="1">
      <alignment horizontal="right"/>
      <protection locked="0"/>
    </xf>
    <xf numFmtId="49" fontId="35" fillId="0" borderId="0" xfId="8" applyNumberFormat="1" applyFont="1" applyAlignment="1" applyProtection="1">
      <alignment horizontal="left" vertical="top" wrapText="1"/>
      <protection locked="0"/>
    </xf>
    <xf numFmtId="167" fontId="35" fillId="0" borderId="0" xfId="0" applyNumberFormat="1" applyFont="1" applyAlignment="1" applyProtection="1">
      <alignment horizontal="right"/>
      <protection locked="0"/>
    </xf>
    <xf numFmtId="0" fontId="11" fillId="5" borderId="0" xfId="0" applyFont="1" applyFill="1" applyAlignment="1" applyProtection="1">
      <alignment horizont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167" fontId="22" fillId="0" borderId="10" xfId="8" applyNumberFormat="1" applyFont="1" applyBorder="1"/>
    <xf numFmtId="167" fontId="22" fillId="3" borderId="10" xfId="8" applyNumberFormat="1" applyFont="1" applyFill="1" applyBorder="1"/>
    <xf numFmtId="0" fontId="12" fillId="5" borderId="1" xfId="0" applyFont="1" applyFill="1" applyBorder="1" applyAlignment="1" applyProtection="1">
      <alignment horizontal="left" vertical="center"/>
      <protection locked="0"/>
    </xf>
    <xf numFmtId="0" fontId="12" fillId="5" borderId="0" xfId="0" applyFont="1" applyFill="1" applyAlignment="1" applyProtection="1">
      <alignment horizontal="left"/>
      <protection locked="0"/>
    </xf>
    <xf numFmtId="0" fontId="15" fillId="0" borderId="0" xfId="0" applyFont="1" applyAlignment="1">
      <alignment horizontal="left" wrapText="1"/>
    </xf>
    <xf numFmtId="3" fontId="22" fillId="4" borderId="10" xfId="8" applyNumberFormat="1" applyFont="1" applyFill="1" applyBorder="1" applyAlignment="1">
      <alignment horizontal="center"/>
    </xf>
    <xf numFmtId="0" fontId="10" fillId="9" borderId="0" xfId="0" applyFont="1" applyFill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18" fillId="5" borderId="0" xfId="0" applyFont="1" applyFill="1" applyAlignment="1" applyProtection="1">
      <alignment horizontal="left"/>
      <protection locked="0"/>
    </xf>
    <xf numFmtId="0" fontId="12" fillId="0" borderId="0" xfId="0" applyFont="1" applyAlignment="1">
      <alignment horizontal="left" wrapText="1"/>
    </xf>
    <xf numFmtId="0" fontId="12" fillId="0" borderId="0" xfId="8" applyFont="1" applyAlignment="1">
      <alignment horizontal="left"/>
    </xf>
    <xf numFmtId="0" fontId="21" fillId="0" borderId="3" xfId="0" applyFont="1" applyBorder="1" applyAlignment="1">
      <alignment horizontal="left"/>
    </xf>
    <xf numFmtId="0" fontId="21" fillId="0" borderId="3" xfId="0" applyFont="1" applyBorder="1" applyAlignment="1">
      <alignment horizontal="center" vertical="center"/>
    </xf>
    <xf numFmtId="167" fontId="22" fillId="0" borderId="10" xfId="8" applyNumberFormat="1" applyFont="1" applyBorder="1" applyAlignment="1">
      <alignment horizontal="center"/>
    </xf>
    <xf numFmtId="166" fontId="19" fillId="6" borderId="10" xfId="1" applyNumberFormat="1" applyFont="1" applyFill="1" applyBorder="1" applyAlignment="1" applyProtection="1">
      <alignment horizontal="center"/>
      <protection locked="0"/>
    </xf>
    <xf numFmtId="167" fontId="19" fillId="5" borderId="10" xfId="10" applyNumberFormat="1" applyFont="1" applyFill="1" applyBorder="1" applyAlignment="1" applyProtection="1">
      <protection locked="0"/>
    </xf>
    <xf numFmtId="167" fontId="19" fillId="2" borderId="10" xfId="10" applyNumberFormat="1" applyFont="1" applyFill="1" applyBorder="1" applyAlignment="1" applyProtection="1">
      <protection locked="0"/>
    </xf>
    <xf numFmtId="167" fontId="22" fillId="0" borderId="15" xfId="8" applyNumberFormat="1" applyFont="1" applyBorder="1"/>
    <xf numFmtId="167" fontId="22" fillId="3" borderId="15" xfId="8" applyNumberFormat="1" applyFont="1" applyFill="1" applyBorder="1"/>
    <xf numFmtId="3" fontId="22" fillId="4" borderId="15" xfId="8" applyNumberFormat="1" applyFont="1" applyFill="1" applyBorder="1" applyAlignment="1">
      <alignment horizontal="center"/>
    </xf>
    <xf numFmtId="167" fontId="19" fillId="5" borderId="10" xfId="8" applyNumberFormat="1" applyFont="1" applyFill="1" applyBorder="1" applyAlignment="1" applyProtection="1">
      <alignment horizontal="right"/>
      <protection locked="0"/>
    </xf>
    <xf numFmtId="0" fontId="19" fillId="0" borderId="0" xfId="8" applyFont="1" applyAlignment="1">
      <alignment horizontal="left" vertical="center" wrapText="1"/>
    </xf>
    <xf numFmtId="167" fontId="19" fillId="0" borderId="10" xfId="0" applyNumberFormat="1" applyFont="1" applyBorder="1" applyAlignment="1">
      <alignment horizontal="right" vertical="center"/>
    </xf>
    <xf numFmtId="167" fontId="19" fillId="2" borderId="10" xfId="8" applyNumberFormat="1" applyFont="1" applyFill="1" applyBorder="1" applyAlignment="1" applyProtection="1">
      <alignment horizontal="right"/>
      <protection locked="0"/>
    </xf>
    <xf numFmtId="167" fontId="22" fillId="0" borderId="10" xfId="1" applyNumberFormat="1" applyFont="1" applyFill="1" applyBorder="1" applyAlignment="1" applyProtection="1">
      <alignment horizontal="center"/>
    </xf>
    <xf numFmtId="167" fontId="22" fillId="8" borderId="10" xfId="1" applyNumberFormat="1" applyFont="1" applyFill="1" applyBorder="1" applyAlignment="1" applyProtection="1">
      <alignment horizontal="center"/>
    </xf>
    <xf numFmtId="1" fontId="19" fillId="5" borderId="11" xfId="0" applyNumberFormat="1" applyFont="1" applyFill="1" applyBorder="1" applyAlignment="1" applyProtection="1">
      <alignment horizontal="center"/>
      <protection locked="0"/>
    </xf>
    <xf numFmtId="1" fontId="19" fillId="5" borderId="12" xfId="0" applyNumberFormat="1" applyFont="1" applyFill="1" applyBorder="1" applyAlignment="1" applyProtection="1">
      <alignment horizontal="center"/>
      <protection locked="0"/>
    </xf>
    <xf numFmtId="49" fontId="19" fillId="5" borderId="11" xfId="0" applyNumberFormat="1" applyFont="1" applyFill="1" applyBorder="1" applyAlignment="1" applyProtection="1">
      <alignment horizontal="center"/>
      <protection locked="0"/>
    </xf>
    <xf numFmtId="49" fontId="19" fillId="5" borderId="12" xfId="0" applyNumberFormat="1" applyFont="1" applyFill="1" applyBorder="1" applyAlignment="1" applyProtection="1">
      <alignment horizontal="center"/>
      <protection locked="0"/>
    </xf>
    <xf numFmtId="173" fontId="19" fillId="5" borderId="11" xfId="0" applyNumberFormat="1" applyFont="1" applyFill="1" applyBorder="1" applyAlignment="1" applyProtection="1">
      <alignment horizontal="right"/>
      <protection locked="0"/>
    </xf>
    <xf numFmtId="173" fontId="19" fillId="5" borderId="12" xfId="0" applyNumberFormat="1" applyFont="1" applyFill="1" applyBorder="1" applyAlignment="1" applyProtection="1">
      <alignment horizontal="right"/>
      <protection locked="0"/>
    </xf>
    <xf numFmtId="166" fontId="19" fillId="0" borderId="10" xfId="10" applyNumberFormat="1" applyFont="1" applyFill="1" applyBorder="1" applyAlignment="1" applyProtection="1">
      <alignment horizontal="right"/>
    </xf>
    <xf numFmtId="167" fontId="19" fillId="0" borderId="10" xfId="8" applyNumberFormat="1" applyFont="1" applyBorder="1" applyAlignment="1">
      <alignment horizontal="center"/>
    </xf>
    <xf numFmtId="0" fontId="19" fillId="0" borderId="0" xfId="0" applyFont="1" applyAlignment="1">
      <alignment horizontal="left"/>
    </xf>
    <xf numFmtId="173" fontId="19" fillId="0" borderId="10" xfId="10" applyNumberFormat="1" applyFont="1" applyFill="1" applyBorder="1" applyAlignment="1" applyProtection="1">
      <alignment horizontal="right"/>
    </xf>
    <xf numFmtId="166" fontId="19" fillId="5" borderId="9" xfId="1" applyNumberFormat="1" applyFont="1" applyFill="1" applyBorder="1" applyAlignment="1" applyProtection="1">
      <alignment horizontal="right"/>
      <protection locked="0"/>
    </xf>
    <xf numFmtId="166" fontId="19" fillId="2" borderId="9" xfId="1" applyNumberFormat="1" applyFont="1" applyFill="1" applyBorder="1" applyAlignment="1" applyProtection="1">
      <alignment horizontal="right"/>
      <protection locked="0"/>
    </xf>
    <xf numFmtId="167" fontId="19" fillId="5" borderId="6" xfId="0" applyNumberFormat="1" applyFont="1" applyFill="1" applyBorder="1" applyAlignment="1" applyProtection="1">
      <alignment horizontal="center"/>
      <protection locked="0"/>
    </xf>
    <xf numFmtId="167" fontId="19" fillId="5" borderId="1" xfId="0" applyNumberFormat="1" applyFont="1" applyFill="1" applyBorder="1" applyAlignment="1" applyProtection="1">
      <alignment horizontal="center"/>
      <protection locked="0"/>
    </xf>
    <xf numFmtId="167" fontId="19" fillId="5" borderId="7" xfId="0" applyNumberFormat="1" applyFont="1" applyFill="1" applyBorder="1" applyAlignment="1" applyProtection="1">
      <alignment horizontal="center"/>
      <protection locked="0"/>
    </xf>
    <xf numFmtId="173" fontId="19" fillId="5" borderId="10" xfId="10" applyNumberFormat="1" applyFont="1" applyFill="1" applyBorder="1" applyAlignment="1" applyProtection="1">
      <alignment horizontal="right"/>
      <protection locked="0"/>
    </xf>
    <xf numFmtId="173" fontId="19" fillId="2" borderId="10" xfId="10" applyNumberFormat="1" applyFont="1" applyFill="1" applyBorder="1" applyAlignment="1" applyProtection="1">
      <alignment horizontal="right"/>
      <protection locked="0"/>
    </xf>
    <xf numFmtId="166" fontId="19" fillId="10" borderId="10" xfId="10" applyNumberFormat="1" applyFont="1" applyFill="1" applyBorder="1" applyAlignment="1" applyProtection="1">
      <alignment horizontal="center"/>
    </xf>
    <xf numFmtId="167" fontId="19" fillId="5" borderId="10" xfId="10" applyNumberFormat="1" applyFont="1" applyFill="1" applyBorder="1" applyAlignment="1" applyProtection="1">
      <alignment horizontal="right"/>
      <protection locked="0"/>
    </xf>
    <xf numFmtId="167" fontId="19" fillId="2" borderId="10" xfId="10" applyNumberFormat="1" applyFont="1" applyFill="1" applyBorder="1" applyAlignment="1" applyProtection="1">
      <alignment horizontal="right"/>
      <protection locked="0"/>
    </xf>
    <xf numFmtId="166" fontId="19" fillId="5" borderId="10" xfId="1" applyNumberFormat="1" applyFont="1" applyFill="1" applyBorder="1" applyAlignment="1" applyProtection="1">
      <alignment horizontal="right"/>
      <protection locked="0"/>
    </xf>
    <xf numFmtId="166" fontId="19" fillId="2" borderId="10" xfId="1" applyNumberFormat="1" applyFont="1" applyFill="1" applyBorder="1" applyAlignment="1" applyProtection="1">
      <alignment horizontal="right"/>
      <protection locked="0"/>
    </xf>
    <xf numFmtId="167" fontId="19" fillId="5" borderId="11" xfId="0" applyNumberFormat="1" applyFont="1" applyFill="1" applyBorder="1" applyAlignment="1" applyProtection="1">
      <alignment horizontal="center"/>
      <protection locked="0"/>
    </xf>
    <xf numFmtId="167" fontId="19" fillId="5" borderId="8" xfId="0" applyNumberFormat="1" applyFont="1" applyFill="1" applyBorder="1" applyAlignment="1" applyProtection="1">
      <alignment horizontal="center"/>
      <protection locked="0"/>
    </xf>
    <xf numFmtId="167" fontId="19" fillId="5" borderId="12" xfId="0" applyNumberFormat="1" applyFont="1" applyFill="1" applyBorder="1" applyAlignment="1" applyProtection="1">
      <alignment horizontal="center"/>
      <protection locked="0"/>
    </xf>
    <xf numFmtId="167" fontId="19" fillId="5" borderId="10" xfId="0" applyNumberFormat="1" applyFont="1" applyFill="1" applyBorder="1" applyAlignment="1" applyProtection="1">
      <alignment horizontal="right"/>
      <protection locked="0"/>
    </xf>
    <xf numFmtId="167" fontId="19" fillId="2" borderId="10" xfId="0" applyNumberFormat="1" applyFont="1" applyFill="1" applyBorder="1" applyAlignment="1" applyProtection="1">
      <alignment horizontal="right"/>
      <protection locked="0"/>
    </xf>
    <xf numFmtId="0" fontId="35" fillId="0" borderId="0" xfId="0" applyFont="1" applyAlignment="1" applyProtection="1">
      <alignment horizontal="left" vertical="top" wrapText="1"/>
      <protection locked="0"/>
    </xf>
    <xf numFmtId="164" fontId="19" fillId="5" borderId="5" xfId="0" applyNumberFormat="1" applyFont="1" applyFill="1" applyBorder="1" applyAlignment="1" applyProtection="1">
      <alignment horizontal="left"/>
      <protection locked="0"/>
    </xf>
    <xf numFmtId="164" fontId="19" fillId="5" borderId="16" xfId="0" applyNumberFormat="1" applyFont="1" applyFill="1" applyBorder="1" applyAlignment="1" applyProtection="1">
      <alignment horizontal="left"/>
      <protection locked="0"/>
    </xf>
    <xf numFmtId="164" fontId="19" fillId="0" borderId="5" xfId="0" applyNumberFormat="1" applyFont="1" applyBorder="1" applyAlignment="1">
      <alignment horizontal="left"/>
    </xf>
    <xf numFmtId="164" fontId="19" fillId="0" borderId="16" xfId="0" applyNumberFormat="1" applyFont="1" applyBorder="1" applyAlignment="1">
      <alignment horizontal="left"/>
    </xf>
    <xf numFmtId="169" fontId="66" fillId="0" borderId="1" xfId="0" applyNumberFormat="1" applyFont="1" applyBorder="1" applyAlignment="1">
      <alignment horizontal="right" vertical="center"/>
    </xf>
    <xf numFmtId="173" fontId="19" fillId="5" borderId="1" xfId="0" applyNumberFormat="1" applyFont="1" applyFill="1" applyBorder="1" applyAlignment="1" applyProtection="1">
      <alignment horizontal="right"/>
      <protection locked="0"/>
    </xf>
    <xf numFmtId="172" fontId="19" fillId="5" borderId="1" xfId="0" applyNumberFormat="1" applyFont="1" applyFill="1" applyBorder="1" applyAlignment="1" applyProtection="1">
      <alignment horizontal="right"/>
      <protection locked="0"/>
    </xf>
    <xf numFmtId="171" fontId="19" fillId="0" borderId="1" xfId="0" applyNumberFormat="1" applyFont="1" applyBorder="1" applyAlignment="1">
      <alignment horizontal="right"/>
    </xf>
    <xf numFmtId="170" fontId="19" fillId="0" borderId="8" xfId="0" applyNumberFormat="1" applyFont="1" applyBorder="1" applyAlignment="1">
      <alignment horizontal="right"/>
    </xf>
    <xf numFmtId="170" fontId="19" fillId="0" borderId="5" xfId="0" applyNumberFormat="1" applyFont="1" applyBorder="1" applyAlignment="1">
      <alignment horizontal="right"/>
    </xf>
    <xf numFmtId="170" fontId="19" fillId="0" borderId="16" xfId="0" applyNumberFormat="1" applyFont="1" applyBorder="1" applyAlignment="1">
      <alignment horizontal="right"/>
    </xf>
    <xf numFmtId="173" fontId="19" fillId="5" borderId="8" xfId="0" applyNumberFormat="1" applyFont="1" applyFill="1" applyBorder="1" applyAlignment="1" applyProtection="1">
      <alignment horizontal="right"/>
      <protection locked="0"/>
    </xf>
    <xf numFmtId="170" fontId="66" fillId="0" borderId="1" xfId="0" applyNumberFormat="1" applyFont="1" applyBorder="1" applyAlignment="1">
      <alignment horizontal="right"/>
    </xf>
    <xf numFmtId="164" fontId="19" fillId="2" borderId="16" xfId="0" applyNumberFormat="1" applyFont="1" applyFill="1" applyBorder="1" applyAlignment="1" applyProtection="1">
      <alignment horizontal="left"/>
      <protection locked="0"/>
    </xf>
    <xf numFmtId="164" fontId="22" fillId="0" borderId="6" xfId="0" applyNumberFormat="1" applyFont="1" applyBorder="1" applyAlignment="1">
      <alignment horizontal="left"/>
    </xf>
    <xf numFmtId="164" fontId="22" fillId="0" borderId="7" xfId="0" applyNumberFormat="1" applyFont="1" applyBorder="1" applyAlignment="1">
      <alignment horizontal="left"/>
    </xf>
    <xf numFmtId="173" fontId="12" fillId="5" borderId="1" xfId="8" applyNumberFormat="1" applyFont="1" applyFill="1" applyBorder="1" applyAlignment="1" applyProtection="1">
      <alignment horizontal="right"/>
      <protection locked="0"/>
    </xf>
    <xf numFmtId="3" fontId="19" fillId="0" borderId="0" xfId="0" applyNumberFormat="1" applyFont="1" applyAlignment="1">
      <alignment horizontal="right"/>
    </xf>
    <xf numFmtId="177" fontId="12" fillId="5" borderId="1" xfId="8" applyNumberFormat="1" applyFont="1" applyFill="1" applyBorder="1" applyAlignment="1" applyProtection="1">
      <alignment horizontal="left"/>
      <protection locked="0" hidden="1"/>
    </xf>
    <xf numFmtId="0" fontId="12" fillId="0" borderId="1" xfId="8" applyFont="1" applyBorder="1" applyAlignment="1">
      <alignment horizontal="right"/>
    </xf>
    <xf numFmtId="167" fontId="19" fillId="0" borderId="1" xfId="0" applyNumberFormat="1" applyFont="1" applyBorder="1" applyAlignment="1">
      <alignment horizontal="right"/>
    </xf>
    <xf numFmtId="169" fontId="19" fillId="0" borderId="1" xfId="0" applyNumberFormat="1" applyFont="1" applyBorder="1" applyAlignment="1">
      <alignment horizontal="right"/>
    </xf>
    <xf numFmtId="3" fontId="19" fillId="0" borderId="0" xfId="0" applyNumberFormat="1" applyFont="1" applyAlignment="1">
      <alignment horizontal="center"/>
    </xf>
    <xf numFmtId="0" fontId="13" fillId="0" borderId="2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5" borderId="8" xfId="0" applyFont="1" applyFill="1" applyBorder="1" applyAlignment="1" applyProtection="1">
      <alignment horizontal="right"/>
      <protection locked="0"/>
    </xf>
    <xf numFmtId="0" fontId="12" fillId="2" borderId="8" xfId="0" applyFont="1" applyFill="1" applyBorder="1" applyAlignment="1" applyProtection="1">
      <alignment horizontal="right"/>
      <protection locked="0"/>
    </xf>
    <xf numFmtId="0" fontId="21" fillId="5" borderId="0" xfId="0" applyFont="1" applyFill="1" applyAlignment="1" applyProtection="1">
      <alignment horizontal="left" vertical="top" wrapText="1"/>
      <protection locked="0"/>
    </xf>
    <xf numFmtId="0" fontId="21" fillId="5" borderId="1" xfId="0" applyFont="1" applyFill="1" applyBorder="1" applyAlignment="1" applyProtection="1">
      <alignment horizontal="left" vertical="top" wrapText="1"/>
      <protection locked="0"/>
    </xf>
    <xf numFmtId="0" fontId="61" fillId="0" borderId="0" xfId="0" applyFont="1" applyAlignment="1">
      <alignment horizontal="left" vertical="top"/>
    </xf>
    <xf numFmtId="14" fontId="61" fillId="0" borderId="0" xfId="0" applyNumberFormat="1" applyFont="1" applyAlignment="1">
      <alignment horizontal="right" vertical="top" wrapText="1"/>
    </xf>
    <xf numFmtId="0" fontId="61" fillId="0" borderId="0" xfId="0" applyFont="1" applyAlignment="1">
      <alignment horizontal="right" vertical="top" wrapText="1"/>
    </xf>
    <xf numFmtId="10" fontId="19" fillId="0" borderId="5" xfId="7" applyNumberFormat="1" applyFont="1" applyBorder="1" applyAlignment="1" applyProtection="1">
      <alignment horizontal="right"/>
    </xf>
    <xf numFmtId="10" fontId="19" fillId="0" borderId="16" xfId="7" applyNumberFormat="1" applyFont="1" applyBorder="1" applyAlignment="1" applyProtection="1">
      <alignment horizontal="right"/>
    </xf>
    <xf numFmtId="3" fontId="19" fillId="0" borderId="3" xfId="0" applyNumberFormat="1" applyFont="1" applyBorder="1" applyAlignment="1">
      <alignment horizontal="right"/>
    </xf>
    <xf numFmtId="0" fontId="19" fillId="5" borderId="1" xfId="0" applyFont="1" applyFill="1" applyBorder="1" applyAlignment="1" applyProtection="1">
      <alignment horizontal="center"/>
      <protection locked="0"/>
    </xf>
    <xf numFmtId="167" fontId="19" fillId="5" borderId="9" xfId="0" applyNumberFormat="1" applyFont="1" applyFill="1" applyBorder="1" applyAlignment="1" applyProtection="1">
      <alignment horizontal="right"/>
      <protection locked="0"/>
    </xf>
    <xf numFmtId="167" fontId="19" fillId="2" borderId="9" xfId="0" applyNumberFormat="1" applyFont="1" applyFill="1" applyBorder="1" applyAlignment="1" applyProtection="1">
      <alignment horizontal="right"/>
      <protection locked="0"/>
    </xf>
    <xf numFmtId="0" fontId="34" fillId="0" borderId="6" xfId="8" applyFont="1" applyBorder="1" applyAlignment="1">
      <alignment horizontal="center" vertical="center" wrapText="1"/>
    </xf>
    <xf numFmtId="0" fontId="34" fillId="0" borderId="1" xfId="8" applyFont="1" applyBorder="1" applyAlignment="1">
      <alignment horizontal="center" vertical="center" wrapText="1"/>
    </xf>
    <xf numFmtId="0" fontId="34" fillId="0" borderId="7" xfId="8" applyFont="1" applyBorder="1" applyAlignment="1">
      <alignment horizontal="center" vertical="center" wrapText="1"/>
    </xf>
    <xf numFmtId="0" fontId="22" fillId="0" borderId="5" xfId="8" applyFont="1" applyBorder="1" applyAlignment="1">
      <alignment horizontal="center" vertical="center" wrapText="1"/>
    </xf>
    <xf numFmtId="0" fontId="22" fillId="0" borderId="0" xfId="8" applyFont="1" applyAlignment="1">
      <alignment horizontal="center" vertical="center" wrapText="1"/>
    </xf>
    <xf numFmtId="0" fontId="22" fillId="0" borderId="16" xfId="8" applyFont="1" applyBorder="1" applyAlignment="1">
      <alignment horizontal="center" vertical="center" wrapText="1"/>
    </xf>
    <xf numFmtId="167" fontId="19" fillId="0" borderId="10" xfId="1" applyNumberFormat="1" applyFont="1" applyFill="1" applyBorder="1" applyAlignment="1" applyProtection="1">
      <alignment horizontal="center"/>
    </xf>
    <xf numFmtId="167" fontId="19" fillId="8" borderId="10" xfId="1" applyNumberFormat="1" applyFont="1" applyFill="1" applyBorder="1" applyAlignment="1" applyProtection="1">
      <alignment horizontal="center"/>
    </xf>
    <xf numFmtId="0" fontId="12" fillId="0" borderId="1" xfId="0" applyFont="1" applyBorder="1" applyAlignment="1">
      <alignment horizontal="left"/>
    </xf>
    <xf numFmtId="0" fontId="22" fillId="0" borderId="2" xfId="8" applyFont="1" applyBorder="1" applyAlignment="1">
      <alignment horizontal="center" vertical="center" wrapText="1"/>
    </xf>
    <xf numFmtId="0" fontId="22" fillId="0" borderId="3" xfId="8" applyFont="1" applyBorder="1" applyAlignment="1">
      <alignment horizontal="center" vertical="center" wrapText="1"/>
    </xf>
    <xf numFmtId="0" fontId="22" fillId="0" borderId="4" xfId="8" applyFont="1" applyBorder="1" applyAlignment="1">
      <alignment horizontal="center" vertical="center" wrapText="1"/>
    </xf>
    <xf numFmtId="164" fontId="22" fillId="0" borderId="5" xfId="0" applyNumberFormat="1" applyFont="1" applyBorder="1" applyAlignment="1">
      <alignment horizontal="left"/>
    </xf>
    <xf numFmtId="164" fontId="22" fillId="0" borderId="16" xfId="0" applyNumberFormat="1" applyFont="1" applyBorder="1" applyAlignment="1">
      <alignment horizontal="left"/>
    </xf>
    <xf numFmtId="164" fontId="22" fillId="5" borderId="6" xfId="0" applyNumberFormat="1" applyFont="1" applyFill="1" applyBorder="1" applyAlignment="1" applyProtection="1">
      <alignment horizontal="left"/>
      <protection locked="0"/>
    </xf>
    <xf numFmtId="164" fontId="22" fillId="5" borderId="7" xfId="0" applyNumberFormat="1" applyFont="1" applyFill="1" applyBorder="1" applyAlignment="1" applyProtection="1">
      <alignment horizontal="left"/>
      <protection locked="0"/>
    </xf>
    <xf numFmtId="0" fontId="22" fillId="0" borderId="0" xfId="8" applyFont="1" applyAlignment="1">
      <alignment horizontal="left" vertical="center" wrapText="1"/>
    </xf>
    <xf numFmtId="0" fontId="22" fillId="0" borderId="16" xfId="8" applyFont="1" applyBorder="1" applyAlignment="1">
      <alignment horizontal="left" vertical="center" wrapText="1"/>
    </xf>
    <xf numFmtId="0" fontId="22" fillId="0" borderId="0" xfId="8" applyFont="1" applyAlignment="1">
      <alignment horizontal="left" vertical="center"/>
    </xf>
    <xf numFmtId="0" fontId="22" fillId="0" borderId="16" xfId="8" applyFont="1" applyBorder="1" applyAlignment="1">
      <alignment horizontal="left" vertical="center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167" fontId="12" fillId="5" borderId="1" xfId="0" applyNumberFormat="1" applyFont="1" applyFill="1" applyBorder="1" applyAlignment="1" applyProtection="1">
      <alignment horizontal="right"/>
      <protection locked="0"/>
    </xf>
    <xf numFmtId="167" fontId="12" fillId="2" borderId="1" xfId="0" applyNumberFormat="1" applyFont="1" applyFill="1" applyBorder="1" applyAlignment="1" applyProtection="1">
      <alignment horizontal="right"/>
      <protection locked="0"/>
    </xf>
    <xf numFmtId="0" fontId="12" fillId="0" borderId="2" xfId="8" applyFont="1" applyBorder="1" applyAlignment="1">
      <alignment horizontal="left"/>
    </xf>
    <xf numFmtId="0" fontId="12" fillId="0" borderId="3" xfId="8" applyFont="1" applyBorder="1" applyAlignment="1">
      <alignment horizontal="left"/>
    </xf>
    <xf numFmtId="164" fontId="19" fillId="5" borderId="5" xfId="8" applyNumberFormat="1" applyFont="1" applyFill="1" applyBorder="1" applyAlignment="1" applyProtection="1">
      <alignment horizontal="left"/>
      <protection locked="0"/>
    </xf>
    <xf numFmtId="164" fontId="19" fillId="5" borderId="16" xfId="8" applyNumberFormat="1" applyFont="1" applyFill="1" applyBorder="1" applyAlignment="1" applyProtection="1">
      <alignment horizontal="left"/>
      <protection locked="0"/>
    </xf>
    <xf numFmtId="3" fontId="19" fillId="0" borderId="0" xfId="8" applyNumberFormat="1" applyFont="1" applyAlignment="1">
      <alignment horizontal="center"/>
    </xf>
    <xf numFmtId="0" fontId="12" fillId="5" borderId="0" xfId="8" applyFont="1" applyFill="1" applyAlignment="1" applyProtection="1">
      <alignment horizontal="left" vertical="top" wrapText="1"/>
      <protection locked="0"/>
    </xf>
    <xf numFmtId="0" fontId="12" fillId="5" borderId="1" xfId="8" applyFont="1" applyFill="1" applyBorder="1" applyAlignment="1" applyProtection="1">
      <alignment horizontal="left" vertical="top" wrapText="1"/>
      <protection locked="0"/>
    </xf>
    <xf numFmtId="167" fontId="12" fillId="5" borderId="11" xfId="10" applyNumberFormat="1" applyFont="1" applyFill="1" applyBorder="1" applyAlignment="1" applyProtection="1">
      <alignment horizontal="center"/>
      <protection locked="0"/>
    </xf>
    <xf numFmtId="167" fontId="12" fillId="5" borderId="8" xfId="10" applyNumberFormat="1" applyFont="1" applyFill="1" applyBorder="1" applyAlignment="1" applyProtection="1">
      <alignment horizontal="center"/>
      <protection locked="0"/>
    </xf>
    <xf numFmtId="167" fontId="12" fillId="5" borderId="12" xfId="10" applyNumberFormat="1" applyFont="1" applyFill="1" applyBorder="1" applyAlignment="1" applyProtection="1">
      <alignment horizontal="center"/>
      <protection locked="0"/>
    </xf>
    <xf numFmtId="174" fontId="12" fillId="0" borderId="11" xfId="7" applyNumberFormat="1" applyFont="1" applyFill="1" applyBorder="1" applyAlignment="1" applyProtection="1">
      <alignment horizontal="right"/>
    </xf>
    <xf numFmtId="174" fontId="12" fillId="0" borderId="12" xfId="7" applyNumberFormat="1" applyFont="1" applyFill="1" applyBorder="1" applyAlignment="1" applyProtection="1">
      <alignment horizontal="right"/>
    </xf>
    <xf numFmtId="0" fontId="12" fillId="6" borderId="11" xfId="0" applyFont="1" applyFill="1" applyBorder="1" applyAlignment="1" applyProtection="1">
      <alignment horizontal="center"/>
      <protection locked="0"/>
    </xf>
    <xf numFmtId="0" fontId="12" fillId="6" borderId="12" xfId="0" applyFont="1" applyFill="1" applyBorder="1" applyAlignment="1" applyProtection="1">
      <alignment horizontal="center"/>
      <protection locked="0"/>
    </xf>
    <xf numFmtId="167" fontId="12" fillId="0" borderId="10" xfId="1" applyNumberFormat="1" applyFont="1" applyFill="1" applyBorder="1" applyAlignment="1" applyProtection="1">
      <alignment horizontal="left"/>
    </xf>
    <xf numFmtId="174" fontId="12" fillId="0" borderId="11" xfId="7" applyNumberFormat="1" applyFont="1" applyFill="1" applyBorder="1" applyAlignment="1" applyProtection="1">
      <alignment horizontal="center"/>
    </xf>
    <xf numFmtId="174" fontId="12" fillId="0" borderId="12" xfId="7" applyNumberFormat="1" applyFont="1" applyFill="1" applyBorder="1" applyAlignment="1" applyProtection="1">
      <alignment horizontal="center"/>
    </xf>
    <xf numFmtId="0" fontId="16" fillId="0" borderId="2" xfId="8" applyFont="1" applyBorder="1" applyAlignment="1">
      <alignment horizontal="center" vertical="center" wrapText="1"/>
    </xf>
    <xf numFmtId="0" fontId="16" fillId="0" borderId="4" xfId="8" applyFont="1" applyBorder="1" applyAlignment="1">
      <alignment horizontal="center" vertical="center" wrapText="1"/>
    </xf>
    <xf numFmtId="0" fontId="16" fillId="0" borderId="5" xfId="8" applyFont="1" applyBorder="1" applyAlignment="1">
      <alignment horizontal="center" vertical="center" wrapText="1"/>
    </xf>
    <xf numFmtId="0" fontId="16" fillId="0" borderId="16" xfId="8" applyFont="1" applyBorder="1" applyAlignment="1">
      <alignment horizontal="center" vertical="center" wrapText="1"/>
    </xf>
    <xf numFmtId="49" fontId="10" fillId="9" borderId="0" xfId="8" applyNumberFormat="1" applyFont="1" applyFill="1" applyAlignment="1">
      <alignment horizontal="left"/>
    </xf>
    <xf numFmtId="0" fontId="15" fillId="5" borderId="8" xfId="0" applyFont="1" applyFill="1" applyBorder="1" applyAlignment="1" applyProtection="1">
      <alignment horizontal="left"/>
      <protection locked="0"/>
    </xf>
    <xf numFmtId="0" fontId="15" fillId="5" borderId="12" xfId="0" applyFont="1" applyFill="1" applyBorder="1" applyAlignment="1" applyProtection="1">
      <alignment horizontal="left"/>
      <protection locked="0"/>
    </xf>
    <xf numFmtId="0" fontId="16" fillId="0" borderId="3" xfId="8" applyFont="1" applyBorder="1" applyAlignment="1">
      <alignment horizontal="left"/>
    </xf>
    <xf numFmtId="0" fontId="16" fillId="0" borderId="4" xfId="8" applyFont="1" applyBorder="1" applyAlignment="1">
      <alignment horizontal="left"/>
    </xf>
    <xf numFmtId="0" fontId="16" fillId="0" borderId="6" xfId="8" applyFont="1" applyBorder="1" applyAlignment="1">
      <alignment horizontal="center" vertical="center" wrapText="1"/>
    </xf>
    <xf numFmtId="0" fontId="16" fillId="0" borderId="7" xfId="8" applyFont="1" applyBorder="1" applyAlignment="1">
      <alignment horizontal="center" vertical="center" wrapText="1"/>
    </xf>
    <xf numFmtId="164" fontId="22" fillId="0" borderId="6" xfId="8" applyNumberFormat="1" applyFont="1" applyBorder="1" applyAlignment="1">
      <alignment horizontal="left"/>
    </xf>
    <xf numFmtId="164" fontId="22" fillId="0" borderId="7" xfId="8" applyNumberFormat="1" applyFont="1" applyBorder="1" applyAlignment="1">
      <alignment horizontal="left"/>
    </xf>
    <xf numFmtId="0" fontId="16" fillId="0" borderId="2" xfId="8" applyFont="1" applyBorder="1" applyAlignment="1">
      <alignment horizontal="center" vertical="center"/>
    </xf>
    <xf numFmtId="0" fontId="16" fillId="0" borderId="3" xfId="8" applyFont="1" applyBorder="1" applyAlignment="1">
      <alignment horizontal="center" vertical="center"/>
    </xf>
    <xf numFmtId="0" fontId="16" fillId="0" borderId="4" xfId="8" applyFont="1" applyBorder="1" applyAlignment="1">
      <alignment horizontal="center" vertical="center"/>
    </xf>
    <xf numFmtId="164" fontId="22" fillId="0" borderId="5" xfId="8" applyNumberFormat="1" applyFont="1" applyBorder="1" applyAlignment="1">
      <alignment horizontal="left"/>
    </xf>
    <xf numFmtId="164" fontId="22" fillId="0" borderId="16" xfId="8" applyNumberFormat="1" applyFont="1" applyBorder="1" applyAlignment="1">
      <alignment horizontal="left"/>
    </xf>
    <xf numFmtId="167" fontId="12" fillId="0" borderId="11" xfId="1" applyNumberFormat="1" applyFont="1" applyFill="1" applyBorder="1" applyAlignment="1" applyProtection="1">
      <alignment horizontal="left"/>
    </xf>
    <xf numFmtId="167" fontId="12" fillId="0" borderId="12" xfId="1" applyNumberFormat="1" applyFont="1" applyFill="1" applyBorder="1" applyAlignment="1" applyProtection="1">
      <alignment horizontal="left"/>
    </xf>
    <xf numFmtId="167" fontId="12" fillId="5" borderId="10" xfId="1" applyNumberFormat="1" applyFont="1" applyFill="1" applyBorder="1" applyAlignment="1" applyProtection="1">
      <alignment horizontal="left"/>
      <protection locked="0"/>
    </xf>
    <xf numFmtId="0" fontId="12" fillId="13" borderId="8" xfId="0" applyFont="1" applyFill="1" applyBorder="1" applyAlignment="1">
      <alignment horizontal="center"/>
    </xf>
    <xf numFmtId="0" fontId="12" fillId="13" borderId="12" xfId="0" applyFont="1" applyFill="1" applyBorder="1" applyAlignment="1">
      <alignment horizontal="center"/>
    </xf>
    <xf numFmtId="0" fontId="12" fillId="13" borderId="11" xfId="0" applyFont="1" applyFill="1" applyBorder="1" applyAlignment="1">
      <alignment horizontal="left"/>
    </xf>
    <xf numFmtId="0" fontId="12" fillId="13" borderId="8" xfId="0" applyFont="1" applyFill="1" applyBorder="1" applyAlignment="1">
      <alignment horizontal="left"/>
    </xf>
    <xf numFmtId="0" fontId="12" fillId="13" borderId="12" xfId="0" applyFont="1" applyFill="1" applyBorder="1" applyAlignment="1">
      <alignment horizontal="left"/>
    </xf>
    <xf numFmtId="0" fontId="13" fillId="0" borderId="11" xfId="8" applyFont="1" applyBorder="1" applyAlignment="1">
      <alignment horizontal="center" wrapText="1"/>
    </xf>
    <xf numFmtId="0" fontId="13" fillId="0" borderId="8" xfId="8" applyFont="1" applyBorder="1" applyAlignment="1">
      <alignment horizontal="center" wrapText="1"/>
    </xf>
    <xf numFmtId="0" fontId="13" fillId="0" borderId="12" xfId="8" applyFont="1" applyBorder="1" applyAlignment="1">
      <alignment horizontal="center" wrapText="1"/>
    </xf>
    <xf numFmtId="174" fontId="12" fillId="4" borderId="11" xfId="7" applyNumberFormat="1" applyFont="1" applyFill="1" applyBorder="1" applyAlignment="1" applyProtection="1">
      <alignment horizontal="center"/>
    </xf>
    <xf numFmtId="174" fontId="12" fillId="4" borderId="12" xfId="7" applyNumberFormat="1" applyFont="1" applyFill="1" applyBorder="1" applyAlignment="1" applyProtection="1">
      <alignment horizontal="center"/>
    </xf>
    <xf numFmtId="0" fontId="19" fillId="5" borderId="1" xfId="8" applyFont="1" applyFill="1" applyBorder="1" applyAlignment="1" applyProtection="1">
      <alignment horizontal="left"/>
      <protection locked="0"/>
    </xf>
    <xf numFmtId="165" fontId="88" fillId="0" borderId="8" xfId="11" applyNumberFormat="1" applyFont="1" applyBorder="1" applyAlignment="1">
      <alignment horizontal="left"/>
    </xf>
    <xf numFmtId="165" fontId="88" fillId="0" borderId="12" xfId="11" applyNumberFormat="1" applyFont="1" applyBorder="1" applyAlignment="1">
      <alignment horizontal="left"/>
    </xf>
    <xf numFmtId="0" fontId="12" fillId="0" borderId="5" xfId="8" applyFont="1" applyBorder="1" applyAlignment="1">
      <alignment horizontal="left"/>
    </xf>
    <xf numFmtId="0" fontId="12" fillId="0" borderId="16" xfId="8" applyFont="1" applyBorder="1" applyAlignment="1">
      <alignment horizontal="left"/>
    </xf>
    <xf numFmtId="167" fontId="23" fillId="0" borderId="11" xfId="8" applyNumberFormat="1" applyFont="1" applyBorder="1" applyAlignment="1">
      <alignment horizontal="center"/>
    </xf>
    <xf numFmtId="167" fontId="23" fillId="0" borderId="8" xfId="8" applyNumberFormat="1" applyFont="1" applyBorder="1" applyAlignment="1">
      <alignment horizontal="center"/>
    </xf>
    <xf numFmtId="167" fontId="23" fillId="0" borderId="12" xfId="8" applyNumberFormat="1" applyFont="1" applyBorder="1" applyAlignment="1">
      <alignment horizontal="center"/>
    </xf>
    <xf numFmtId="167" fontId="12" fillId="0" borderId="11" xfId="8" applyNumberFormat="1" applyFont="1" applyBorder="1" applyAlignment="1">
      <alignment horizontal="right"/>
    </xf>
    <xf numFmtId="167" fontId="12" fillId="0" borderId="8" xfId="8" applyNumberFormat="1" applyFont="1" applyBorder="1" applyAlignment="1">
      <alignment horizontal="right"/>
    </xf>
    <xf numFmtId="167" fontId="12" fillId="0" borderId="12" xfId="8" applyNumberFormat="1" applyFont="1" applyBorder="1" applyAlignment="1">
      <alignment horizontal="right"/>
    </xf>
    <xf numFmtId="167" fontId="12" fillId="5" borderId="10" xfId="10" applyNumberFormat="1" applyFont="1" applyFill="1" applyBorder="1" applyAlignment="1" applyProtection="1">
      <alignment horizontal="left"/>
      <protection locked="0"/>
    </xf>
    <xf numFmtId="167" fontId="12" fillId="2" borderId="10" xfId="10" applyNumberFormat="1" applyFont="1" applyFill="1" applyBorder="1" applyAlignment="1" applyProtection="1">
      <alignment horizontal="left"/>
      <protection locked="0"/>
    </xf>
    <xf numFmtId="0" fontId="13" fillId="0" borderId="10" xfId="8" applyFont="1" applyBorder="1" applyAlignment="1">
      <alignment horizontal="left"/>
    </xf>
    <xf numFmtId="0" fontId="13" fillId="0" borderId="11" xfId="8" applyFont="1" applyBorder="1" applyAlignment="1">
      <alignment horizontal="left"/>
    </xf>
    <xf numFmtId="167" fontId="13" fillId="0" borderId="11" xfId="8" applyNumberFormat="1" applyFont="1" applyBorder="1" applyAlignment="1">
      <alignment horizontal="right"/>
    </xf>
    <xf numFmtId="167" fontId="13" fillId="0" borderId="8" xfId="8" applyNumberFormat="1" applyFont="1" applyBorder="1" applyAlignment="1">
      <alignment horizontal="right"/>
    </xf>
    <xf numFmtId="167" fontId="13" fillId="0" borderId="12" xfId="8" applyNumberFormat="1" applyFont="1" applyBorder="1" applyAlignment="1">
      <alignment horizontal="right"/>
    </xf>
    <xf numFmtId="167" fontId="12" fillId="5" borderId="11" xfId="8" applyNumberFormat="1" applyFont="1" applyFill="1" applyBorder="1" applyAlignment="1" applyProtection="1">
      <alignment horizontal="right"/>
      <protection locked="0"/>
    </xf>
    <xf numFmtId="167" fontId="12" fillId="5" borderId="8" xfId="8" applyNumberFormat="1" applyFont="1" applyFill="1" applyBorder="1" applyAlignment="1" applyProtection="1">
      <alignment horizontal="right"/>
      <protection locked="0"/>
    </xf>
    <xf numFmtId="167" fontId="12" fillId="5" borderId="12" xfId="8" applyNumberFormat="1" applyFont="1" applyFill="1" applyBorder="1" applyAlignment="1" applyProtection="1">
      <alignment horizontal="right"/>
      <protection locked="0"/>
    </xf>
    <xf numFmtId="167" fontId="12" fillId="5" borderId="10" xfId="8" applyNumberFormat="1" applyFont="1" applyFill="1" applyBorder="1" applyAlignment="1" applyProtection="1">
      <alignment horizontal="right"/>
      <protection locked="0"/>
    </xf>
    <xf numFmtId="175" fontId="22" fillId="0" borderId="11" xfId="9" applyNumberFormat="1" applyFont="1" applyFill="1" applyBorder="1" applyAlignment="1" applyProtection="1">
      <alignment horizontal="right"/>
    </xf>
    <xf numFmtId="175" fontId="22" fillId="0" borderId="8" xfId="9" applyNumberFormat="1" applyFont="1" applyFill="1" applyBorder="1" applyAlignment="1" applyProtection="1">
      <alignment horizontal="right"/>
    </xf>
    <xf numFmtId="175" fontId="22" fillId="0" borderId="12" xfId="9" applyNumberFormat="1" applyFont="1" applyFill="1" applyBorder="1" applyAlignment="1" applyProtection="1">
      <alignment horizontal="right"/>
    </xf>
    <xf numFmtId="0" fontId="22" fillId="0" borderId="1" xfId="8" applyFont="1" applyBorder="1" applyAlignment="1">
      <alignment horizontal="right"/>
    </xf>
    <xf numFmtId="0" fontId="22" fillId="3" borderId="1" xfId="8" applyFont="1" applyFill="1" applyBorder="1" applyAlignment="1">
      <alignment horizontal="right"/>
    </xf>
    <xf numFmtId="175" fontId="22" fillId="0" borderId="11" xfId="7" applyNumberFormat="1" applyFont="1" applyFill="1" applyBorder="1" applyAlignment="1" applyProtection="1">
      <alignment horizontal="right" wrapText="1"/>
    </xf>
    <xf numFmtId="175" fontId="22" fillId="0" borderId="8" xfId="7" applyNumberFormat="1" applyFont="1" applyFill="1" applyBorder="1" applyAlignment="1" applyProtection="1">
      <alignment horizontal="right" wrapText="1"/>
    </xf>
    <xf numFmtId="175" fontId="22" fillId="0" borderId="12" xfId="7" applyNumberFormat="1" applyFont="1" applyFill="1" applyBorder="1" applyAlignment="1" applyProtection="1">
      <alignment horizontal="right" wrapText="1"/>
    </xf>
    <xf numFmtId="0" fontId="19" fillId="0" borderId="0" xfId="0" applyFont="1" applyAlignment="1">
      <alignment horizontal="left" wrapText="1"/>
    </xf>
    <xf numFmtId="0" fontId="10" fillId="9" borderId="0" xfId="8" applyFont="1" applyFill="1" applyAlignment="1">
      <alignment horizontal="left"/>
    </xf>
    <xf numFmtId="0" fontId="13" fillId="0" borderId="0" xfId="8" applyFont="1" applyAlignment="1">
      <alignment horizontal="left" wrapText="1"/>
    </xf>
    <xf numFmtId="0" fontId="12" fillId="0" borderId="0" xfId="8" applyFont="1" applyAlignment="1">
      <alignment horizontal="center" vertical="center"/>
    </xf>
    <xf numFmtId="0" fontId="23" fillId="0" borderId="0" xfId="0" applyFont="1" applyAlignment="1">
      <alignment horizontal="left"/>
    </xf>
    <xf numFmtId="0" fontId="12" fillId="5" borderId="1" xfId="8" applyFont="1" applyFill="1" applyBorder="1" applyAlignment="1" applyProtection="1">
      <alignment horizontal="left" vertical="center"/>
      <protection locked="0"/>
    </xf>
    <xf numFmtId="0" fontId="12" fillId="2" borderId="1" xfId="8" applyFont="1" applyFill="1" applyBorder="1" applyAlignment="1" applyProtection="1">
      <alignment horizontal="left" vertical="center"/>
      <protection locked="0"/>
    </xf>
    <xf numFmtId="0" fontId="12" fillId="5" borderId="8" xfId="8" applyFont="1" applyFill="1" applyBorder="1" applyAlignment="1" applyProtection="1">
      <alignment horizontal="left" vertical="center"/>
      <protection locked="0"/>
    </xf>
    <xf numFmtId="49" fontId="12" fillId="5" borderId="8" xfId="8" applyNumberFormat="1" applyFont="1" applyFill="1" applyBorder="1" applyAlignment="1" applyProtection="1">
      <alignment horizontal="right" vertical="center"/>
      <protection locked="0"/>
    </xf>
    <xf numFmtId="49" fontId="12" fillId="2" borderId="8" xfId="8" applyNumberFormat="1" applyFont="1" applyFill="1" applyBorder="1" applyAlignment="1" applyProtection="1">
      <alignment horizontal="right" vertical="center"/>
      <protection locked="0"/>
    </xf>
    <xf numFmtId="173" fontId="19" fillId="5" borderId="9" xfId="10" applyNumberFormat="1" applyFont="1" applyFill="1" applyBorder="1" applyAlignment="1" applyProtection="1">
      <alignment horizontal="right"/>
      <protection locked="0"/>
    </xf>
    <xf numFmtId="173" fontId="19" fillId="2" borderId="9" xfId="10" applyNumberFormat="1" applyFont="1" applyFill="1" applyBorder="1" applyAlignment="1" applyProtection="1">
      <alignment horizontal="right"/>
      <protection locked="0"/>
    </xf>
    <xf numFmtId="166" fontId="19" fillId="10" borderId="5" xfId="10" applyNumberFormat="1" applyFont="1" applyFill="1" applyBorder="1" applyAlignment="1" applyProtection="1">
      <alignment horizontal="center"/>
    </xf>
    <xf numFmtId="166" fontId="19" fillId="10" borderId="0" xfId="10" applyNumberFormat="1" applyFont="1" applyFill="1" applyBorder="1" applyAlignment="1" applyProtection="1">
      <alignment horizontal="center"/>
    </xf>
    <xf numFmtId="167" fontId="19" fillId="5" borderId="9" xfId="10" applyNumberFormat="1" applyFont="1" applyFill="1" applyBorder="1" applyAlignment="1" applyProtection="1">
      <alignment horizontal="right"/>
      <protection locked="0"/>
    </xf>
    <xf numFmtId="167" fontId="19" fillId="2" borderId="9" xfId="10" applyNumberFormat="1" applyFont="1" applyFill="1" applyBorder="1" applyAlignment="1" applyProtection="1">
      <alignment horizontal="right"/>
      <protection locked="0"/>
    </xf>
    <xf numFmtId="167" fontId="19" fillId="4" borderId="10" xfId="0" applyNumberFormat="1" applyFont="1" applyFill="1" applyBorder="1" applyAlignment="1">
      <alignment horizontal="right" vertical="center"/>
    </xf>
    <xf numFmtId="167" fontId="19" fillId="5" borderId="2" xfId="8" applyNumberFormat="1" applyFont="1" applyFill="1" applyBorder="1" applyAlignment="1" applyProtection="1">
      <alignment horizontal="right"/>
      <protection locked="0"/>
    </xf>
    <xf numFmtId="167" fontId="19" fillId="5" borderId="3" xfId="8" applyNumberFormat="1" applyFont="1" applyFill="1" applyBorder="1" applyAlignment="1" applyProtection="1">
      <alignment horizontal="right"/>
      <protection locked="0"/>
    </xf>
    <xf numFmtId="167" fontId="19" fillId="5" borderId="4" xfId="8" applyNumberFormat="1" applyFont="1" applyFill="1" applyBorder="1" applyAlignment="1" applyProtection="1">
      <alignment horizontal="right"/>
      <protection locked="0"/>
    </xf>
    <xf numFmtId="167" fontId="12" fillId="5" borderId="11" xfId="10" applyNumberFormat="1" applyFont="1" applyFill="1" applyBorder="1" applyAlignment="1" applyProtection="1">
      <alignment horizontal="left"/>
      <protection locked="0"/>
    </xf>
    <xf numFmtId="167" fontId="12" fillId="5" borderId="8" xfId="10" applyNumberFormat="1" applyFont="1" applyFill="1" applyBorder="1" applyAlignment="1" applyProtection="1">
      <alignment horizontal="left"/>
      <protection locked="0"/>
    </xf>
    <xf numFmtId="167" fontId="12" fillId="5" borderId="12" xfId="10" applyNumberFormat="1" applyFont="1" applyFill="1" applyBorder="1" applyAlignment="1" applyProtection="1">
      <alignment horizontal="left"/>
      <protection locked="0"/>
    </xf>
    <xf numFmtId="0" fontId="15" fillId="0" borderId="11" xfId="11" quotePrefix="1" applyFont="1" applyBorder="1" applyAlignment="1">
      <alignment horizontal="center" vertical="center" wrapText="1"/>
    </xf>
    <xf numFmtId="0" fontId="15" fillId="0" borderId="8" xfId="11" quotePrefix="1" applyFont="1" applyBorder="1" applyAlignment="1">
      <alignment horizontal="center" vertical="center" wrapText="1"/>
    </xf>
    <xf numFmtId="0" fontId="15" fillId="0" borderId="12" xfId="11" quotePrefix="1" applyFont="1" applyBorder="1" applyAlignment="1">
      <alignment horizontal="center" vertical="center" wrapText="1"/>
    </xf>
    <xf numFmtId="0" fontId="16" fillId="0" borderId="11" xfId="11" applyFont="1" applyBorder="1" applyAlignment="1">
      <alignment horizontal="center" vertical="center"/>
    </xf>
    <xf numFmtId="0" fontId="16" fillId="0" borderId="8" xfId="11" applyFont="1" applyBorder="1" applyAlignment="1">
      <alignment horizontal="center" vertical="center"/>
    </xf>
    <xf numFmtId="0" fontId="16" fillId="0" borderId="12" xfId="11" applyFont="1" applyBorder="1" applyAlignment="1">
      <alignment horizontal="center" vertical="center"/>
    </xf>
    <xf numFmtId="0" fontId="15" fillId="0" borderId="11" xfId="11" applyFont="1" applyBorder="1" applyAlignment="1">
      <alignment horizontal="center" vertical="center" wrapText="1"/>
    </xf>
    <xf numFmtId="0" fontId="15" fillId="0" borderId="8" xfId="11" applyFont="1" applyBorder="1" applyAlignment="1">
      <alignment horizontal="center" vertical="center" wrapText="1"/>
    </xf>
    <xf numFmtId="0" fontId="15" fillId="0" borderId="12" xfId="11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49" fontId="12" fillId="5" borderId="15" xfId="11" applyNumberFormat="1" applyFill="1" applyBorder="1" applyAlignment="1" applyProtection="1">
      <alignment horizontal="left"/>
      <protection locked="0"/>
    </xf>
    <xf numFmtId="49" fontId="12" fillId="2" borderId="15" xfId="11" applyNumberFormat="1" applyFill="1" applyBorder="1" applyAlignment="1" applyProtection="1">
      <alignment horizontal="left"/>
      <protection locked="0"/>
    </xf>
    <xf numFmtId="167" fontId="12" fillId="5" borderId="15" xfId="10" applyNumberFormat="1" applyFont="1" applyFill="1" applyBorder="1" applyAlignment="1" applyProtection="1">
      <alignment horizontal="left"/>
      <protection locked="0"/>
    </xf>
    <xf numFmtId="167" fontId="12" fillId="2" borderId="15" xfId="10" applyNumberFormat="1" applyFont="1" applyFill="1" applyBorder="1" applyAlignment="1" applyProtection="1">
      <alignment horizontal="left"/>
      <protection locked="0"/>
    </xf>
    <xf numFmtId="0" fontId="13" fillId="0" borderId="10" xfId="11" applyFont="1" applyBorder="1" applyAlignment="1">
      <alignment horizontal="left" vertical="center"/>
    </xf>
    <xf numFmtId="167" fontId="13" fillId="0" borderId="10" xfId="11" applyNumberFormat="1" applyFont="1" applyBorder="1" applyAlignment="1">
      <alignment horizontal="center" vertical="center"/>
    </xf>
    <xf numFmtId="1" fontId="12" fillId="5" borderId="6" xfId="11" applyNumberFormat="1" applyFill="1" applyBorder="1" applyAlignment="1" applyProtection="1">
      <alignment horizontal="center"/>
      <protection locked="0"/>
    </xf>
    <xf numFmtId="1" fontId="12" fillId="5" borderId="1" xfId="11" applyNumberFormat="1" applyFill="1" applyBorder="1" applyAlignment="1" applyProtection="1">
      <alignment horizontal="center"/>
      <protection locked="0"/>
    </xf>
    <xf numFmtId="49" fontId="12" fillId="5" borderId="10" xfId="11" applyNumberFormat="1" applyFill="1" applyBorder="1" applyAlignment="1" applyProtection="1">
      <alignment horizontal="left"/>
      <protection locked="0"/>
    </xf>
    <xf numFmtId="49" fontId="12" fillId="2" borderId="10" xfId="11" applyNumberFormat="1" applyFill="1" applyBorder="1" applyAlignment="1" applyProtection="1">
      <alignment horizontal="left"/>
      <protection locked="0"/>
    </xf>
    <xf numFmtId="167" fontId="12" fillId="0" borderId="11" xfId="10" applyNumberFormat="1" applyFont="1" applyFill="1" applyBorder="1" applyAlignment="1" applyProtection="1">
      <alignment horizontal="center"/>
    </xf>
    <xf numFmtId="167" fontId="12" fillId="0" borderId="8" xfId="10" applyNumberFormat="1" applyFont="1" applyFill="1" applyBorder="1" applyAlignment="1" applyProtection="1">
      <alignment horizontal="center"/>
    </xf>
    <xf numFmtId="167" fontId="12" fillId="0" borderId="12" xfId="10" applyNumberFormat="1" applyFont="1" applyFill="1" applyBorder="1" applyAlignment="1" applyProtection="1">
      <alignment horizontal="center"/>
    </xf>
    <xf numFmtId="0" fontId="16" fillId="0" borderId="11" xfId="11" applyFont="1" applyBorder="1" applyAlignment="1">
      <alignment horizontal="center" vertical="center" wrapText="1"/>
    </xf>
    <xf numFmtId="0" fontId="16" fillId="0" borderId="8" xfId="11" applyFont="1" applyBorder="1" applyAlignment="1">
      <alignment horizontal="center" vertical="center" wrapText="1"/>
    </xf>
    <xf numFmtId="0" fontId="16" fillId="0" borderId="12" xfId="11" applyFont="1" applyBorder="1" applyAlignment="1">
      <alignment horizontal="center" vertical="center" wrapText="1"/>
    </xf>
    <xf numFmtId="167" fontId="12" fillId="0" borderId="11" xfId="0" applyNumberFormat="1" applyFont="1" applyBorder="1" applyAlignment="1">
      <alignment horizontal="center"/>
    </xf>
    <xf numFmtId="167" fontId="12" fillId="0" borderId="8" xfId="0" applyNumberFormat="1" applyFont="1" applyBorder="1" applyAlignment="1">
      <alignment horizontal="center"/>
    </xf>
    <xf numFmtId="167" fontId="12" fillId="0" borderId="12" xfId="0" applyNumberFormat="1" applyFont="1" applyBorder="1" applyAlignment="1">
      <alignment horizontal="center"/>
    </xf>
    <xf numFmtId="167" fontId="13" fillId="0" borderId="10" xfId="1" applyNumberFormat="1" applyFont="1" applyFill="1" applyBorder="1" applyAlignment="1" applyProtection="1">
      <alignment horizontal="left"/>
    </xf>
    <xf numFmtId="167" fontId="13" fillId="0" borderId="11" xfId="0" applyNumberFormat="1" applyFont="1" applyBorder="1" applyAlignment="1">
      <alignment horizontal="right"/>
    </xf>
    <xf numFmtId="167" fontId="13" fillId="0" borderId="8" xfId="0" applyNumberFormat="1" applyFont="1" applyBorder="1" applyAlignment="1">
      <alignment horizontal="right"/>
    </xf>
    <xf numFmtId="167" fontId="13" fillId="0" borderId="12" xfId="0" applyNumberFormat="1" applyFont="1" applyBorder="1" applyAlignment="1">
      <alignment horizontal="right"/>
    </xf>
    <xf numFmtId="174" fontId="13" fillId="0" borderId="11" xfId="7" applyNumberFormat="1" applyFont="1" applyFill="1" applyBorder="1" applyAlignment="1" applyProtection="1">
      <alignment horizontal="center"/>
    </xf>
    <xf numFmtId="174" fontId="13" fillId="0" borderId="12" xfId="7" applyNumberFormat="1" applyFont="1" applyFill="1" applyBorder="1" applyAlignment="1" applyProtection="1">
      <alignment horizontal="center"/>
    </xf>
    <xf numFmtId="0" fontId="16" fillId="0" borderId="5" xfId="8" applyFont="1" applyBorder="1" applyAlignment="1">
      <alignment horizontal="center" vertical="top" wrapText="1"/>
    </xf>
    <xf numFmtId="0" fontId="16" fillId="0" borderId="0" xfId="8" applyFont="1" applyAlignment="1">
      <alignment horizontal="center" vertical="top" wrapText="1"/>
    </xf>
    <xf numFmtId="0" fontId="16" fillId="0" borderId="16" xfId="8" applyFont="1" applyBorder="1" applyAlignment="1">
      <alignment horizontal="center" vertical="top" wrapText="1"/>
    </xf>
    <xf numFmtId="0" fontId="16" fillId="0" borderId="2" xfId="8" applyFont="1" applyBorder="1" applyAlignment="1">
      <alignment horizontal="center" vertical="top" wrapText="1"/>
    </xf>
    <xf numFmtId="0" fontId="16" fillId="0" borderId="3" xfId="8" applyFont="1" applyBorder="1" applyAlignment="1">
      <alignment horizontal="center" vertical="top" wrapText="1"/>
    </xf>
    <xf numFmtId="0" fontId="16" fillId="0" borderId="4" xfId="8" applyFont="1" applyBorder="1" applyAlignment="1">
      <alignment horizontal="center" vertical="top" wrapText="1"/>
    </xf>
    <xf numFmtId="0" fontId="12" fillId="14" borderId="11" xfId="0" applyFont="1" applyFill="1" applyBorder="1" applyAlignment="1" applyProtection="1">
      <alignment horizontal="left"/>
      <protection locked="0"/>
    </xf>
    <xf numFmtId="0" fontId="12" fillId="14" borderId="8" xfId="0" applyFont="1" applyFill="1" applyBorder="1" applyAlignment="1" applyProtection="1">
      <alignment horizontal="left"/>
      <protection locked="0"/>
    </xf>
    <xf numFmtId="0" fontId="12" fillId="14" borderId="12" xfId="0" applyFont="1" applyFill="1" applyBorder="1" applyAlignment="1" applyProtection="1">
      <alignment horizontal="left"/>
      <protection locked="0"/>
    </xf>
    <xf numFmtId="0" fontId="16" fillId="0" borderId="2" xfId="8" applyFont="1" applyBorder="1" applyAlignment="1">
      <alignment horizontal="center"/>
    </xf>
    <xf numFmtId="0" fontId="16" fillId="0" borderId="3" xfId="8" applyFont="1" applyBorder="1" applyAlignment="1">
      <alignment horizontal="center"/>
    </xf>
    <xf numFmtId="0" fontId="16" fillId="0" borderId="4" xfId="8" applyFont="1" applyBorder="1" applyAlignment="1">
      <alignment horizontal="center"/>
    </xf>
    <xf numFmtId="0" fontId="16" fillId="0" borderId="3" xfId="8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3" fillId="0" borderId="8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167" fontId="12" fillId="5" borderId="2" xfId="8" applyNumberFormat="1" applyFont="1" applyFill="1" applyBorder="1" applyAlignment="1" applyProtection="1">
      <alignment horizontal="right"/>
      <protection locked="0"/>
    </xf>
    <xf numFmtId="167" fontId="12" fillId="5" borderId="3" xfId="8" applyNumberFormat="1" applyFont="1" applyFill="1" applyBorder="1" applyAlignment="1" applyProtection="1">
      <alignment horizontal="right"/>
      <protection locked="0"/>
    </xf>
    <xf numFmtId="167" fontId="12" fillId="5" borderId="4" xfId="8" applyNumberFormat="1" applyFont="1" applyFill="1" applyBorder="1" applyAlignment="1" applyProtection="1">
      <alignment horizontal="right"/>
      <protection locked="0"/>
    </xf>
    <xf numFmtId="167" fontId="12" fillId="5" borderId="6" xfId="10" applyNumberFormat="1" applyFont="1" applyFill="1" applyBorder="1" applyAlignment="1" applyProtection="1">
      <alignment horizontal="left"/>
      <protection locked="0"/>
    </xf>
    <xf numFmtId="167" fontId="12" fillId="5" borderId="1" xfId="10" applyNumberFormat="1" applyFont="1" applyFill="1" applyBorder="1" applyAlignment="1" applyProtection="1">
      <alignment horizontal="left"/>
      <protection locked="0"/>
    </xf>
    <xf numFmtId="167" fontId="12" fillId="5" borderId="7" xfId="10" applyNumberFormat="1" applyFont="1" applyFill="1" applyBorder="1" applyAlignment="1" applyProtection="1">
      <alignment horizontal="left"/>
      <protection locked="0"/>
    </xf>
    <xf numFmtId="49" fontId="12" fillId="4" borderId="10" xfId="11" applyNumberFormat="1" applyFill="1" applyBorder="1" applyAlignment="1">
      <alignment horizontal="center"/>
    </xf>
    <xf numFmtId="0" fontId="12" fillId="0" borderId="0" xfId="8" applyFont="1" applyAlignment="1">
      <alignment horizontal="left" wrapText="1"/>
    </xf>
    <xf numFmtId="166" fontId="12" fillId="5" borderId="10" xfId="1" applyNumberFormat="1" applyFont="1" applyFill="1" applyBorder="1" applyAlignment="1" applyProtection="1">
      <alignment horizontal="right"/>
      <protection locked="0"/>
    </xf>
    <xf numFmtId="166" fontId="12" fillId="2" borderId="10" xfId="1" applyNumberFormat="1" applyFont="1" applyFill="1" applyBorder="1" applyAlignment="1" applyProtection="1">
      <alignment horizontal="right"/>
      <protection locked="0"/>
    </xf>
    <xf numFmtId="49" fontId="12" fillId="5" borderId="10" xfId="0" applyNumberFormat="1" applyFont="1" applyFill="1" applyBorder="1" applyAlignment="1" applyProtection="1">
      <alignment horizontal="center"/>
      <protection locked="0"/>
    </xf>
    <xf numFmtId="167" fontId="12" fillId="5" borderId="10" xfId="1" applyNumberFormat="1" applyFont="1" applyFill="1" applyBorder="1" applyAlignment="1" applyProtection="1">
      <alignment horizontal="right"/>
      <protection locked="0"/>
    </xf>
    <xf numFmtId="167" fontId="12" fillId="2" borderId="10" xfId="1" applyNumberFormat="1" applyFont="1" applyFill="1" applyBorder="1" applyAlignment="1" applyProtection="1">
      <alignment horizontal="right"/>
      <protection locked="0"/>
    </xf>
    <xf numFmtId="1" fontId="12" fillId="5" borderId="10" xfId="0" applyNumberFormat="1" applyFont="1" applyFill="1" applyBorder="1" applyAlignment="1" applyProtection="1">
      <alignment horizontal="center"/>
      <protection locked="0"/>
    </xf>
    <xf numFmtId="0" fontId="10" fillId="9" borderId="0" xfId="8" applyFont="1" applyFill="1" applyAlignment="1">
      <alignment horizontal="left" vertical="top"/>
    </xf>
    <xf numFmtId="0" fontId="19" fillId="0" borderId="0" xfId="8" applyFont="1" applyAlignment="1">
      <alignment horizontal="left" wrapText="1"/>
    </xf>
    <xf numFmtId="0" fontId="15" fillId="0" borderId="0" xfId="8" applyFont="1" applyAlignment="1">
      <alignment horizontal="left" wrapText="1"/>
    </xf>
    <xf numFmtId="0" fontId="12" fillId="5" borderId="8" xfId="8" applyFont="1" applyFill="1" applyBorder="1" applyAlignment="1" applyProtection="1">
      <alignment horizontal="left" vertical="center"/>
      <protection locked="0" hidden="1"/>
    </xf>
    <xf numFmtId="0" fontId="12" fillId="5" borderId="8" xfId="8" applyFont="1" applyFill="1" applyBorder="1" applyAlignment="1" applyProtection="1">
      <alignment horizontal="right" vertical="center"/>
      <protection locked="0" hidden="1"/>
    </xf>
    <xf numFmtId="0" fontId="12" fillId="2" borderId="8" xfId="8" applyFont="1" applyFill="1" applyBorder="1" applyAlignment="1" applyProtection="1">
      <alignment horizontal="right" vertical="center"/>
      <protection locked="0" hidden="1"/>
    </xf>
    <xf numFmtId="167" fontId="12" fillId="5" borderId="1" xfId="0" applyNumberFormat="1" applyFont="1" applyFill="1" applyBorder="1" applyAlignment="1" applyProtection="1">
      <alignment horizontal="right"/>
      <protection locked="0" hidden="1"/>
    </xf>
    <xf numFmtId="167" fontId="12" fillId="2" borderId="1" xfId="0" applyNumberFormat="1" applyFont="1" applyFill="1" applyBorder="1" applyAlignment="1" applyProtection="1">
      <alignment horizontal="right"/>
      <protection locked="0" hidden="1"/>
    </xf>
    <xf numFmtId="0" fontId="12" fillId="5" borderId="1" xfId="0" applyFont="1" applyFill="1" applyBorder="1" applyAlignment="1" applyProtection="1">
      <alignment horizontal="center" vertical="center"/>
      <protection locked="0" hidden="1"/>
    </xf>
    <xf numFmtId="0" fontId="12" fillId="5" borderId="1" xfId="0" applyFont="1" applyFill="1" applyBorder="1" applyAlignment="1" applyProtection="1">
      <alignment horizontal="left" vertical="center"/>
      <protection locked="0" hidden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175" fontId="12" fillId="0" borderId="6" xfId="7" applyNumberFormat="1" applyFont="1" applyBorder="1" applyAlignment="1" applyProtection="1">
      <alignment horizontal="center"/>
    </xf>
    <xf numFmtId="175" fontId="12" fillId="0" borderId="1" xfId="7" applyNumberFormat="1" applyFont="1" applyBorder="1" applyAlignment="1" applyProtection="1">
      <alignment horizontal="center"/>
    </xf>
    <xf numFmtId="175" fontId="12" fillId="0" borderId="7" xfId="7" applyNumberFormat="1" applyFont="1" applyBorder="1" applyAlignment="1" applyProtection="1">
      <alignment horizontal="center"/>
    </xf>
    <xf numFmtId="167" fontId="12" fillId="5" borderId="10" xfId="0" applyNumberFormat="1" applyFont="1" applyFill="1" applyBorder="1" applyAlignment="1" applyProtection="1">
      <alignment horizontal="right"/>
      <protection locked="0"/>
    </xf>
    <xf numFmtId="167" fontId="12" fillId="2" borderId="10" xfId="0" applyNumberFormat="1" applyFont="1" applyFill="1" applyBorder="1" applyAlignment="1" applyProtection="1">
      <alignment horizontal="right"/>
      <protection locked="0"/>
    </xf>
    <xf numFmtId="175" fontId="12" fillId="0" borderId="11" xfId="7" applyNumberFormat="1" applyFont="1" applyBorder="1" applyAlignment="1" applyProtection="1">
      <alignment horizontal="center"/>
    </xf>
    <xf numFmtId="175" fontId="12" fillId="0" borderId="8" xfId="7" applyNumberFormat="1" applyFont="1" applyBorder="1" applyAlignment="1" applyProtection="1">
      <alignment horizontal="center"/>
    </xf>
    <xf numFmtId="175" fontId="12" fillId="0" borderId="12" xfId="7" applyNumberFormat="1" applyFont="1" applyBorder="1" applyAlignment="1" applyProtection="1">
      <alignment horizontal="center"/>
    </xf>
    <xf numFmtId="0" fontId="12" fillId="0" borderId="10" xfId="0" applyFont="1" applyBorder="1" applyAlignment="1">
      <alignment horizontal="left"/>
    </xf>
    <xf numFmtId="167" fontId="13" fillId="0" borderId="10" xfId="1" applyNumberFormat="1" applyFont="1" applyFill="1" applyBorder="1" applyAlignment="1" applyProtection="1">
      <alignment horizontal="right"/>
    </xf>
    <xf numFmtId="167" fontId="12" fillId="5" borderId="6" xfId="0" applyNumberFormat="1" applyFont="1" applyFill="1" applyBorder="1" applyAlignment="1" applyProtection="1">
      <alignment horizontal="right"/>
      <protection locked="0"/>
    </xf>
    <xf numFmtId="167" fontId="12" fillId="2" borderId="7" xfId="0" applyNumberFormat="1" applyFont="1" applyFill="1" applyBorder="1" applyAlignment="1" applyProtection="1">
      <alignment horizontal="right"/>
      <protection locked="0"/>
    </xf>
    <xf numFmtId="0" fontId="12" fillId="0" borderId="15" xfId="0" applyFont="1" applyBorder="1" applyAlignment="1">
      <alignment horizontal="left"/>
    </xf>
    <xf numFmtId="167" fontId="13" fillId="0" borderId="15" xfId="1" applyNumberFormat="1" applyFont="1" applyFill="1" applyBorder="1" applyAlignment="1" applyProtection="1">
      <alignment horizontal="right"/>
    </xf>
    <xf numFmtId="0" fontId="53" fillId="0" borderId="1" xfId="6" applyFont="1" applyFill="1" applyBorder="1" applyAlignment="1" applyProtection="1">
      <alignment horizontal="left" vertical="top"/>
    </xf>
    <xf numFmtId="1" fontId="12" fillId="5" borderId="1" xfId="0" applyNumberFormat="1" applyFont="1" applyFill="1" applyBorder="1" applyAlignment="1" applyProtection="1">
      <alignment horizontal="center"/>
      <protection locked="0" hidden="1"/>
    </xf>
    <xf numFmtId="0" fontId="12" fillId="5" borderId="1" xfId="8" applyFont="1" applyFill="1" applyBorder="1" applyAlignment="1" applyProtection="1">
      <alignment horizontal="left" vertical="top" wrapText="1"/>
      <protection locked="0" hidden="1"/>
    </xf>
    <xf numFmtId="167" fontId="35" fillId="0" borderId="0" xfId="0" applyNumberFormat="1" applyFont="1" applyAlignment="1" applyProtection="1">
      <alignment horizontal="right"/>
      <protection locked="0" hidden="1"/>
    </xf>
    <xf numFmtId="164" fontId="19" fillId="5" borderId="5" xfId="0" applyNumberFormat="1" applyFont="1" applyFill="1" applyBorder="1" applyAlignment="1" applyProtection="1">
      <alignment horizontal="center"/>
      <protection locked="0" hidden="1"/>
    </xf>
    <xf numFmtId="164" fontId="19" fillId="5" borderId="16" xfId="0" applyNumberFormat="1" applyFont="1" applyFill="1" applyBorder="1" applyAlignment="1" applyProtection="1">
      <alignment horizontal="center"/>
      <protection locked="0" hidden="1"/>
    </xf>
    <xf numFmtId="164" fontId="19" fillId="5" borderId="5" xfId="0" applyNumberFormat="1" applyFont="1" applyFill="1" applyBorder="1" applyAlignment="1" applyProtection="1">
      <alignment horizontal="center"/>
      <protection locked="0"/>
    </xf>
    <xf numFmtId="164" fontId="19" fillId="5" borderId="16" xfId="0" applyNumberFormat="1" applyFont="1" applyFill="1" applyBorder="1" applyAlignment="1" applyProtection="1">
      <alignment horizontal="center"/>
      <protection locked="0"/>
    </xf>
    <xf numFmtId="164" fontId="19" fillId="0" borderId="5" xfId="0" applyNumberFormat="1" applyFont="1" applyBorder="1" applyAlignment="1">
      <alignment horizontal="center"/>
    </xf>
    <xf numFmtId="164" fontId="19" fillId="0" borderId="16" xfId="0" applyNumberFormat="1" applyFont="1" applyBorder="1" applyAlignment="1">
      <alignment horizontal="center"/>
    </xf>
    <xf numFmtId="0" fontId="12" fillId="5" borderId="1" xfId="8" applyFont="1" applyFill="1" applyBorder="1" applyAlignment="1" applyProtection="1">
      <alignment horizontal="left" vertical="center"/>
      <protection locked="0" hidden="1"/>
    </xf>
    <xf numFmtId="0" fontId="12" fillId="2" borderId="1" xfId="8" applyFont="1" applyFill="1" applyBorder="1" applyAlignment="1" applyProtection="1">
      <alignment horizontal="left" vertical="center"/>
      <protection locked="0" hidden="1"/>
    </xf>
    <xf numFmtId="164" fontId="22" fillId="0" borderId="6" xfId="0" applyNumberFormat="1" applyFont="1" applyBorder="1" applyAlignment="1">
      <alignment horizontal="center"/>
    </xf>
    <xf numFmtId="164" fontId="22" fillId="0" borderId="7" xfId="0" applyNumberFormat="1" applyFont="1" applyBorder="1" applyAlignment="1">
      <alignment horizontal="center"/>
    </xf>
    <xf numFmtId="49" fontId="10" fillId="9" borderId="0" xfId="8" applyNumberFormat="1" applyFont="1" applyFill="1" applyAlignment="1">
      <alignment horizontal="left" vertical="top"/>
    </xf>
    <xf numFmtId="172" fontId="19" fillId="5" borderId="1" xfId="8" applyNumberFormat="1" applyFont="1" applyFill="1" applyBorder="1" applyAlignment="1" applyProtection="1">
      <alignment horizontal="right"/>
      <protection locked="0"/>
    </xf>
    <xf numFmtId="171" fontId="19" fillId="0" borderId="1" xfId="8" applyNumberFormat="1" applyFont="1" applyBorder="1" applyAlignment="1">
      <alignment horizontal="right"/>
    </xf>
    <xf numFmtId="173" fontId="19" fillId="5" borderId="1" xfId="8" applyNumberFormat="1" applyFont="1" applyFill="1" applyBorder="1" applyAlignment="1" applyProtection="1">
      <alignment horizontal="right"/>
      <protection locked="0"/>
    </xf>
    <xf numFmtId="170" fontId="19" fillId="0" borderId="8" xfId="8" applyNumberFormat="1" applyFont="1" applyBorder="1" applyAlignment="1">
      <alignment horizontal="right"/>
    </xf>
    <xf numFmtId="167" fontId="19" fillId="0" borderId="1" xfId="8" applyNumberFormat="1" applyFont="1" applyBorder="1" applyAlignment="1">
      <alignment horizontal="right"/>
    </xf>
    <xf numFmtId="173" fontId="12" fillId="5" borderId="10" xfId="0" applyNumberFormat="1" applyFont="1" applyFill="1" applyBorder="1" applyAlignment="1" applyProtection="1">
      <alignment horizontal="right"/>
      <protection locked="0"/>
    </xf>
    <xf numFmtId="0" fontId="12" fillId="5" borderId="1" xfId="0" applyFont="1" applyFill="1" applyBorder="1" applyAlignment="1" applyProtection="1">
      <alignment horizontal="left"/>
      <protection locked="0" hidden="1"/>
    </xf>
    <xf numFmtId="0" fontId="12" fillId="2" borderId="1" xfId="0" applyFont="1" applyFill="1" applyBorder="1" applyAlignment="1" applyProtection="1">
      <alignment horizontal="left"/>
      <protection locked="0" hidden="1"/>
    </xf>
    <xf numFmtId="0" fontId="12" fillId="5" borderId="0" xfId="0" applyFont="1" applyFill="1" applyAlignment="1" applyProtection="1">
      <alignment horizontal="left" vertical="top" wrapText="1"/>
      <protection locked="0" hidden="1"/>
    </xf>
    <xf numFmtId="0" fontId="12" fillId="5" borderId="1" xfId="0" applyFont="1" applyFill="1" applyBorder="1" applyAlignment="1" applyProtection="1">
      <alignment horizontal="left" vertical="top" wrapText="1"/>
      <protection locked="0" hidden="1"/>
    </xf>
    <xf numFmtId="0" fontId="12" fillId="5" borderId="3" xfId="0" applyFont="1" applyFill="1" applyBorder="1" applyAlignment="1" applyProtection="1">
      <alignment horizontal="left" vertical="top" wrapText="1"/>
      <protection locked="0" hidden="1"/>
    </xf>
    <xf numFmtId="14" fontId="13" fillId="0" borderId="0" xfId="0" applyNumberFormat="1" applyFont="1" applyAlignment="1">
      <alignment horizontal="center" wrapText="1"/>
    </xf>
    <xf numFmtId="173" fontId="12" fillId="5" borderId="1" xfId="8" applyNumberFormat="1" applyFont="1" applyFill="1" applyBorder="1" applyAlignment="1" applyProtection="1">
      <alignment horizontal="right"/>
      <protection locked="0" hidden="1"/>
    </xf>
    <xf numFmtId="167" fontId="22" fillId="0" borderId="11" xfId="8" applyNumberFormat="1" applyFont="1" applyBorder="1" applyAlignment="1">
      <alignment horizontal="center"/>
    </xf>
    <xf numFmtId="167" fontId="22" fillId="0" borderId="8" xfId="8" applyNumberFormat="1" applyFont="1" applyBorder="1" applyAlignment="1">
      <alignment horizontal="center"/>
    </xf>
    <xf numFmtId="167" fontId="22" fillId="0" borderId="12" xfId="8" applyNumberFormat="1" applyFont="1" applyBorder="1" applyAlignment="1">
      <alignment horizontal="center"/>
    </xf>
    <xf numFmtId="167" fontId="22" fillId="0" borderId="11" xfId="1" applyNumberFormat="1" applyFont="1" applyFill="1" applyBorder="1" applyAlignment="1" applyProtection="1">
      <alignment horizontal="center"/>
    </xf>
    <xf numFmtId="167" fontId="22" fillId="0" borderId="8" xfId="1" applyNumberFormat="1" applyFont="1" applyFill="1" applyBorder="1" applyAlignment="1" applyProtection="1">
      <alignment horizontal="center"/>
    </xf>
    <xf numFmtId="167" fontId="22" fillId="0" borderId="12" xfId="1" applyNumberFormat="1" applyFont="1" applyFill="1" applyBorder="1" applyAlignment="1" applyProtection="1">
      <alignment horizont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8" xfId="0" applyNumberFormat="1" applyFont="1" applyBorder="1" applyAlignment="1">
      <alignment horizontal="right" vertical="center"/>
    </xf>
    <xf numFmtId="167" fontId="19" fillId="0" borderId="12" xfId="0" applyNumberFormat="1" applyFont="1" applyBorder="1" applyAlignment="1">
      <alignment horizontal="right" vertical="center"/>
    </xf>
    <xf numFmtId="174" fontId="12" fillId="0" borderId="11" xfId="7" applyNumberFormat="1" applyFont="1" applyFill="1" applyBorder="1" applyAlignment="1" applyProtection="1">
      <protection locked="0"/>
    </xf>
    <xf numFmtId="174" fontId="12" fillId="0" borderId="12" xfId="7" applyNumberFormat="1" applyFont="1" applyFill="1" applyBorder="1" applyAlignment="1" applyProtection="1">
      <protection locked="0"/>
    </xf>
    <xf numFmtId="174" fontId="13" fillId="0" borderId="11" xfId="7" applyNumberFormat="1" applyFont="1" applyFill="1" applyBorder="1" applyAlignment="1" applyProtection="1"/>
    <xf numFmtId="174" fontId="13" fillId="0" borderId="12" xfId="7" applyNumberFormat="1" applyFont="1" applyFill="1" applyBorder="1" applyAlignment="1" applyProtection="1"/>
    <xf numFmtId="0" fontId="12" fillId="4" borderId="11" xfId="0" applyFont="1" applyFill="1" applyBorder="1" applyAlignment="1">
      <alignment horizontal="center"/>
    </xf>
    <xf numFmtId="0" fontId="12" fillId="4" borderId="12" xfId="0" applyFont="1" applyFill="1" applyBorder="1" applyAlignment="1">
      <alignment horizontal="center"/>
    </xf>
    <xf numFmtId="167" fontId="12" fillId="5" borderId="11" xfId="10" applyNumberFormat="1" applyFont="1" applyFill="1" applyBorder="1" applyAlignment="1" applyProtection="1">
      <alignment horizontal="center" vertical="center"/>
      <protection locked="0"/>
    </xf>
    <xf numFmtId="167" fontId="12" fillId="5" borderId="8" xfId="10" applyNumberFormat="1" applyFont="1" applyFill="1" applyBorder="1" applyAlignment="1" applyProtection="1">
      <alignment horizontal="center" vertical="center"/>
      <protection locked="0"/>
    </xf>
    <xf numFmtId="167" fontId="12" fillId="5" borderId="12" xfId="10" applyNumberFormat="1" applyFont="1" applyFill="1" applyBorder="1" applyAlignment="1" applyProtection="1">
      <alignment horizontal="center" vertical="center"/>
      <protection locked="0"/>
    </xf>
    <xf numFmtId="174" fontId="12" fillId="0" borderId="11" xfId="7" applyNumberFormat="1" applyFont="1" applyFill="1" applyBorder="1" applyAlignment="1" applyProtection="1">
      <alignment horizontal="right" vertical="center"/>
    </xf>
    <xf numFmtId="174" fontId="12" fillId="0" borderId="12" xfId="7" applyNumberFormat="1" applyFont="1" applyFill="1" applyBorder="1" applyAlignment="1" applyProtection="1">
      <alignment horizontal="right" vertical="center"/>
    </xf>
    <xf numFmtId="0" fontId="12" fillId="6" borderId="11" xfId="0" applyFont="1" applyFill="1" applyBorder="1" applyAlignment="1" applyProtection="1">
      <alignment horizontal="center" vertical="center"/>
      <protection locked="0"/>
    </xf>
    <xf numFmtId="0" fontId="12" fillId="6" borderId="12" xfId="0" applyFont="1" applyFill="1" applyBorder="1" applyAlignment="1" applyProtection="1">
      <alignment horizontal="center" vertical="center"/>
      <protection locked="0"/>
    </xf>
    <xf numFmtId="0" fontId="12" fillId="14" borderId="11" xfId="0" applyFont="1" applyFill="1" applyBorder="1" applyAlignment="1" applyProtection="1">
      <alignment horizontal="left" vertical="center"/>
      <protection locked="0"/>
    </xf>
    <xf numFmtId="0" fontId="12" fillId="14" borderId="8" xfId="0" applyFont="1" applyFill="1" applyBorder="1" applyAlignment="1" applyProtection="1">
      <alignment horizontal="left" vertical="center"/>
      <protection locked="0"/>
    </xf>
    <xf numFmtId="0" fontId="12" fillId="14" borderId="12" xfId="0" applyFont="1" applyFill="1" applyBorder="1" applyAlignment="1" applyProtection="1">
      <alignment horizontal="left" vertical="center"/>
      <protection locked="0"/>
    </xf>
    <xf numFmtId="167" fontId="12" fillId="0" borderId="10" xfId="1" applyNumberFormat="1" applyFont="1" applyFill="1" applyBorder="1" applyAlignment="1" applyProtection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7" fontId="12" fillId="0" borderId="11" xfId="1" applyNumberFormat="1" applyFont="1" applyFill="1" applyBorder="1" applyAlignment="1" applyProtection="1">
      <alignment horizontal="center"/>
    </xf>
    <xf numFmtId="167" fontId="12" fillId="0" borderId="12" xfId="1" applyNumberFormat="1" applyFont="1" applyFill="1" applyBorder="1" applyAlignment="1" applyProtection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174" fontId="13" fillId="0" borderId="11" xfId="7" applyNumberFormat="1" applyFont="1" applyFill="1" applyBorder="1" applyAlignment="1" applyProtection="1">
      <alignment horizontal="right"/>
    </xf>
    <xf numFmtId="174" fontId="13" fillId="0" borderId="12" xfId="7" applyNumberFormat="1" applyFont="1" applyFill="1" applyBorder="1" applyAlignment="1" applyProtection="1">
      <alignment horizontal="right"/>
    </xf>
    <xf numFmtId="167" fontId="13" fillId="0" borderId="11" xfId="1" applyNumberFormat="1" applyFont="1" applyFill="1" applyBorder="1" applyAlignment="1" applyProtection="1">
      <alignment horizontal="left"/>
    </xf>
    <xf numFmtId="167" fontId="13" fillId="0" borderId="12" xfId="1" applyNumberFormat="1" applyFont="1" applyFill="1" applyBorder="1" applyAlignment="1" applyProtection="1">
      <alignment horizontal="left"/>
    </xf>
    <xf numFmtId="167" fontId="12" fillId="0" borderId="11" xfId="10" applyNumberFormat="1" applyFont="1" applyFill="1" applyBorder="1" applyAlignment="1" applyProtection="1">
      <alignment horizontal="center" vertical="center"/>
    </xf>
    <xf numFmtId="167" fontId="12" fillId="0" borderId="8" xfId="10" applyNumberFormat="1" applyFont="1" applyFill="1" applyBorder="1" applyAlignment="1" applyProtection="1">
      <alignment horizontal="center" vertical="center"/>
    </xf>
    <xf numFmtId="167" fontId="12" fillId="0" borderId="12" xfId="10" applyNumberFormat="1" applyFont="1" applyFill="1" applyBorder="1" applyAlignment="1" applyProtection="1">
      <alignment horizontal="center" vertical="center"/>
    </xf>
    <xf numFmtId="0" fontId="12" fillId="13" borderId="8" xfId="0" applyFont="1" applyFill="1" applyBorder="1" applyAlignment="1">
      <alignment horizontal="center" vertical="center"/>
    </xf>
    <xf numFmtId="0" fontId="12" fillId="13" borderId="12" xfId="0" applyFont="1" applyFill="1" applyBorder="1" applyAlignment="1">
      <alignment horizontal="center" vertical="center"/>
    </xf>
    <xf numFmtId="167" fontId="12" fillId="0" borderId="11" xfId="1" applyNumberFormat="1" applyFont="1" applyFill="1" applyBorder="1" applyAlignment="1" applyProtection="1">
      <alignment horizontal="left" vertical="center"/>
    </xf>
    <xf numFmtId="167" fontId="12" fillId="0" borderId="12" xfId="1" applyNumberFormat="1" applyFont="1" applyFill="1" applyBorder="1" applyAlignment="1" applyProtection="1">
      <alignment horizontal="left" vertical="center"/>
    </xf>
    <xf numFmtId="167" fontId="12" fillId="6" borderId="11" xfId="0" applyNumberFormat="1" applyFont="1" applyFill="1" applyBorder="1" applyAlignment="1" applyProtection="1">
      <alignment horizontal="right"/>
      <protection locked="0"/>
    </xf>
    <xf numFmtId="167" fontId="12" fillId="6" borderId="8" xfId="0" applyNumberFormat="1" applyFont="1" applyFill="1" applyBorder="1" applyAlignment="1" applyProtection="1">
      <alignment horizontal="right"/>
      <protection locked="0"/>
    </xf>
    <xf numFmtId="167" fontId="12" fillId="6" borderId="12" xfId="0" applyNumberFormat="1" applyFont="1" applyFill="1" applyBorder="1" applyAlignment="1" applyProtection="1">
      <alignment horizontal="right"/>
      <protection locked="0"/>
    </xf>
    <xf numFmtId="10" fontId="12" fillId="4" borderId="8" xfId="7" applyNumberFormat="1" applyFont="1" applyFill="1" applyBorder="1" applyAlignment="1" applyProtection="1">
      <alignment horizontal="center"/>
    </xf>
    <xf numFmtId="0" fontId="12" fillId="14" borderId="11" xfId="0" applyFont="1" applyFill="1" applyBorder="1" applyAlignment="1" applyProtection="1">
      <alignment horizontal="center"/>
      <protection locked="0"/>
    </xf>
    <xf numFmtId="0" fontId="12" fillId="14" borderId="12" xfId="0" applyFont="1" applyFill="1" applyBorder="1" applyAlignment="1" applyProtection="1">
      <alignment horizontal="center"/>
      <protection locked="0"/>
    </xf>
    <xf numFmtId="164" fontId="12" fillId="0" borderId="10" xfId="1" applyNumberFormat="1" applyFont="1" applyFill="1" applyBorder="1" applyAlignment="1" applyProtection="1">
      <alignment horizontal="left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1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167" fontId="12" fillId="0" borderId="11" xfId="10" applyNumberFormat="1" applyFont="1" applyFill="1" applyBorder="1" applyAlignment="1" applyProtection="1">
      <alignment horizontal="center" vertical="center"/>
      <protection hidden="1"/>
    </xf>
    <xf numFmtId="167" fontId="12" fillId="0" borderId="8" xfId="10" applyNumberFormat="1" applyFont="1" applyFill="1" applyBorder="1" applyAlignment="1" applyProtection="1">
      <alignment horizontal="center" vertical="center"/>
      <protection hidden="1"/>
    </xf>
    <xf numFmtId="167" fontId="12" fillId="0" borderId="12" xfId="10" applyNumberFormat="1" applyFont="1" applyFill="1" applyBorder="1" applyAlignment="1" applyProtection="1">
      <alignment horizontal="center" vertical="center"/>
      <protection hidden="1"/>
    </xf>
    <xf numFmtId="0" fontId="12" fillId="5" borderId="8" xfId="0" applyFont="1" applyFill="1" applyBorder="1" applyAlignment="1" applyProtection="1">
      <alignment horizontal="left" vertical="top" wrapText="1"/>
      <protection locked="0"/>
    </xf>
    <xf numFmtId="167" fontId="19" fillId="5" borderId="10" xfId="1" applyNumberFormat="1" applyFont="1" applyFill="1" applyBorder="1" applyAlignment="1" applyProtection="1">
      <alignment horizontal="right"/>
      <protection locked="0"/>
    </xf>
    <xf numFmtId="167" fontId="19" fillId="2" borderId="10" xfId="1" applyNumberFormat="1" applyFont="1" applyFill="1" applyBorder="1" applyAlignment="1" applyProtection="1">
      <alignment horizontal="right"/>
      <protection locked="0"/>
    </xf>
    <xf numFmtId="166" fontId="19" fillId="6" borderId="11" xfId="1" applyNumberFormat="1" applyFont="1" applyFill="1" applyBorder="1" applyAlignment="1" applyProtection="1">
      <alignment horizontal="center"/>
      <protection locked="0"/>
    </xf>
    <xf numFmtId="166" fontId="19" fillId="6" borderId="8" xfId="1" applyNumberFormat="1" applyFont="1" applyFill="1" applyBorder="1" applyAlignment="1" applyProtection="1">
      <alignment horizontal="center"/>
      <protection locked="0"/>
    </xf>
    <xf numFmtId="166" fontId="19" fillId="6" borderId="12" xfId="1" applyNumberFormat="1" applyFont="1" applyFill="1" applyBorder="1" applyAlignment="1" applyProtection="1">
      <alignment horizontal="center"/>
      <protection locked="0"/>
    </xf>
    <xf numFmtId="1" fontId="12" fillId="5" borderId="1" xfId="0" applyNumberFormat="1" applyFont="1" applyFill="1" applyBorder="1" applyAlignment="1" applyProtection="1">
      <alignment horizontal="center"/>
      <protection locked="0"/>
    </xf>
    <xf numFmtId="164" fontId="19" fillId="5" borderId="6" xfId="0" quotePrefix="1" applyNumberFormat="1" applyFont="1" applyFill="1" applyBorder="1" applyAlignment="1" applyProtection="1">
      <alignment horizontal="left"/>
      <protection locked="0"/>
    </xf>
    <xf numFmtId="164" fontId="19" fillId="2" borderId="7" xfId="0" applyNumberFormat="1" applyFont="1" applyFill="1" applyBorder="1" applyAlignment="1" applyProtection="1">
      <alignment horizontal="left"/>
      <protection locked="0"/>
    </xf>
    <xf numFmtId="164" fontId="19" fillId="5" borderId="6" xfId="0" applyNumberFormat="1" applyFont="1" applyFill="1" applyBorder="1" applyAlignment="1" applyProtection="1">
      <alignment horizontal="left"/>
      <protection locked="0"/>
    </xf>
    <xf numFmtId="167" fontId="19" fillId="5" borderId="11" xfId="8" applyNumberFormat="1" applyFont="1" applyFill="1" applyBorder="1" applyAlignment="1" applyProtection="1">
      <alignment horizontal="right"/>
      <protection locked="0"/>
    </xf>
    <xf numFmtId="167" fontId="19" fillId="5" borderId="8" xfId="8" applyNumberFormat="1" applyFont="1" applyFill="1" applyBorder="1" applyAlignment="1" applyProtection="1">
      <alignment horizontal="right"/>
      <protection locked="0"/>
    </xf>
    <xf numFmtId="167" fontId="19" fillId="5" borderId="12" xfId="8" applyNumberFormat="1" applyFont="1" applyFill="1" applyBorder="1" applyAlignment="1" applyProtection="1">
      <alignment horizontal="right"/>
      <protection locked="0"/>
    </xf>
    <xf numFmtId="0" fontId="11" fillId="5" borderId="0" xfId="0" applyFont="1" applyFill="1" applyAlignment="1" applyProtection="1">
      <alignment horizont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5" borderId="8" xfId="8" applyFont="1" applyFill="1" applyBorder="1" applyAlignment="1" applyProtection="1">
      <alignment horizontal="right" vertical="center"/>
      <protection locked="0"/>
    </xf>
    <xf numFmtId="0" fontId="12" fillId="2" borderId="8" xfId="8" applyFont="1" applyFill="1" applyBorder="1" applyAlignment="1" applyProtection="1">
      <alignment horizontal="right" vertical="center"/>
      <protection locked="0"/>
    </xf>
    <xf numFmtId="14" fontId="54" fillId="0" borderId="0" xfId="0" applyNumberFormat="1" applyFont="1" applyAlignment="1">
      <alignment horizontal="center" wrapText="1"/>
    </xf>
    <xf numFmtId="0" fontId="54" fillId="0" borderId="0" xfId="0" applyFont="1" applyAlignment="1">
      <alignment horizontal="center" wrapText="1"/>
    </xf>
    <xf numFmtId="173" fontId="19" fillId="5" borderId="10" xfId="0" applyNumberFormat="1" applyFont="1" applyFill="1" applyBorder="1" applyAlignment="1" applyProtection="1">
      <alignment horizontal="right"/>
      <protection locked="0"/>
    </xf>
    <xf numFmtId="49" fontId="19" fillId="5" borderId="8" xfId="0" applyNumberFormat="1" applyFont="1" applyFill="1" applyBorder="1" applyAlignment="1" applyProtection="1">
      <alignment horizontal="center"/>
      <protection locked="0"/>
    </xf>
    <xf numFmtId="0" fontId="19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9" fontId="12" fillId="0" borderId="11" xfId="7" applyFont="1" applyFill="1" applyBorder="1" applyAlignment="1" applyProtection="1">
      <alignment horizontal="right" vertical="center"/>
    </xf>
    <xf numFmtId="9" fontId="12" fillId="0" borderId="12" xfId="7" applyFont="1" applyFill="1" applyBorder="1" applyAlignment="1" applyProtection="1">
      <alignment horizontal="right" vertical="center"/>
    </xf>
    <xf numFmtId="164" fontId="19" fillId="5" borderId="7" xfId="0" applyNumberFormat="1" applyFont="1" applyFill="1" applyBorder="1" applyAlignment="1" applyProtection="1">
      <alignment horizontal="left"/>
      <protection locked="0"/>
    </xf>
    <xf numFmtId="0" fontId="34" fillId="0" borderId="5" xfId="8" applyFont="1" applyBorder="1" applyAlignment="1">
      <alignment horizontal="center" vertical="center" wrapText="1"/>
    </xf>
    <xf numFmtId="0" fontId="34" fillId="0" borderId="0" xfId="8" applyFont="1" applyAlignment="1">
      <alignment horizontal="center" vertical="center" wrapText="1"/>
    </xf>
    <xf numFmtId="0" fontId="34" fillId="0" borderId="16" xfId="8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164" fontId="78" fillId="0" borderId="6" xfId="0" applyNumberFormat="1" applyFont="1" applyBorder="1" applyAlignment="1" applyProtection="1">
      <alignment horizontal="left"/>
      <protection locked="0"/>
    </xf>
    <xf numFmtId="164" fontId="78" fillId="0" borderId="7" xfId="0" applyNumberFormat="1" applyFont="1" applyBorder="1" applyAlignment="1" applyProtection="1">
      <alignment horizontal="left"/>
      <protection locked="0"/>
    </xf>
    <xf numFmtId="0" fontId="12" fillId="7" borderId="11" xfId="0" applyFont="1" applyFill="1" applyBorder="1" applyAlignment="1" applyProtection="1">
      <alignment horizontal="center"/>
      <protection locked="0"/>
    </xf>
    <xf numFmtId="0" fontId="12" fillId="7" borderId="12" xfId="0" applyFont="1" applyFill="1" applyBorder="1" applyAlignment="1" applyProtection="1">
      <alignment horizontal="center"/>
      <protection locked="0"/>
    </xf>
    <xf numFmtId="0" fontId="12" fillId="7" borderId="11" xfId="0" applyFont="1" applyFill="1" applyBorder="1" applyAlignment="1" applyProtection="1">
      <alignment horizontal="left"/>
      <protection locked="0"/>
    </xf>
    <xf numFmtId="0" fontId="12" fillId="7" borderId="8" xfId="0" applyFont="1" applyFill="1" applyBorder="1" applyAlignment="1" applyProtection="1">
      <alignment horizontal="left"/>
      <protection locked="0"/>
    </xf>
    <xf numFmtId="0" fontId="12" fillId="7" borderId="12" xfId="0" applyFont="1" applyFill="1" applyBorder="1" applyAlignment="1" applyProtection="1">
      <alignment horizontal="left"/>
      <protection locked="0"/>
    </xf>
  </cellXfs>
  <cellStyles count="16">
    <cellStyle name="Komma" xfId="1" builtinId="3"/>
    <cellStyle name="Komma 2" xfId="5" xr:uid="{00000000-0005-0000-0000-000001000000}"/>
    <cellStyle name="Komma 2 2" xfId="10" xr:uid="{398FDF6F-238E-4ABA-B5B6-214FD2D2E810}"/>
    <cellStyle name="Komma 3" xfId="14" xr:uid="{916D233B-CABB-47A6-8F68-379F662924BA}"/>
    <cellStyle name="Link" xfId="6" builtinId="8"/>
    <cellStyle name="Prozent" xfId="7" builtinId="5"/>
    <cellStyle name="Prozent 2" xfId="3" xr:uid="{00000000-0005-0000-0000-000004000000}"/>
    <cellStyle name="Prozent 2 2" xfId="9" xr:uid="{2F5A239F-9291-42BC-BAF8-802196CEC7A5}"/>
    <cellStyle name="Prozent 3" xfId="15" xr:uid="{96621D94-ED06-4661-BC89-DFB1C5270C1E}"/>
    <cellStyle name="Standard" xfId="0" builtinId="0"/>
    <cellStyle name="Standard 2" xfId="2" xr:uid="{00000000-0005-0000-0000-000006000000}"/>
    <cellStyle name="Standard 2 2" xfId="8" xr:uid="{A87EC37E-572C-414F-A44F-B34B7852357B}"/>
    <cellStyle name="Standard 2 2 2" xfId="11" xr:uid="{B41DE040-78E4-4666-AEB2-C742B89DA1B0}"/>
    <cellStyle name="Standard 3" xfId="4" xr:uid="{00000000-0005-0000-0000-000007000000}"/>
    <cellStyle name="Standard 4" xfId="12" xr:uid="{A0EF7FE5-F539-4DB0-8F0A-EC5D617C5013}"/>
    <cellStyle name="Standard 5" xfId="13" xr:uid="{58C20CF3-5E80-49A1-BD10-B1B46ABD5729}"/>
  </cellStyles>
  <dxfs count="57"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border>
        <left/>
        <right/>
        <top/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 patternType="solid"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border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  <fill>
        <patternFill>
          <bgColor theme="4" tint="0.79998168889431442"/>
        </patternFill>
      </fill>
      <border>
        <left/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</border>
    </dxf>
    <dxf>
      <font>
        <color theme="1"/>
      </font>
      <fill>
        <patternFill>
          <bgColor theme="4" tint="0.79998168889431442"/>
        </patternFill>
      </fill>
      <border>
        <left/>
        <right/>
        <top/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theme="4" tint="0.79998168889431442"/>
        </patternFill>
      </fill>
      <border>
        <bottom style="thin">
          <color auto="1"/>
        </bottom>
        <vertical/>
        <horizontal/>
      </border>
    </dxf>
    <dxf>
      <font>
        <color theme="1"/>
      </font>
      <border>
        <left/>
        <right/>
        <top/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00FFFF"/>
      <color rgb="FFFFCCFF"/>
      <color rgb="FFFF99FF"/>
      <color rgb="FFEFD6FE"/>
      <color rgb="FFEACAFE"/>
      <color rgb="FFFFFF99"/>
      <color rgb="FFFCB3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17/10/relationships/person" Target="persons/person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tyles" Target="styles.xml"/><Relationship Id="rId19" Type="http://schemas.microsoft.com/office/2023/09/relationships/Python" Target="python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239806</xdr:colOff>
      <xdr:row>0</xdr:row>
      <xdr:rowOff>1681</xdr:rowOff>
    </xdr:from>
    <xdr:to>
      <xdr:col>15</xdr:col>
      <xdr:colOff>46901</xdr:colOff>
      <xdr:row>3</xdr:row>
      <xdr:rowOff>9264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672BCB31-7B9C-1FDD-FE3F-347D8DA53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106" y="1681"/>
          <a:ext cx="4026670" cy="5536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b.intra.admin.ch\userhome$\BWO-01\U80833294\config\Desktop\01_PROJEKTE%20-%20Projektmanagement\Formulare\Revision%202025\Gesuchsformulare%20Deutsch%202025_250805%20neuer%20Aufbau.xlsx" TargetMode="External"/><Relationship Id="rId1" Type="http://schemas.openxmlformats.org/officeDocument/2006/relationships/externalLinkPath" Target="Revision%202025/Gesuchsformulare%20Deutsch%202025_250805%20neuer%20Aufba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hmeninformationen"/>
      <sheetName val="Bauträgerschaft"/>
      <sheetName val="Vorabklärung"/>
      <sheetName val="Neubau"/>
      <sheetName val="Erwerb"/>
      <sheetName val="Erneuerung"/>
      <sheetName val="Dropdow-Listen"/>
      <sheetName val="Einzureichende Unterlagen_in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Hasler Kathrin BWO" id="{96071561-B379-4240-9C17-681ECE27D2C4}" userId="S::kathrin.hasler@bwo.admin.ch::22644aed-1df7-4ca6-a8b3-b96b2089f7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6" dT="2025-08-05T13:33:51.41" personId="{96071561-B379-4240-9C17-681ECE27D2C4}" id="{0B15E565-4B93-45DF-9B3D-689F3D8725AE}">
    <text>Sonderprogramm entfernen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uid.admin.ch/Pages/search.aspx?lang=it" TargetMode="External"/><Relationship Id="rId1" Type="http://schemas.openxmlformats.org/officeDocument/2006/relationships/hyperlink" Target="https://www.uid.admin.ch/" TargetMode="Externa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it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bwo.admin.ch/it/c15superficie-abitabile-netta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it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bwo.admin.ch/it/c15superficie-abitabile-nett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it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bwo.admin.ch/it/c15superficie-abitabile-netta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wo.admin.ch/de/k15nettowohnflaeche" TargetMode="External"/><Relationship Id="rId2" Type="http://schemas.openxmlformats.org/officeDocument/2006/relationships/hyperlink" Target="https://www.housing-stat.ch/it/query/adrtoegid.html" TargetMode="External"/><Relationship Id="rId1" Type="http://schemas.openxmlformats.org/officeDocument/2006/relationships/hyperlink" Target="https://www.housing-stat.ch/de/query/adrtoegid.html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s://www.bwo.admin.ch/it/c15superficie-abitabile-netta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64D60-AD88-44C0-891F-DA9B37BC38F3}">
  <sheetPr>
    <tabColor theme="9" tint="0.79998168889431442"/>
    <pageSetUpPr fitToPage="1"/>
  </sheetPr>
  <dimension ref="A1:AB95"/>
  <sheetViews>
    <sheetView showGridLines="0" showZeros="0" tabSelected="1" zoomScaleNormal="100" zoomScaleSheetLayoutView="100" workbookViewId="0">
      <selection activeCell="E15" sqref="E15:M1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40" customWidth="1"/>
    <col min="2" max="6" width="5.7265625" style="40" customWidth="1"/>
    <col min="7" max="7" width="7.26953125" style="40" customWidth="1"/>
    <col min="8" max="8" width="5.7265625" style="40" customWidth="1"/>
    <col min="9" max="12" width="3.7265625" style="40" customWidth="1"/>
    <col min="13" max="13" width="1.1796875" style="40" customWidth="1"/>
    <col min="14" max="14" width="3.7265625" style="40" customWidth="1"/>
    <col min="15" max="15" width="7.7265625" style="40" customWidth="1"/>
    <col min="16" max="16" width="3.1796875" style="40" customWidth="1"/>
    <col min="17" max="17" width="10.453125" style="40" customWidth="1"/>
    <col min="18" max="18" width="1.7265625" style="40" customWidth="1"/>
    <col min="19" max="21" width="11.453125" style="90"/>
    <col min="22" max="16384" width="11.453125" style="40"/>
  </cols>
  <sheetData>
    <row r="1" spans="1:19" ht="14.5" customHeight="1" x14ac:dyDescent="0.3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  <c r="P1" s="292"/>
      <c r="Q1" s="292"/>
      <c r="S1" s="293"/>
    </row>
    <row r="2" spans="1:19" ht="14.5" customHeight="1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S2" s="293"/>
    </row>
    <row r="3" spans="1:19" ht="14.5" customHeight="1" x14ac:dyDescent="0.3">
      <c r="A3" s="29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5"/>
      <c r="N3" s="15"/>
      <c r="O3" s="15"/>
      <c r="P3" s="2"/>
      <c r="Q3" s="2"/>
      <c r="S3" s="293"/>
    </row>
    <row r="4" spans="1:19" ht="14.5" customHeight="1" x14ac:dyDescent="0.3">
      <c r="A4" s="29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15"/>
      <c r="P4" s="15"/>
      <c r="Q4" s="15"/>
      <c r="R4" s="2"/>
      <c r="S4" s="293"/>
    </row>
    <row r="5" spans="1:19" ht="14.5" customHeight="1" x14ac:dyDescent="0.3">
      <c r="A5" s="294"/>
      <c r="B5" s="695" t="s">
        <v>4499</v>
      </c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2"/>
      <c r="S5" s="293"/>
    </row>
    <row r="6" spans="1:19" ht="14.5" customHeight="1" x14ac:dyDescent="0.3">
      <c r="A6" s="2"/>
      <c r="B6" s="695"/>
      <c r="C6" s="695"/>
      <c r="D6" s="695"/>
      <c r="E6" s="695"/>
      <c r="F6" s="695"/>
      <c r="G6" s="695"/>
      <c r="H6" s="695"/>
      <c r="I6" s="695"/>
      <c r="J6" s="695"/>
      <c r="K6" s="695"/>
      <c r="L6" s="695"/>
      <c r="M6" s="695"/>
      <c r="N6" s="695"/>
      <c r="O6" s="695"/>
      <c r="P6" s="695"/>
      <c r="Q6" s="695"/>
      <c r="R6" s="15"/>
      <c r="S6" s="293"/>
    </row>
    <row r="7" spans="1:19" ht="14.5" customHeight="1" x14ac:dyDescent="0.3">
      <c r="A7" s="2"/>
      <c r="B7" s="295"/>
      <c r="C7" s="2"/>
      <c r="D7" s="2"/>
      <c r="E7" s="2"/>
      <c r="F7" s="91"/>
      <c r="G7" s="91"/>
      <c r="H7" s="2"/>
      <c r="I7" s="2"/>
      <c r="J7" s="2"/>
      <c r="K7" s="2"/>
      <c r="L7" s="92"/>
      <c r="M7" s="92"/>
      <c r="N7" s="296"/>
      <c r="O7" s="296"/>
      <c r="P7" s="296"/>
      <c r="Q7" s="15"/>
      <c r="R7" s="15"/>
    </row>
    <row r="8" spans="1:19" ht="14.5" customHeight="1" x14ac:dyDescent="0.3">
      <c r="A8" s="1"/>
      <c r="B8" s="93"/>
      <c r="C8" s="93"/>
      <c r="D8" s="297"/>
      <c r="E8" s="297"/>
      <c r="F8" s="93"/>
      <c r="G8" s="298"/>
      <c r="H8" s="1"/>
      <c r="I8" s="93"/>
      <c r="J8" s="93"/>
      <c r="K8" s="93"/>
      <c r="L8" s="93"/>
      <c r="M8" s="297"/>
      <c r="N8" s="297"/>
      <c r="O8" s="297"/>
      <c r="P8" s="297"/>
      <c r="Q8" s="93"/>
      <c r="R8" s="298"/>
    </row>
    <row r="9" spans="1:19" ht="14.5" customHeight="1" x14ac:dyDescent="0.3">
      <c r="A9" s="38" t="s">
        <v>4500</v>
      </c>
      <c r="B9" s="299"/>
      <c r="C9" s="299"/>
      <c r="F9" s="299"/>
      <c r="G9" s="300"/>
      <c r="H9" s="301"/>
      <c r="I9" s="299"/>
      <c r="J9" s="299"/>
      <c r="K9" s="299"/>
      <c r="L9" s="299"/>
      <c r="Q9" s="2"/>
      <c r="R9" s="300"/>
    </row>
    <row r="10" spans="1:19" ht="14.5" customHeight="1" x14ac:dyDescent="0.3">
      <c r="A10" s="302"/>
      <c r="B10" s="303"/>
      <c r="C10" s="303"/>
      <c r="D10" s="41"/>
      <c r="E10" s="41"/>
      <c r="F10" s="303"/>
      <c r="G10" s="304"/>
      <c r="H10" s="302"/>
      <c r="I10" s="303"/>
      <c r="J10" s="303"/>
      <c r="K10" s="303"/>
      <c r="L10" s="303"/>
      <c r="M10" s="41"/>
      <c r="N10" s="41"/>
      <c r="O10" s="41"/>
      <c r="P10" s="41"/>
      <c r="Q10" s="3"/>
      <c r="R10" s="304"/>
    </row>
    <row r="11" spans="1:19" ht="14.5" customHeight="1" x14ac:dyDescent="0.3">
      <c r="A11" s="299"/>
      <c r="B11" s="299"/>
      <c r="C11" s="299"/>
      <c r="F11" s="299"/>
      <c r="H11" s="299"/>
      <c r="I11" s="299"/>
      <c r="J11" s="299"/>
      <c r="K11" s="299"/>
      <c r="L11" s="299"/>
      <c r="Q11" s="2"/>
    </row>
    <row r="12" spans="1:19" ht="14.5" customHeight="1" x14ac:dyDescent="0.3">
      <c r="A12" s="305" t="s">
        <v>4501</v>
      </c>
      <c r="B12" s="306"/>
      <c r="C12" s="307"/>
      <c r="D12" s="94"/>
      <c r="E12" s="94"/>
      <c r="F12" s="307"/>
      <c r="G12" s="94"/>
      <c r="H12" s="307"/>
      <c r="I12" s="307"/>
      <c r="J12" s="307"/>
      <c r="K12" s="307"/>
      <c r="L12" s="307"/>
      <c r="M12" s="94"/>
      <c r="N12" s="94"/>
      <c r="O12" s="94"/>
      <c r="P12" s="94"/>
      <c r="Q12" s="95"/>
      <c r="R12" s="94"/>
    </row>
    <row r="13" spans="1:19" ht="14.5" customHeight="1" x14ac:dyDescent="0.3">
      <c r="A13" s="299"/>
      <c r="B13" s="2"/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"/>
    </row>
    <row r="14" spans="1:19" ht="14.5" customHeight="1" x14ac:dyDescent="0.3">
      <c r="A14" s="1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297"/>
      <c r="N14" s="297"/>
      <c r="O14" s="297"/>
      <c r="P14" s="18"/>
      <c r="Q14" s="93"/>
      <c r="R14" s="298"/>
    </row>
    <row r="15" spans="1:19" ht="14.5" customHeight="1" x14ac:dyDescent="0.3">
      <c r="A15" s="4"/>
      <c r="B15" s="6" t="s">
        <v>4502</v>
      </c>
      <c r="C15" s="6"/>
      <c r="E15" s="673" t="s">
        <v>4505</v>
      </c>
      <c r="F15" s="673"/>
      <c r="G15" s="673"/>
      <c r="H15" s="673"/>
      <c r="I15" s="673"/>
      <c r="J15" s="673"/>
      <c r="K15" s="673"/>
      <c r="L15" s="673"/>
      <c r="M15" s="673"/>
      <c r="N15" s="2"/>
      <c r="O15" s="92"/>
      <c r="P15" s="697">
        <v>0</v>
      </c>
      <c r="Q15" s="698"/>
      <c r="R15" s="308"/>
      <c r="S15" s="43"/>
    </row>
    <row r="16" spans="1:19" ht="14.5" customHeight="1" x14ac:dyDescent="0.3">
      <c r="A16" s="4"/>
      <c r="B16" s="309" t="s">
        <v>4503</v>
      </c>
      <c r="C16" s="2"/>
      <c r="D16" s="2"/>
      <c r="E16" s="693" t="s">
        <v>4505</v>
      </c>
      <c r="F16" s="693"/>
      <c r="G16" s="693"/>
      <c r="H16" s="693"/>
      <c r="I16" s="693"/>
      <c r="J16" s="693"/>
      <c r="K16" s="693"/>
      <c r="L16" s="693"/>
      <c r="M16" s="693"/>
      <c r="N16" s="2"/>
      <c r="O16" s="92"/>
      <c r="P16" s="699">
        <v>0</v>
      </c>
      <c r="Q16" s="700"/>
      <c r="R16" s="308"/>
    </row>
    <row r="17" spans="1:19" ht="14.5" customHeight="1" x14ac:dyDescent="0.3">
      <c r="A17" s="4"/>
      <c r="B17" s="309" t="s">
        <v>4503</v>
      </c>
      <c r="C17" s="2"/>
      <c r="D17" s="2"/>
      <c r="E17" s="693" t="s">
        <v>4505</v>
      </c>
      <c r="F17" s="693"/>
      <c r="G17" s="693"/>
      <c r="H17" s="693"/>
      <c r="I17" s="693"/>
      <c r="J17" s="693"/>
      <c r="K17" s="693"/>
      <c r="L17" s="693"/>
      <c r="M17" s="693"/>
      <c r="N17" s="2"/>
      <c r="O17" s="92"/>
      <c r="P17" s="699">
        <v>0</v>
      </c>
      <c r="Q17" s="700"/>
      <c r="R17" s="308"/>
    </row>
    <row r="18" spans="1:19" ht="14.5" customHeight="1" x14ac:dyDescent="0.3">
      <c r="A18" s="8"/>
      <c r="B18" s="310"/>
      <c r="C18" s="3"/>
      <c r="D18" s="3"/>
      <c r="E18" s="10"/>
      <c r="F18" s="311"/>
      <c r="G18" s="311"/>
      <c r="H18" s="10"/>
      <c r="I18" s="10"/>
      <c r="J18" s="10"/>
      <c r="K18" s="10"/>
      <c r="L18" s="10"/>
      <c r="M18" s="10"/>
      <c r="N18" s="312"/>
      <c r="O18" s="312"/>
      <c r="P18" s="312"/>
      <c r="Q18" s="313"/>
      <c r="R18" s="314"/>
    </row>
    <row r="19" spans="1:19" ht="14.5" customHeight="1" x14ac:dyDescent="0.3">
      <c r="A19" s="2"/>
      <c r="B19" s="295"/>
      <c r="C19" s="2"/>
      <c r="D19" s="2"/>
      <c r="E19" s="96"/>
      <c r="F19" s="315"/>
      <c r="G19" s="315"/>
      <c r="H19" s="96"/>
      <c r="I19" s="96"/>
      <c r="J19" s="96"/>
      <c r="K19" s="96"/>
      <c r="L19" s="96"/>
      <c r="M19" s="96"/>
      <c r="N19" s="316"/>
      <c r="O19" s="316"/>
      <c r="P19" s="316"/>
      <c r="Q19" s="317"/>
      <c r="R19" s="15"/>
    </row>
    <row r="20" spans="1:19" ht="14.5" customHeight="1" x14ac:dyDescent="0.3">
      <c r="A20" s="305" t="s">
        <v>4593</v>
      </c>
      <c r="B20" s="307"/>
      <c r="C20" s="307"/>
      <c r="D20" s="94"/>
      <c r="E20" s="94"/>
      <c r="F20" s="307"/>
      <c r="G20" s="94"/>
      <c r="H20" s="307"/>
      <c r="I20" s="307"/>
      <c r="J20" s="307"/>
      <c r="K20" s="307"/>
      <c r="L20" s="307"/>
      <c r="M20" s="94"/>
      <c r="N20" s="94"/>
      <c r="O20" s="94"/>
      <c r="P20" s="94"/>
      <c r="Q20" s="95"/>
      <c r="R20" s="94"/>
    </row>
    <row r="22" spans="1:19" ht="14.5" customHeight="1" x14ac:dyDescent="0.3">
      <c r="A22" s="318"/>
      <c r="B22" s="297"/>
      <c r="C22" s="297"/>
      <c r="D22" s="297"/>
      <c r="E22" s="297"/>
      <c r="F22" s="297"/>
      <c r="G22" s="297"/>
      <c r="H22" s="297"/>
      <c r="I22" s="297"/>
      <c r="J22" s="297"/>
      <c r="K22" s="297"/>
      <c r="L22" s="297"/>
      <c r="M22" s="297"/>
      <c r="N22" s="297"/>
      <c r="O22" s="297"/>
      <c r="P22" s="297"/>
      <c r="Q22" s="297"/>
      <c r="R22" s="298"/>
    </row>
    <row r="23" spans="1:19" ht="14.5" customHeight="1" x14ac:dyDescent="0.3">
      <c r="A23" s="319"/>
      <c r="E23" s="696" t="s">
        <v>4505</v>
      </c>
      <c r="F23" s="696"/>
      <c r="G23" s="696"/>
      <c r="H23" s="696"/>
      <c r="I23" s="696"/>
      <c r="J23" s="696"/>
      <c r="K23" s="696"/>
      <c r="L23" s="696"/>
      <c r="M23" s="696"/>
      <c r="N23" s="320"/>
      <c r="O23" s="92"/>
      <c r="P23" s="9"/>
      <c r="Q23" s="9"/>
      <c r="R23" s="300"/>
    </row>
    <row r="24" spans="1:19" ht="14.5" customHeight="1" x14ac:dyDescent="0.3">
      <c r="A24" s="32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304"/>
    </row>
    <row r="26" spans="1:19" ht="14.5" customHeight="1" x14ac:dyDescent="0.3">
      <c r="A26" s="305" t="s">
        <v>4594</v>
      </c>
      <c r="B26" s="307"/>
      <c r="C26" s="307"/>
      <c r="D26" s="94"/>
      <c r="E26" s="94"/>
      <c r="F26" s="307"/>
      <c r="G26" s="94"/>
      <c r="H26" s="307"/>
      <c r="I26" s="307"/>
      <c r="J26" s="307"/>
      <c r="K26" s="307"/>
      <c r="L26" s="307"/>
      <c r="M26" s="94"/>
      <c r="N26" s="94"/>
      <c r="O26" s="94"/>
      <c r="P26" s="94"/>
      <c r="Q26" s="95"/>
      <c r="R26" s="94"/>
    </row>
    <row r="27" spans="1:19" ht="14.5" customHeight="1" x14ac:dyDescent="0.3">
      <c r="A27" s="2"/>
      <c r="B27" s="14" t="s">
        <v>4908</v>
      </c>
      <c r="C27" s="2"/>
      <c r="D27" s="2"/>
      <c r="E27" s="2"/>
      <c r="F27" s="2"/>
      <c r="G27" s="2"/>
      <c r="H27" s="2"/>
      <c r="I27" s="2"/>
      <c r="J27" s="92"/>
      <c r="K27" s="2"/>
      <c r="L27" s="2"/>
    </row>
    <row r="28" spans="1:19" ht="14.5" customHeight="1" x14ac:dyDescent="0.3">
      <c r="A28" s="2"/>
      <c r="B28" s="322" t="s">
        <v>4595</v>
      </c>
      <c r="C28" s="2"/>
      <c r="D28" s="2"/>
      <c r="E28" s="2"/>
      <c r="F28" s="2"/>
      <c r="G28" s="2"/>
      <c r="H28" s="2"/>
      <c r="I28" s="2"/>
      <c r="J28" s="92"/>
      <c r="K28" s="2"/>
      <c r="L28" s="2"/>
    </row>
    <row r="29" spans="1:19" ht="14.5" customHeight="1" x14ac:dyDescent="0.3">
      <c r="A29" s="2"/>
      <c r="B29" s="295"/>
      <c r="C29" s="2"/>
      <c r="D29" s="2"/>
      <c r="E29" s="96"/>
      <c r="F29" s="315"/>
      <c r="G29" s="315"/>
      <c r="H29" s="96"/>
      <c r="I29" s="96"/>
      <c r="J29" s="96"/>
      <c r="K29" s="96"/>
      <c r="L29" s="96"/>
      <c r="M29" s="96"/>
      <c r="N29" s="316"/>
      <c r="O29" s="316"/>
      <c r="P29" s="316"/>
      <c r="Q29" s="317"/>
      <c r="R29" s="15"/>
    </row>
    <row r="30" spans="1:19" ht="14.5" customHeight="1" x14ac:dyDescent="0.3">
      <c r="A30" s="1"/>
      <c r="B30" s="323"/>
      <c r="C30" s="93"/>
      <c r="D30" s="93"/>
      <c r="E30" s="97"/>
      <c r="F30" s="324"/>
      <c r="G30" s="324"/>
      <c r="H30" s="97"/>
      <c r="I30" s="97"/>
      <c r="J30" s="97"/>
      <c r="K30" s="97"/>
      <c r="L30" s="97"/>
      <c r="M30" s="97"/>
      <c r="N30" s="325"/>
      <c r="O30" s="325"/>
      <c r="P30" s="325"/>
      <c r="Q30" s="326"/>
      <c r="R30" s="327"/>
    </row>
    <row r="31" spans="1:19" ht="14.5" customHeight="1" x14ac:dyDescent="0.3">
      <c r="A31" s="4"/>
      <c r="B31" s="6" t="s">
        <v>4596</v>
      </c>
      <c r="C31" s="2"/>
      <c r="D31" s="2"/>
      <c r="E31" s="675" t="s">
        <v>4505</v>
      </c>
      <c r="F31" s="675"/>
      <c r="G31" s="675"/>
      <c r="H31" s="675"/>
      <c r="I31" s="675"/>
      <c r="J31" s="675"/>
      <c r="K31" s="675"/>
      <c r="L31" s="675"/>
      <c r="M31" s="675"/>
      <c r="N31" s="679" t="s">
        <v>4598</v>
      </c>
      <c r="O31" s="679"/>
      <c r="P31" s="680"/>
      <c r="Q31" s="680"/>
      <c r="R31" s="308"/>
      <c r="S31" s="43"/>
    </row>
    <row r="32" spans="1:19" ht="14.5" customHeight="1" x14ac:dyDescent="0.3">
      <c r="A32" s="4"/>
      <c r="B32" s="328"/>
      <c r="C32" s="2"/>
      <c r="D32" s="2"/>
      <c r="E32" s="676"/>
      <c r="F32" s="676"/>
      <c r="G32" s="676"/>
      <c r="H32" s="676"/>
      <c r="I32" s="676"/>
      <c r="J32" s="676"/>
      <c r="K32" s="676"/>
      <c r="L32" s="676"/>
      <c r="M32" s="676"/>
      <c r="N32" s="92"/>
      <c r="O32" s="92"/>
      <c r="P32" s="329"/>
      <c r="Q32" s="329"/>
      <c r="R32" s="308"/>
    </row>
    <row r="33" spans="1:28" ht="14.5" customHeight="1" x14ac:dyDescent="0.3">
      <c r="A33" s="4"/>
      <c r="B33" s="309" t="s">
        <v>4597</v>
      </c>
      <c r="C33" s="2"/>
      <c r="D33" s="2"/>
      <c r="E33" s="677" t="s">
        <v>4505</v>
      </c>
      <c r="F33" s="677"/>
      <c r="G33" s="677"/>
      <c r="H33" s="677"/>
      <c r="I33" s="677"/>
      <c r="J33" s="677"/>
      <c r="K33" s="677"/>
      <c r="L33" s="677"/>
      <c r="M33" s="677"/>
      <c r="N33" s="679" t="s">
        <v>4598</v>
      </c>
      <c r="O33" s="679"/>
      <c r="P33" s="680"/>
      <c r="Q33" s="680"/>
      <c r="R33" s="308"/>
      <c r="S33" s="293"/>
    </row>
    <row r="34" spans="1:28" ht="14.5" customHeight="1" x14ac:dyDescent="0.3">
      <c r="A34" s="4"/>
      <c r="B34" s="309"/>
      <c r="C34" s="2"/>
      <c r="D34" s="2"/>
      <c r="E34" s="676"/>
      <c r="F34" s="676"/>
      <c r="G34" s="676"/>
      <c r="H34" s="676"/>
      <c r="I34" s="676"/>
      <c r="J34" s="676"/>
      <c r="K34" s="676"/>
      <c r="L34" s="676"/>
      <c r="M34" s="676"/>
      <c r="N34" s="92"/>
      <c r="O34" s="92"/>
      <c r="P34" s="329"/>
      <c r="Q34" s="329"/>
      <c r="R34" s="308"/>
    </row>
    <row r="35" spans="1:28" ht="14.5" customHeight="1" x14ac:dyDescent="0.3">
      <c r="A35" s="4"/>
      <c r="B35" s="309" t="s">
        <v>4597</v>
      </c>
      <c r="C35" s="2"/>
      <c r="D35" s="2"/>
      <c r="E35" s="677" t="s">
        <v>4505</v>
      </c>
      <c r="F35" s="677"/>
      <c r="G35" s="677"/>
      <c r="H35" s="677"/>
      <c r="I35" s="677"/>
      <c r="J35" s="677"/>
      <c r="K35" s="677"/>
      <c r="L35" s="677"/>
      <c r="M35" s="677"/>
      <c r="N35" s="679" t="s">
        <v>4598</v>
      </c>
      <c r="O35" s="679"/>
      <c r="P35" s="680"/>
      <c r="Q35" s="680"/>
      <c r="R35" s="308"/>
    </row>
    <row r="36" spans="1:28" ht="14.5" customHeight="1" x14ac:dyDescent="0.3">
      <c r="A36" s="4"/>
      <c r="B36" s="309"/>
      <c r="C36" s="2"/>
      <c r="D36" s="2"/>
      <c r="E36" s="676"/>
      <c r="F36" s="676"/>
      <c r="G36" s="676"/>
      <c r="H36" s="676"/>
      <c r="I36" s="676"/>
      <c r="J36" s="676"/>
      <c r="K36" s="676"/>
      <c r="L36" s="676"/>
      <c r="M36" s="676"/>
      <c r="N36" s="92"/>
      <c r="O36" s="92"/>
      <c r="P36" s="329"/>
      <c r="Q36" s="329"/>
      <c r="R36" s="308"/>
    </row>
    <row r="37" spans="1:28" ht="14.5" customHeight="1" x14ac:dyDescent="0.3">
      <c r="A37" s="8"/>
      <c r="B37" s="310"/>
      <c r="C37" s="3"/>
      <c r="D37" s="3"/>
      <c r="E37" s="3"/>
      <c r="F37" s="330"/>
      <c r="G37" s="330"/>
      <c r="H37" s="3"/>
      <c r="I37" s="3"/>
      <c r="J37" s="3"/>
      <c r="K37" s="3"/>
      <c r="L37" s="331"/>
      <c r="M37" s="331"/>
      <c r="N37" s="332"/>
      <c r="O37" s="332"/>
      <c r="P37" s="332"/>
      <c r="Q37" s="98"/>
      <c r="R37" s="314"/>
    </row>
    <row r="38" spans="1:28" ht="14.5" customHeight="1" x14ac:dyDescent="0.3">
      <c r="A38" s="333"/>
      <c r="B38" s="299"/>
      <c r="C38" s="299"/>
      <c r="F38" s="299"/>
      <c r="H38" s="299"/>
      <c r="I38" s="299"/>
      <c r="J38" s="299"/>
      <c r="K38" s="299"/>
      <c r="L38" s="299"/>
      <c r="Q38" s="2"/>
    </row>
    <row r="39" spans="1:28" ht="14.5" customHeight="1" x14ac:dyDescent="0.3">
      <c r="A39" s="334"/>
      <c r="B39" s="335"/>
      <c r="C39" s="336"/>
      <c r="D39" s="336"/>
      <c r="E39" s="336"/>
      <c r="F39" s="337"/>
      <c r="G39" s="337"/>
      <c r="H39" s="42"/>
      <c r="I39" s="336"/>
      <c r="J39" s="336"/>
      <c r="K39" s="336"/>
      <c r="L39" s="338"/>
      <c r="M39" s="338"/>
      <c r="N39" s="339"/>
      <c r="O39" s="339"/>
      <c r="P39" s="339"/>
      <c r="Q39" s="340"/>
      <c r="R39" s="341"/>
      <c r="T39" s="342"/>
      <c r="U39" s="342"/>
      <c r="V39" s="342"/>
      <c r="W39" s="342"/>
      <c r="X39" s="342"/>
      <c r="Y39" s="342"/>
      <c r="Z39" s="342"/>
      <c r="AA39" s="342"/>
      <c r="AB39" s="15"/>
    </row>
    <row r="40" spans="1:28" ht="14.5" customHeight="1" x14ac:dyDescent="0.3">
      <c r="A40" s="343"/>
      <c r="B40" s="344" t="s">
        <v>4599</v>
      </c>
      <c r="C40" s="95"/>
      <c r="D40" s="95"/>
      <c r="E40" s="95"/>
      <c r="F40" s="344"/>
      <c r="G40" s="344"/>
      <c r="H40" s="678" t="str" cm="1">
        <f t="array" ref="H40">_xlfn.IFS(E31='menu a tendina'!A16,"Indicare adesione (sopra, sotto 3. adesione)",E31='menu a tendina'!A17,'menu a tendina'!A17,E31='menu a tendina'!A18,'menu a tendina'!A18)</f>
        <v>Indicare adesione (sopra, sotto 3. adesione)</v>
      </c>
      <c r="I40" s="678"/>
      <c r="J40" s="678"/>
      <c r="K40" s="678"/>
      <c r="L40" s="678"/>
      <c r="M40" s="678"/>
      <c r="N40" s="678"/>
      <c r="O40" s="678"/>
      <c r="P40" s="678"/>
      <c r="Q40" s="678"/>
      <c r="R40" s="345"/>
      <c r="T40" s="6"/>
      <c r="U40" s="6"/>
      <c r="V40" s="6"/>
      <c r="W40" s="6"/>
      <c r="X40" s="6"/>
      <c r="Y40" s="6"/>
      <c r="Z40" s="6"/>
      <c r="AA40" s="6"/>
      <c r="AB40" s="292"/>
    </row>
    <row r="41" spans="1:28" ht="14.5" customHeight="1" x14ac:dyDescent="0.3">
      <c r="A41" s="343"/>
      <c r="B41" s="344"/>
      <c r="C41" s="95"/>
      <c r="D41" s="95"/>
      <c r="E41" s="95"/>
      <c r="F41" s="344"/>
      <c r="G41" s="344"/>
      <c r="H41" s="678"/>
      <c r="I41" s="678"/>
      <c r="J41" s="678"/>
      <c r="K41" s="678"/>
      <c r="L41" s="678"/>
      <c r="M41" s="678"/>
      <c r="N41" s="678"/>
      <c r="O41" s="678"/>
      <c r="P41" s="678"/>
      <c r="Q41" s="678"/>
      <c r="R41" s="345"/>
      <c r="T41" s="6"/>
      <c r="U41" s="6"/>
      <c r="V41" s="6"/>
      <c r="W41" s="6"/>
      <c r="X41" s="6"/>
      <c r="Y41" s="6"/>
      <c r="Z41" s="6"/>
      <c r="AA41" s="6"/>
      <c r="AB41" s="346"/>
    </row>
    <row r="42" spans="1:28" ht="14.5" customHeight="1" x14ac:dyDescent="0.3">
      <c r="A42" s="343"/>
      <c r="B42" s="344" t="s">
        <v>4600</v>
      </c>
      <c r="C42" s="95"/>
      <c r="D42" s="95"/>
      <c r="E42" s="95"/>
      <c r="F42" s="344"/>
      <c r="G42" s="344"/>
      <c r="H42" s="347" t="str" cm="1">
        <f t="array" ref="H42">IFERROR(_xlfn.IFS(H40='menu a tendina'!A17,'menu a tendina'!B17,H40='menu a tendina'!A18,'menu a tendina'!B18,H40='menu a tendina'!A20,'elementi base'!B26),"")</f>
        <v/>
      </c>
      <c r="I42" s="348"/>
      <c r="J42" s="348"/>
      <c r="K42" s="348"/>
      <c r="L42" s="348"/>
      <c r="M42" s="348"/>
      <c r="N42" s="348"/>
      <c r="O42" s="348"/>
      <c r="P42" s="348"/>
      <c r="Q42" s="349"/>
      <c r="R42" s="345"/>
      <c r="T42" s="2"/>
      <c r="U42" s="2"/>
      <c r="V42" s="2"/>
      <c r="W42" s="2"/>
      <c r="X42" s="2"/>
      <c r="Y42" s="15"/>
      <c r="Z42" s="15"/>
      <c r="AA42" s="5"/>
      <c r="AB42" s="5"/>
    </row>
    <row r="43" spans="1:28" ht="14.5" customHeight="1" x14ac:dyDescent="0.3">
      <c r="A43" s="343"/>
      <c r="B43" s="344"/>
      <c r="C43" s="95"/>
      <c r="D43" s="95"/>
      <c r="E43" s="95"/>
      <c r="F43" s="344"/>
      <c r="G43" s="344"/>
      <c r="H43" s="350"/>
      <c r="I43" s="351"/>
      <c r="J43" s="351"/>
      <c r="K43" s="351"/>
      <c r="L43" s="351"/>
      <c r="M43" s="351"/>
      <c r="N43" s="351"/>
      <c r="O43" s="351"/>
      <c r="P43" s="351"/>
      <c r="Q43" s="94"/>
      <c r="R43" s="345"/>
      <c r="T43" s="6"/>
      <c r="U43" s="6"/>
      <c r="V43" s="6"/>
      <c r="W43" s="6"/>
      <c r="X43" s="6"/>
      <c r="Y43" s="6"/>
      <c r="Z43" s="6"/>
      <c r="AA43" s="6"/>
      <c r="AB43" s="15"/>
    </row>
    <row r="44" spans="1:28" s="355" customFormat="1" ht="14.5" customHeight="1" x14ac:dyDescent="0.3">
      <c r="A44" s="343"/>
      <c r="B44" s="352" t="s">
        <v>4909</v>
      </c>
      <c r="C44" s="95"/>
      <c r="D44" s="95"/>
      <c r="E44" s="95"/>
      <c r="F44" s="344"/>
      <c r="G44" s="344"/>
      <c r="H44" s="353"/>
      <c r="I44" s="353"/>
      <c r="J44" s="353"/>
      <c r="K44" s="353"/>
      <c r="L44" s="353"/>
      <c r="M44" s="353"/>
      <c r="N44" s="353"/>
      <c r="O44" s="353"/>
      <c r="P44" s="353"/>
      <c r="Q44" s="353"/>
      <c r="R44" s="345"/>
      <c r="S44" s="43"/>
      <c r="T44" s="2"/>
      <c r="U44" s="2"/>
      <c r="V44" s="2"/>
      <c r="W44" s="2"/>
      <c r="X44" s="2"/>
      <c r="Y44" s="2"/>
      <c r="Z44" s="2"/>
      <c r="AA44" s="2"/>
      <c r="AB44" s="354"/>
    </row>
    <row r="45" spans="1:28" s="355" customFormat="1" ht="14.5" customHeight="1" x14ac:dyDescent="0.3">
      <c r="A45" s="343"/>
      <c r="B45" s="352" t="s">
        <v>4910</v>
      </c>
      <c r="C45" s="95"/>
      <c r="D45" s="95"/>
      <c r="E45" s="95"/>
      <c r="F45" s="344"/>
      <c r="G45" s="344"/>
      <c r="H45" s="353"/>
      <c r="I45" s="353"/>
      <c r="J45" s="353"/>
      <c r="K45" s="353"/>
      <c r="L45" s="353"/>
      <c r="M45" s="353"/>
      <c r="N45" s="353"/>
      <c r="O45" s="353"/>
      <c r="P45" s="353"/>
      <c r="Q45" s="353"/>
      <c r="R45" s="345"/>
      <c r="S45" s="90"/>
      <c r="T45" s="2"/>
      <c r="U45" s="2"/>
      <c r="V45" s="2"/>
      <c r="W45" s="2"/>
      <c r="X45" s="2"/>
      <c r="Y45" s="15"/>
      <c r="Z45" s="15"/>
      <c r="AA45" s="2"/>
    </row>
    <row r="46" spans="1:28" ht="14.5" customHeight="1" x14ac:dyDescent="0.3">
      <c r="A46" s="356"/>
      <c r="B46" s="357"/>
      <c r="C46" s="358"/>
      <c r="D46" s="358"/>
      <c r="E46" s="358"/>
      <c r="F46" s="357"/>
      <c r="G46" s="357"/>
      <c r="H46" s="359"/>
      <c r="I46" s="360"/>
      <c r="J46" s="360"/>
      <c r="K46" s="360"/>
      <c r="L46" s="360"/>
      <c r="M46" s="360"/>
      <c r="N46" s="360"/>
      <c r="O46" s="360"/>
      <c r="P46" s="360"/>
      <c r="Q46" s="361"/>
      <c r="R46" s="362"/>
      <c r="S46" s="43"/>
    </row>
    <row r="47" spans="1:28" ht="14.5" customHeight="1" x14ac:dyDescent="0.3">
      <c r="A47" s="2"/>
      <c r="B47" s="91"/>
      <c r="C47" s="2"/>
      <c r="D47" s="2"/>
      <c r="E47" s="2"/>
      <c r="F47" s="91"/>
      <c r="G47" s="91"/>
      <c r="H47" s="96"/>
      <c r="I47" s="363"/>
      <c r="J47" s="363"/>
      <c r="K47" s="363"/>
      <c r="L47" s="363"/>
      <c r="M47" s="363"/>
      <c r="N47" s="363"/>
      <c r="O47" s="363"/>
      <c r="P47" s="363"/>
      <c r="R47" s="15"/>
      <c r="S47" s="43"/>
    </row>
    <row r="48" spans="1:28" ht="14.5" customHeight="1" x14ac:dyDescent="0.3">
      <c r="A48" s="305" t="s">
        <v>4601</v>
      </c>
      <c r="B48" s="307"/>
      <c r="C48" s="307"/>
      <c r="D48" s="94"/>
      <c r="E48" s="94"/>
      <c r="F48" s="307"/>
      <c r="G48" s="94"/>
      <c r="H48" s="307"/>
      <c r="I48" s="307"/>
      <c r="J48" s="307"/>
      <c r="K48" s="307"/>
      <c r="L48" s="307"/>
      <c r="M48" s="94"/>
      <c r="N48" s="94"/>
      <c r="O48" s="94"/>
      <c r="P48" s="94"/>
      <c r="Q48" s="95"/>
      <c r="R48" s="94"/>
    </row>
    <row r="49" spans="1:18" ht="14.5" customHeight="1" x14ac:dyDescent="0.3">
      <c r="A49" s="292"/>
      <c r="B49" s="6"/>
      <c r="C49" s="6"/>
      <c r="D49" s="6"/>
      <c r="E49" s="6"/>
      <c r="F49" s="2"/>
      <c r="G49" s="2"/>
      <c r="H49" s="2"/>
      <c r="I49" s="2"/>
      <c r="J49" s="2"/>
      <c r="K49" s="2"/>
      <c r="L49" s="2"/>
      <c r="M49" s="2"/>
    </row>
    <row r="50" spans="1:18" ht="14.5" customHeight="1" x14ac:dyDescent="0.3">
      <c r="A50" s="6" t="s">
        <v>4911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8" ht="14.5" customHeight="1" x14ac:dyDescent="0.3">
      <c r="A51" s="364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297"/>
      <c r="O51" s="297"/>
      <c r="P51" s="297"/>
      <c r="Q51" s="297"/>
      <c r="R51" s="298"/>
    </row>
    <row r="52" spans="1:18" ht="14.5" customHeight="1" x14ac:dyDescent="0.3">
      <c r="A52" s="637"/>
      <c r="B52" s="2" t="s">
        <v>4913</v>
      </c>
      <c r="H52" s="673"/>
      <c r="I52" s="673"/>
      <c r="J52" s="673"/>
      <c r="K52" s="673"/>
      <c r="L52" s="673"/>
      <c r="M52" s="673"/>
      <c r="N52" s="673"/>
      <c r="O52" s="673"/>
      <c r="P52" s="673"/>
      <c r="Q52" s="673"/>
      <c r="R52" s="7"/>
    </row>
    <row r="53" spans="1:18" ht="14.5" customHeight="1" x14ac:dyDescent="0.3">
      <c r="A53" s="12"/>
      <c r="B53" s="2" t="s">
        <v>4515</v>
      </c>
      <c r="C53" s="2"/>
      <c r="D53" s="2"/>
      <c r="E53" s="2"/>
      <c r="F53" s="2"/>
      <c r="G53" s="2"/>
      <c r="H53" s="693" t="s">
        <v>4505</v>
      </c>
      <c r="I53" s="693"/>
      <c r="J53" s="693"/>
      <c r="K53" s="693"/>
      <c r="L53" s="693"/>
      <c r="M53" s="693"/>
      <c r="N53" s="693"/>
      <c r="O53" s="693"/>
      <c r="P53" s="693"/>
      <c r="Q53" s="693"/>
      <c r="R53" s="300"/>
    </row>
    <row r="54" spans="1:18" ht="14.5" customHeight="1" x14ac:dyDescent="0.3">
      <c r="A54" s="637"/>
      <c r="B54" s="638"/>
      <c r="C54" s="2" t="s">
        <v>4912</v>
      </c>
      <c r="H54" s="693"/>
      <c r="I54" s="693"/>
      <c r="J54" s="693"/>
      <c r="K54" s="693"/>
      <c r="L54" s="693"/>
      <c r="M54" s="693"/>
      <c r="N54" s="693"/>
      <c r="O54" s="693"/>
      <c r="P54" s="693"/>
      <c r="Q54" s="693"/>
      <c r="R54" s="300"/>
    </row>
    <row r="55" spans="1:18" ht="14.5" customHeight="1" x14ac:dyDescent="0.3">
      <c r="A55" s="637"/>
      <c r="B55" s="638"/>
      <c r="M55" s="2"/>
      <c r="N55" s="2"/>
      <c r="O55" s="2"/>
      <c r="P55" s="2"/>
      <c r="Q55" s="2"/>
      <c r="R55" s="300"/>
    </row>
    <row r="56" spans="1:18" ht="14.5" customHeight="1" x14ac:dyDescent="0.3">
      <c r="A56" s="637"/>
      <c r="B56" s="2" t="s">
        <v>4602</v>
      </c>
      <c r="C56" s="9"/>
      <c r="D56" s="9"/>
      <c r="E56" s="9"/>
      <c r="K56" s="679" t="s">
        <v>1</v>
      </c>
      <c r="L56" s="679"/>
      <c r="M56" s="673"/>
      <c r="N56" s="674"/>
      <c r="O56" s="674"/>
      <c r="P56" s="674"/>
      <c r="Q56" s="674"/>
      <c r="R56" s="7"/>
    </row>
    <row r="57" spans="1:18" ht="14.5" customHeight="1" x14ac:dyDescent="0.3">
      <c r="A57" s="61"/>
      <c r="B57" s="68" t="s">
        <v>4603</v>
      </c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7"/>
    </row>
    <row r="58" spans="1:18" ht="14.5" customHeight="1" x14ac:dyDescent="0.3">
      <c r="A58" s="637"/>
      <c r="B58" s="2" t="s">
        <v>4604</v>
      </c>
      <c r="F58" s="673"/>
      <c r="G58" s="674"/>
      <c r="H58" s="674"/>
      <c r="I58" s="674"/>
      <c r="J58" s="674"/>
      <c r="K58" s="674"/>
      <c r="L58" s="674"/>
      <c r="M58" s="2"/>
      <c r="N58" s="2"/>
      <c r="R58" s="7"/>
    </row>
    <row r="59" spans="1:18" ht="14.5" customHeight="1" x14ac:dyDescent="0.3">
      <c r="A59" s="637"/>
      <c r="B59" s="2" t="s">
        <v>4605</v>
      </c>
      <c r="F59" s="673"/>
      <c r="G59" s="674"/>
      <c r="H59" s="674"/>
      <c r="I59" s="674"/>
      <c r="J59" s="674"/>
      <c r="K59" s="674"/>
      <c r="L59" s="674"/>
      <c r="M59" s="2"/>
      <c r="N59" s="2"/>
      <c r="O59" s="2"/>
      <c r="P59" s="2"/>
      <c r="Q59" s="2"/>
      <c r="R59" s="7"/>
    </row>
    <row r="60" spans="1:18" ht="14.5" customHeight="1" x14ac:dyDescent="0.3">
      <c r="A60" s="637"/>
      <c r="B60" s="2" t="s">
        <v>4606</v>
      </c>
      <c r="F60" s="693"/>
      <c r="G60" s="693"/>
      <c r="H60" s="693"/>
      <c r="I60" s="693"/>
      <c r="J60" s="693"/>
      <c r="K60" s="693"/>
      <c r="L60" s="693"/>
      <c r="M60" s="2"/>
      <c r="N60" s="2"/>
      <c r="O60" s="2" t="s">
        <v>10</v>
      </c>
      <c r="P60" s="673"/>
      <c r="Q60" s="673"/>
      <c r="R60" s="7"/>
    </row>
    <row r="61" spans="1:18" ht="14.5" customHeight="1" x14ac:dyDescent="0.3">
      <c r="A61" s="637"/>
      <c r="B61" s="2"/>
      <c r="F61" s="9"/>
      <c r="G61" s="9"/>
      <c r="H61" s="9"/>
      <c r="I61" s="9"/>
      <c r="J61" s="9"/>
      <c r="K61" s="9"/>
      <c r="L61" s="9"/>
      <c r="M61" s="2"/>
      <c r="N61" s="2"/>
      <c r="O61" s="2"/>
      <c r="P61" s="2"/>
      <c r="Q61" s="2"/>
      <c r="R61" s="7"/>
    </row>
    <row r="62" spans="1:18" ht="14.5" customHeight="1" x14ac:dyDescent="0.3">
      <c r="A62" s="365"/>
      <c r="B62" s="2" t="s">
        <v>4607</v>
      </c>
      <c r="C62" s="99"/>
      <c r="D62" s="99"/>
      <c r="E62" s="99"/>
      <c r="F62" s="673"/>
      <c r="G62" s="674"/>
      <c r="H62" s="674"/>
      <c r="I62" s="674"/>
      <c r="J62" s="674"/>
      <c r="K62" s="674"/>
      <c r="L62" s="674"/>
      <c r="M62" s="2"/>
      <c r="N62" s="2"/>
      <c r="O62" s="2" t="s">
        <v>4609</v>
      </c>
      <c r="P62" s="673"/>
      <c r="Q62" s="673"/>
      <c r="R62" s="100"/>
    </row>
    <row r="63" spans="1:18" ht="14.5" customHeight="1" x14ac:dyDescent="0.3">
      <c r="A63" s="637"/>
      <c r="B63" s="2" t="s">
        <v>4606</v>
      </c>
      <c r="F63" s="673"/>
      <c r="G63" s="674"/>
      <c r="H63" s="674"/>
      <c r="I63" s="674"/>
      <c r="J63" s="674"/>
      <c r="K63" s="674"/>
      <c r="L63" s="674"/>
      <c r="M63" s="2"/>
      <c r="O63" s="2" t="s">
        <v>10</v>
      </c>
      <c r="P63" s="693"/>
      <c r="Q63" s="694"/>
      <c r="R63" s="300"/>
    </row>
    <row r="64" spans="1:18" ht="14.5" customHeight="1" x14ac:dyDescent="0.3">
      <c r="A64" s="637"/>
      <c r="B64" s="638"/>
      <c r="R64" s="300"/>
    </row>
    <row r="65" spans="1:19" ht="14.5" customHeight="1" x14ac:dyDescent="0.3">
      <c r="A65" s="637"/>
      <c r="B65" s="2" t="s">
        <v>4608</v>
      </c>
      <c r="C65" s="2"/>
      <c r="D65" s="2"/>
      <c r="E65" s="2"/>
      <c r="F65" s="2"/>
      <c r="G65" s="99"/>
      <c r="H65" s="99"/>
      <c r="I65" s="2"/>
      <c r="J65" s="99"/>
      <c r="K65" s="99"/>
      <c r="L65" s="2"/>
      <c r="M65" s="2"/>
      <c r="N65" s="538" t="b">
        <v>0</v>
      </c>
      <c r="O65" s="2" t="s">
        <v>4610</v>
      </c>
      <c r="P65" s="538" t="b">
        <v>0</v>
      </c>
      <c r="Q65" s="2" t="s">
        <v>4611</v>
      </c>
      <c r="R65" s="300"/>
      <c r="S65" s="43"/>
    </row>
    <row r="66" spans="1:19" ht="14.5" customHeight="1" x14ac:dyDescent="0.3">
      <c r="A66" s="8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41"/>
      <c r="O66" s="41"/>
      <c r="P66" s="41"/>
      <c r="Q66" s="41"/>
      <c r="R66" s="304"/>
    </row>
    <row r="67" spans="1:19" ht="14.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9" ht="14.5" customHeight="1" x14ac:dyDescent="0.3">
      <c r="A68" s="6" t="s">
        <v>4612</v>
      </c>
      <c r="B68" s="6"/>
      <c r="C68" s="6"/>
      <c r="D68" s="6"/>
      <c r="E68" s="2"/>
      <c r="F68" s="2"/>
      <c r="G68" s="2"/>
      <c r="H68" s="2"/>
      <c r="I68" s="2"/>
      <c r="J68" s="2"/>
      <c r="K68" s="2"/>
      <c r="L68" s="2"/>
      <c r="S68" s="43"/>
    </row>
    <row r="69" spans="1:19" ht="14.5" customHeight="1" x14ac:dyDescent="0.3">
      <c r="A69" s="366"/>
      <c r="B69" s="367"/>
      <c r="C69" s="367"/>
      <c r="D69" s="367"/>
      <c r="E69" s="93"/>
      <c r="F69" s="93"/>
      <c r="G69" s="93"/>
      <c r="H69" s="93"/>
      <c r="I69" s="93"/>
      <c r="J69" s="93"/>
      <c r="K69" s="93"/>
      <c r="L69" s="93"/>
      <c r="M69" s="297"/>
      <c r="N69" s="297"/>
      <c r="O69" s="297"/>
      <c r="P69" s="297"/>
      <c r="Q69" s="297"/>
      <c r="R69" s="298"/>
    </row>
    <row r="70" spans="1:19" ht="14.5" customHeight="1" x14ac:dyDescent="0.3">
      <c r="A70" s="637"/>
      <c r="B70" s="2" t="s">
        <v>4613</v>
      </c>
      <c r="D70" s="2"/>
      <c r="F70" s="2"/>
      <c r="M70" s="681" t="s">
        <v>4618</v>
      </c>
      <c r="N70" s="681"/>
      <c r="O70" s="681"/>
      <c r="P70" s="682" t="s">
        <v>4620</v>
      </c>
      <c r="Q70" s="683"/>
      <c r="R70" s="300"/>
      <c r="S70" s="43"/>
    </row>
    <row r="71" spans="1:19" ht="14.5" customHeight="1" x14ac:dyDescent="0.3">
      <c r="A71" s="637"/>
      <c r="B71" s="2" t="s">
        <v>4614</v>
      </c>
      <c r="D71" s="2"/>
      <c r="F71" s="2"/>
      <c r="M71" s="681" t="s">
        <v>4618</v>
      </c>
      <c r="N71" s="681"/>
      <c r="O71" s="681"/>
      <c r="P71" s="682" t="s">
        <v>4620</v>
      </c>
      <c r="Q71" s="683"/>
      <c r="R71" s="300"/>
    </row>
    <row r="72" spans="1:19" ht="14.5" customHeight="1" x14ac:dyDescent="0.3">
      <c r="A72" s="637"/>
      <c r="B72" s="2" t="s">
        <v>4615</v>
      </c>
      <c r="D72" s="2"/>
      <c r="F72" s="2"/>
      <c r="M72" s="681" t="s">
        <v>4618</v>
      </c>
      <c r="N72" s="681"/>
      <c r="O72" s="681"/>
      <c r="P72" s="682" t="s">
        <v>4621</v>
      </c>
      <c r="Q72" s="683"/>
      <c r="R72" s="300"/>
    </row>
    <row r="73" spans="1:19" ht="14.5" customHeight="1" x14ac:dyDescent="0.3">
      <c r="A73" s="637"/>
      <c r="B73" s="2" t="s">
        <v>4616</v>
      </c>
      <c r="D73" s="2"/>
      <c r="F73" s="2"/>
      <c r="M73" s="681" t="s">
        <v>4619</v>
      </c>
      <c r="N73" s="681"/>
      <c r="O73" s="681"/>
      <c r="P73" s="682" t="s">
        <v>4621</v>
      </c>
      <c r="Q73" s="683"/>
      <c r="R73" s="300"/>
    </row>
    <row r="74" spans="1:19" ht="14.5" customHeight="1" x14ac:dyDescent="0.3">
      <c r="A74" s="637"/>
      <c r="B74" s="2" t="s">
        <v>4617</v>
      </c>
      <c r="D74" s="2"/>
      <c r="F74" s="2"/>
      <c r="M74" s="681" t="s">
        <v>4619</v>
      </c>
      <c r="N74" s="681"/>
      <c r="O74" s="681"/>
      <c r="P74" s="682" t="s">
        <v>4621</v>
      </c>
      <c r="Q74" s="683"/>
      <c r="R74" s="300"/>
    </row>
    <row r="75" spans="1:19" ht="14.5" customHeight="1" x14ac:dyDescent="0.3">
      <c r="A75" s="8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41"/>
      <c r="N75" s="41"/>
      <c r="O75" s="41"/>
      <c r="P75" s="41"/>
      <c r="Q75" s="41"/>
      <c r="R75" s="304"/>
    </row>
    <row r="76" spans="1:19" ht="14.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9" ht="14.5" customHeight="1" x14ac:dyDescent="0.3">
      <c r="A77" s="6" t="s">
        <v>4622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638"/>
      <c r="N77" s="638"/>
      <c r="O77" s="638"/>
      <c r="P77" s="638"/>
      <c r="Q77" s="638"/>
    </row>
    <row r="78" spans="1:19" ht="14.5" customHeight="1" x14ac:dyDescent="0.3">
      <c r="A78" s="1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639"/>
      <c r="N78" s="639"/>
      <c r="O78" s="639"/>
      <c r="P78" s="639"/>
      <c r="Q78" s="639"/>
      <c r="R78" s="298"/>
    </row>
    <row r="79" spans="1:19" ht="14.5" customHeight="1" x14ac:dyDescent="0.3">
      <c r="A79" s="637"/>
      <c r="B79" s="294"/>
      <c r="C79" s="294"/>
      <c r="D79" s="294"/>
      <c r="E79" s="294"/>
      <c r="F79" s="101"/>
      <c r="G79" s="638"/>
      <c r="H79" s="638"/>
      <c r="I79" s="638"/>
      <c r="J79" s="638"/>
      <c r="K79" s="638"/>
      <c r="L79" s="638"/>
      <c r="M79" s="368"/>
      <c r="N79" s="368"/>
      <c r="O79" s="684" t="s">
        <v>4623</v>
      </c>
      <c r="P79" s="685"/>
      <c r="Q79" s="369" t="s">
        <v>4624</v>
      </c>
      <c r="R79" s="300"/>
    </row>
    <row r="80" spans="1:19" ht="14.5" customHeight="1" x14ac:dyDescent="0.3">
      <c r="A80" s="4"/>
      <c r="B80" s="2" t="s">
        <v>4914</v>
      </c>
      <c r="C80" s="638"/>
      <c r="D80" s="2"/>
      <c r="E80" s="2"/>
      <c r="F80" s="2"/>
      <c r="G80" s="638"/>
      <c r="H80" s="638"/>
      <c r="I80" s="638"/>
      <c r="J80" s="638"/>
      <c r="K80" s="638"/>
      <c r="L80" s="370"/>
      <c r="M80" s="2"/>
      <c r="N80" s="2"/>
      <c r="O80" s="686"/>
      <c r="P80" s="687"/>
      <c r="Q80" s="28"/>
      <c r="R80" s="300"/>
    </row>
    <row r="81" spans="1:19" ht="14.5" customHeight="1" x14ac:dyDescent="0.3">
      <c r="A81" s="4"/>
      <c r="B81" s="2" t="s">
        <v>4494</v>
      </c>
      <c r="C81" s="2" t="s">
        <v>4625</v>
      </c>
      <c r="D81" s="2"/>
      <c r="E81" s="2"/>
      <c r="F81" s="2"/>
      <c r="G81" s="638"/>
      <c r="H81" s="638"/>
      <c r="I81" s="638"/>
      <c r="J81" s="638"/>
      <c r="K81" s="638"/>
      <c r="L81" s="370"/>
      <c r="M81" s="681"/>
      <c r="N81" s="681"/>
      <c r="O81" s="688"/>
      <c r="P81" s="689"/>
      <c r="Q81" s="28"/>
      <c r="R81" s="300"/>
    </row>
    <row r="82" spans="1:19" ht="14.5" customHeight="1" x14ac:dyDescent="0.3">
      <c r="A82" s="4"/>
      <c r="B82" s="2" t="s">
        <v>4626</v>
      </c>
      <c r="C82" s="638"/>
      <c r="D82" s="2"/>
      <c r="E82" s="2"/>
      <c r="F82" s="2"/>
      <c r="G82" s="638"/>
      <c r="H82" s="638"/>
      <c r="I82" s="638"/>
      <c r="J82" s="638"/>
      <c r="K82" s="638"/>
      <c r="L82" s="370"/>
      <c r="M82" s="2"/>
      <c r="N82" s="2"/>
      <c r="O82" s="691"/>
      <c r="P82" s="692"/>
      <c r="Q82" s="371"/>
      <c r="R82" s="300"/>
    </row>
    <row r="83" spans="1:19" ht="14.5" customHeight="1" x14ac:dyDescent="0.3">
      <c r="A83" s="4"/>
      <c r="B83" s="2"/>
      <c r="C83" s="2" t="s">
        <v>4627</v>
      </c>
      <c r="D83" s="2"/>
      <c r="E83" s="2"/>
      <c r="F83" s="2"/>
      <c r="G83" s="638"/>
      <c r="H83" s="638"/>
      <c r="I83" s="638"/>
      <c r="J83" s="638"/>
      <c r="K83" s="638"/>
      <c r="L83" s="2"/>
      <c r="M83" s="2"/>
      <c r="N83" s="2"/>
      <c r="O83" s="688"/>
      <c r="P83" s="689"/>
      <c r="Q83" s="28"/>
      <c r="R83" s="300"/>
    </row>
    <row r="84" spans="1:19" ht="14.5" customHeight="1" x14ac:dyDescent="0.3">
      <c r="A84" s="4"/>
      <c r="B84" s="2"/>
      <c r="C84" s="2" t="s">
        <v>4628</v>
      </c>
      <c r="D84" s="2"/>
      <c r="E84" s="2"/>
      <c r="F84" s="2"/>
      <c r="G84" s="638"/>
      <c r="H84" s="638"/>
      <c r="I84" s="638"/>
      <c r="J84" s="638"/>
      <c r="K84" s="638"/>
      <c r="L84" s="370"/>
      <c r="M84" s="2"/>
      <c r="N84" s="2"/>
      <c r="O84" s="688"/>
      <c r="P84" s="689"/>
      <c r="Q84" s="28"/>
      <c r="R84" s="300"/>
    </row>
    <row r="85" spans="1:19" ht="14.5" customHeight="1" x14ac:dyDescent="0.3">
      <c r="A85" s="4"/>
      <c r="B85" s="2"/>
      <c r="C85" s="2" t="s">
        <v>4629</v>
      </c>
      <c r="D85" s="2"/>
      <c r="E85" s="2"/>
      <c r="F85" s="2"/>
      <c r="G85" s="638"/>
      <c r="H85" s="638"/>
      <c r="I85" s="638"/>
      <c r="J85" s="638"/>
      <c r="K85" s="638"/>
      <c r="L85" s="370"/>
      <c r="M85" s="2"/>
      <c r="N85" s="2"/>
      <c r="O85" s="688"/>
      <c r="P85" s="689"/>
      <c r="Q85" s="29"/>
      <c r="R85" s="300"/>
    </row>
    <row r="86" spans="1:19" ht="14.5" customHeight="1" x14ac:dyDescent="0.3">
      <c r="A86" s="4"/>
      <c r="B86" s="2" t="s">
        <v>4630</v>
      </c>
      <c r="C86" s="638"/>
      <c r="D86" s="2"/>
      <c r="E86" s="2"/>
      <c r="F86" s="2"/>
      <c r="G86" s="638"/>
      <c r="H86" s="638"/>
      <c r="I86" s="638"/>
      <c r="J86" s="638"/>
      <c r="K86" s="638"/>
      <c r="L86" s="370"/>
      <c r="M86" s="2"/>
      <c r="N86" s="2"/>
      <c r="O86" s="688"/>
      <c r="P86" s="689"/>
      <c r="Q86" s="28"/>
      <c r="R86" s="300"/>
    </row>
    <row r="87" spans="1:19" ht="14.5" customHeight="1" x14ac:dyDescent="0.3">
      <c r="A87" s="4"/>
      <c r="B87" s="2" t="s">
        <v>4631</v>
      </c>
      <c r="C87" s="638"/>
      <c r="D87" s="2"/>
      <c r="E87" s="2"/>
      <c r="F87" s="2"/>
      <c r="G87" s="638"/>
      <c r="H87" s="638"/>
      <c r="I87" s="638"/>
      <c r="J87" s="638"/>
      <c r="K87" s="638"/>
      <c r="L87" s="370"/>
      <c r="M87" s="2"/>
      <c r="N87" s="2"/>
      <c r="O87" s="688"/>
      <c r="P87" s="689"/>
      <c r="Q87" s="29"/>
      <c r="R87" s="300"/>
    </row>
    <row r="88" spans="1:19" ht="14.5" customHeight="1" x14ac:dyDescent="0.3">
      <c r="A88" s="4"/>
      <c r="B88" s="2" t="s">
        <v>4915</v>
      </c>
      <c r="C88" s="638"/>
      <c r="D88" s="2"/>
      <c r="E88" s="2"/>
      <c r="F88" s="2"/>
      <c r="G88" s="638"/>
      <c r="H88" s="638"/>
      <c r="I88" s="638"/>
      <c r="J88" s="638"/>
      <c r="K88" s="638"/>
      <c r="L88" s="370"/>
      <c r="M88" s="2"/>
      <c r="N88" s="2"/>
      <c r="O88" s="688"/>
      <c r="P88" s="689"/>
      <c r="Q88" s="669"/>
      <c r="R88" s="300"/>
    </row>
    <row r="89" spans="1:19" ht="14.5" customHeight="1" x14ac:dyDescent="0.3">
      <c r="A89" s="4"/>
      <c r="B89" s="2"/>
      <c r="C89" s="2"/>
      <c r="D89" s="2"/>
      <c r="E89" s="2"/>
      <c r="F89" s="2"/>
      <c r="G89" s="638"/>
      <c r="H89" s="638"/>
      <c r="I89" s="638"/>
      <c r="J89" s="638"/>
      <c r="K89" s="638"/>
      <c r="L89" s="2"/>
      <c r="M89" s="2"/>
      <c r="N89" s="638"/>
      <c r="O89" s="638"/>
      <c r="P89" s="638"/>
      <c r="Q89" s="638"/>
      <c r="R89" s="300"/>
    </row>
    <row r="90" spans="1:19" ht="14.5" customHeight="1" x14ac:dyDescent="0.3">
      <c r="A90" s="4"/>
      <c r="B90" s="6" t="s">
        <v>4632</v>
      </c>
      <c r="C90" s="2"/>
      <c r="D90" s="2"/>
      <c r="E90" s="2"/>
      <c r="F90" s="2"/>
      <c r="G90" s="638"/>
      <c r="H90" s="638"/>
      <c r="I90" s="638"/>
      <c r="J90" s="638"/>
      <c r="K90" s="638"/>
      <c r="L90" s="2"/>
      <c r="M90" s="2"/>
      <c r="N90" s="638"/>
      <c r="O90" s="638"/>
      <c r="P90" s="638"/>
      <c r="Q90" s="638"/>
      <c r="R90" s="300"/>
    </row>
    <row r="91" spans="1:19" ht="14.5" customHeight="1" x14ac:dyDescent="0.3">
      <c r="A91" s="372"/>
      <c r="B91" s="690" t="s">
        <v>4633</v>
      </c>
      <c r="C91" s="690"/>
      <c r="D91" s="690"/>
      <c r="E91" s="690"/>
      <c r="F91" s="690"/>
      <c r="G91" s="690"/>
      <c r="H91" s="690"/>
      <c r="I91" s="690"/>
      <c r="J91" s="690"/>
      <c r="K91" s="690"/>
      <c r="L91" s="690"/>
      <c r="M91" s="690"/>
      <c r="N91" s="690"/>
      <c r="O91" s="690"/>
      <c r="P91" s="690"/>
      <c r="Q91" s="690"/>
      <c r="R91" s="373"/>
    </row>
    <row r="92" spans="1:19" ht="14.5" customHeight="1" x14ac:dyDescent="0.3">
      <c r="A92" s="8"/>
      <c r="B92" s="3"/>
      <c r="C92" s="3"/>
      <c r="D92" s="3"/>
      <c r="E92" s="3"/>
      <c r="F92" s="3"/>
      <c r="G92" s="3"/>
      <c r="H92" s="3"/>
      <c r="I92" s="3"/>
      <c r="J92" s="331"/>
      <c r="K92" s="3"/>
      <c r="L92" s="3"/>
      <c r="M92" s="331"/>
      <c r="N92" s="3"/>
      <c r="O92" s="3"/>
      <c r="P92" s="331"/>
      <c r="Q92" s="3"/>
      <c r="R92" s="304"/>
      <c r="S92" s="102"/>
    </row>
    <row r="93" spans="1:19" ht="14.5" customHeight="1" thickBot="1" x14ac:dyDescent="0.35">
      <c r="A93" s="2"/>
      <c r="B93" s="2"/>
      <c r="C93" s="2"/>
      <c r="D93" s="2"/>
      <c r="E93" s="2"/>
      <c r="F93" s="2"/>
      <c r="G93" s="2"/>
      <c r="H93" s="2"/>
      <c r="I93" s="2"/>
      <c r="J93" s="92"/>
      <c r="K93" s="2"/>
      <c r="L93" s="2"/>
    </row>
    <row r="94" spans="1:19" ht="14.5" customHeight="1" thickBot="1" x14ac:dyDescent="0.35">
      <c r="A94" s="305" t="s">
        <v>4634</v>
      </c>
      <c r="B94" s="307"/>
      <c r="C94" s="307"/>
      <c r="D94" s="94"/>
      <c r="E94" s="94"/>
      <c r="F94" s="307"/>
      <c r="G94" s="94"/>
      <c r="H94" s="307"/>
      <c r="I94" s="374"/>
      <c r="J94" s="307"/>
      <c r="K94" s="307" t="s">
        <v>4495</v>
      </c>
      <c r="L94" s="307"/>
      <c r="M94" s="94"/>
      <c r="N94" s="94"/>
      <c r="O94" s="670" t="str" cm="1">
        <f t="array" ref="O94">IFERROR(_xlfn.IFS(E15='menu a tendina'!A3,HYPERLINK("#'valutazione preliminare'!I5","valutazione preliminare"),E23='menu a tendina'!A11,HYPERLINK("#'nuova costruzione'!I5","nuova costruzione"),E23='menu a tendina'!A12,HYPERLINK("#'rinnovo'!I5","rinnovo"),E23='menu a tendina'!A13,HYPERLINK("#'acquisto'!I5","acquisto")),"")</f>
        <v/>
      </c>
      <c r="P94" s="671"/>
      <c r="Q94" s="671"/>
      <c r="R94" s="672"/>
    </row>
    <row r="95" spans="1:19" ht="14.5" customHeight="1" x14ac:dyDescent="0.3">
      <c r="A95" s="2"/>
      <c r="B95" s="14" t="s">
        <v>4635</v>
      </c>
      <c r="C95" s="2"/>
      <c r="D95" s="2"/>
      <c r="E95" s="2"/>
      <c r="F95" s="2"/>
      <c r="G95" s="2"/>
      <c r="H95" s="2"/>
      <c r="I95" s="2"/>
      <c r="J95" s="92"/>
      <c r="K95" s="2"/>
      <c r="L95" s="2"/>
    </row>
  </sheetData>
  <sheetProtection sheet="1" objects="1" scenarios="1"/>
  <mergeCells count="54">
    <mergeCell ref="B5:Q6"/>
    <mergeCell ref="E23:M23"/>
    <mergeCell ref="N31:O31"/>
    <mergeCell ref="P31:Q31"/>
    <mergeCell ref="N33:O33"/>
    <mergeCell ref="P33:Q33"/>
    <mergeCell ref="P15:Q15"/>
    <mergeCell ref="P17:Q17"/>
    <mergeCell ref="P16:Q16"/>
    <mergeCell ref="E15:M15"/>
    <mergeCell ref="E16:M16"/>
    <mergeCell ref="E17:M17"/>
    <mergeCell ref="H53:Q53"/>
    <mergeCell ref="K56:L56"/>
    <mergeCell ref="M56:Q56"/>
    <mergeCell ref="H54:Q54"/>
    <mergeCell ref="M70:O70"/>
    <mergeCell ref="P70:Q70"/>
    <mergeCell ref="F58:L58"/>
    <mergeCell ref="F59:L59"/>
    <mergeCell ref="F60:L60"/>
    <mergeCell ref="P60:Q60"/>
    <mergeCell ref="F63:L63"/>
    <mergeCell ref="P63:Q63"/>
    <mergeCell ref="M71:O71"/>
    <mergeCell ref="P71:Q71"/>
    <mergeCell ref="O82:P82"/>
    <mergeCell ref="M72:O72"/>
    <mergeCell ref="P72:Q72"/>
    <mergeCell ref="M73:O73"/>
    <mergeCell ref="P73:Q73"/>
    <mergeCell ref="O83:P83"/>
    <mergeCell ref="B91:Q91"/>
    <mergeCell ref="O84:P84"/>
    <mergeCell ref="O85:P85"/>
    <mergeCell ref="O86:P86"/>
    <mergeCell ref="O88:P88"/>
    <mergeCell ref="O87:P87"/>
    <mergeCell ref="O94:R94"/>
    <mergeCell ref="F62:L62"/>
    <mergeCell ref="E31:M32"/>
    <mergeCell ref="E33:M34"/>
    <mergeCell ref="E35:M36"/>
    <mergeCell ref="H40:Q41"/>
    <mergeCell ref="N35:O35"/>
    <mergeCell ref="P35:Q35"/>
    <mergeCell ref="H52:Q52"/>
    <mergeCell ref="P62:Q62"/>
    <mergeCell ref="M74:O74"/>
    <mergeCell ref="P74:Q74"/>
    <mergeCell ref="O79:P79"/>
    <mergeCell ref="O80:P80"/>
    <mergeCell ref="M81:N81"/>
    <mergeCell ref="O81:P81"/>
  </mergeCells>
  <phoneticPr fontId="30" type="noConversion"/>
  <hyperlinks>
    <hyperlink ref="B57:Q57" r:id="rId1" display="Mehr Informationen unter: https://www.uid.admin.ch/ &gt;&gt; &quot;Von Adresse zu EGID&quot;" xr:uid="{D98CAAF6-F337-4805-B092-9985B3B36368}"/>
    <hyperlink ref="B57" r:id="rId2" xr:uid="{52AC45D2-7AF9-48B6-8E94-0715909EDE23}"/>
  </hyperlinks>
  <pageMargins left="0.70866141732283472" right="0.70866141732283472" top="0.78740157480314965" bottom="0.78740157480314965" header="0.31496062992125984" footer="0.31496062992125984"/>
  <pageSetup paperSize="9" fitToHeight="0" orientation="portrait" useFirstPageNumber="1" r:id="rId3"/>
  <headerFooter differentFirst="1">
    <oddHeader>&amp;L&amp;10UFAB I ccoperative d'abitazione svizzera I WOHNEN SCHWEIZ I hbg&amp;R&amp;"-,Fett"&amp;14&amp;A</oddHeader>
    <oddFooter>&amp;L&amp;"Arial,Standard"&amp;9&amp;D&amp;C&amp;"Arial,Standard"&amp;8&amp;F&amp;R&amp;"Arial,Standard"&amp;9&amp;P</oddFooter>
    <firstFooter>&amp;R&amp;"Arial,Standard"&amp;9&amp;P</firstFooter>
  </headerFooter>
  <rowBreaks count="1" manualBreakCount="1">
    <brk id="46" max="17" man="1"/>
  </rowBreaks>
  <customProperties>
    <customPr name="EpmWorksheetKeyString_GUID" r:id="rId4"/>
  </customProperties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FE79222E-A88B-433C-A69C-5E7821753D3E}">
            <xm:f>$E$15='menu a tendina'!$A$3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15" id="{D60A43C2-31CB-4E17-8912-9656FDF2D5AA}">
            <xm:f>$E$15='menu a tendina'!$A$2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</xm:sqref>
        </x14:conditionalFormatting>
        <x14:conditionalFormatting xmlns:xm="http://schemas.microsoft.com/office/excel/2006/main">
          <x14:cfRule type="expression" priority="14" id="{462C6D33-CD3A-422E-A769-907595D6DA84}">
            <xm:f>$E$16='menu a tendina'!$B$2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B17</xm:sqref>
        </x14:conditionalFormatting>
        <x14:conditionalFormatting xmlns:xm="http://schemas.microsoft.com/office/excel/2006/main">
          <x14:cfRule type="expression" priority="10" id="{9B54DB3C-4FCE-46B8-8010-954AEDE76921}">
            <xm:f>$E$15='menu a tendina'!$A$3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1" id="{57BDC6C3-1A8D-4FE0-8D2B-0EEB9A59121C}">
            <xm:f>$E$15='menu a tendina'!$A$2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6" id="{DF7C874D-C5B8-4FFE-B2C6-7A6E17BEDD7E}">
            <xm:f>$E$15='menu a tendina'!$A$3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17" id="{FA261CB2-9413-4CBF-B45F-68F26CCB84F9}">
            <xm:f>$E$15='menu a tendina'!$A$2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E16:M16</xm:sqref>
        </x14:conditionalFormatting>
        <x14:conditionalFormatting xmlns:xm="http://schemas.microsoft.com/office/excel/2006/main">
          <x14:cfRule type="expression" priority="4" id="{B7B60F1C-34A0-42CF-BD50-7478BECCE22A}">
            <xm:f>$E$15='menu a tendina'!$A$6</xm:f>
            <x14:dxf/>
          </x14:cfRule>
          <x14:cfRule type="expression" priority="5" id="{5B5D9F36-2A66-41B0-85F9-B32805F7A5C2}">
            <xm:f>$E$15='menu a tendina'!$A$5</xm:f>
            <x14:dxf/>
          </x14:cfRule>
          <x14:cfRule type="expression" priority="6" id="{D9897E08-F5B4-451F-B7BC-A6CBC616C4FE}">
            <xm:f>$E$15='menu a tendina'!$A$4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2" id="{B16BBF8B-9A54-4412-AB0D-80F63A15DAB9}">
            <xm:f>$E$16='menu a tendina'!$B$2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E17:M17</xm:sqref>
        </x14:conditionalFormatting>
        <x14:conditionalFormatting xmlns:xm="http://schemas.microsoft.com/office/excel/2006/main">
          <x14:cfRule type="expression" priority="21" id="{BC41A1A6-4DD0-467E-A7BE-B16FC9D53A23}">
            <xm:f>$E$15='menu a tendina'!$A$3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2" id="{D0A830F6-ACA5-45A2-AED3-17D1E87267DB}">
            <xm:f>$E$15='menu a tendina'!$A$2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P15:Q15</xm:sqref>
        </x14:conditionalFormatting>
        <x14:conditionalFormatting xmlns:xm="http://schemas.microsoft.com/office/excel/2006/main">
          <x14:cfRule type="expression" priority="7" id="{0740CFD6-F00E-472B-B38A-292BDED84153}">
            <xm:f>$E$15='menu a tendina'!$A$6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8" id="{01FD3AEF-192A-4306-B2A9-C5DE41EC8F6F}">
            <xm:f>$E$15='menu a tendina'!$A$5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9" id="{E3194C45-4E36-48E0-BC84-7EA229AB329A}">
            <xm:f>$E$15='menu a tendina'!$A$4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20" id="{3897AA43-4014-4B61-9B77-8EE087545812}">
            <xm:f>$E$16='menu a tendina'!$B$2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P16:Q16</xm:sqref>
        </x14:conditionalFormatting>
        <x14:conditionalFormatting xmlns:xm="http://schemas.microsoft.com/office/excel/2006/main">
          <x14:cfRule type="expression" priority="1" id="{0077941A-7F01-4FB2-82D9-1A47974F4ADF}">
            <xm:f>$E$16='menu a tendina'!$B$5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2" id="{D789108A-8740-4AE8-B4C4-4FDEC9D5FD16}">
            <xm:f>$E$16='menu a tendina'!$B$4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" id="{7C1ACB90-11FD-4131-A11E-E4F4EAF15109}">
            <xm:f>$E$16='menu a tendina'!$B$3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18" id="{78802C02-A375-4704-88BD-50356DD60A91}">
            <xm:f>$E$17='menu a tendina'!$B$2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P17:Q17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EB021F6-D89E-46D3-956F-4CDCC6E03BEC}">
          <x14:formula1>
            <xm:f>'menu a tendina'!$A$23:$A$29</xm:f>
          </x14:formula1>
          <xm:sqref>H53:Q53</xm:sqref>
        </x14:dataValidation>
        <x14:dataValidation type="list" allowBlank="1" showInputMessage="1" showErrorMessage="1" xr:uid="{C13B4E53-9320-4522-A1F7-07F0757DDD16}">
          <x14:formula1>
            <xm:f>'menu a tendina'!$A$16:$A$18</xm:f>
          </x14:formula1>
          <xm:sqref>E31</xm:sqref>
        </x14:dataValidation>
        <x14:dataValidation type="list" allowBlank="1" showInputMessage="1" showErrorMessage="1" xr:uid="{D96642F2-7593-40D4-92FE-DE7357DF0F09}">
          <x14:formula1>
            <xm:f>'menu a tendina'!$A$10:$A$13</xm:f>
          </x14:formula1>
          <xm:sqref>E23:M23</xm:sqref>
        </x14:dataValidation>
        <x14:dataValidation type="list" allowBlank="1" showInputMessage="1" showErrorMessage="1" xr:uid="{A4C9F523-A0EF-4B5F-9A70-5ABE0B8AA047}">
          <x14:formula1>
            <xm:f>'menu a tendina'!$A$16:$A$19</xm:f>
          </x14:formula1>
          <xm:sqref>E33:M36</xm:sqref>
        </x14:dataValidation>
        <x14:dataValidation type="list" allowBlank="1" showInputMessage="1" showErrorMessage="1" xr:uid="{A9726D05-DF66-4113-BC8D-A1D899874772}">
          <x14:formula1>
            <xm:f>'menu a tendina'!$A$2:$A$6</xm:f>
          </x14:formula1>
          <xm:sqref>E15:M15</xm:sqref>
        </x14:dataValidation>
        <x14:dataValidation type="list" allowBlank="1" showInputMessage="1" showErrorMessage="1" xr:uid="{E9B95CBA-DA1B-4FBD-82AB-80D86F549313}">
          <x14:formula1>
            <xm:f>'menu a tendina'!$B$2:$B$5</xm:f>
          </x14:formula1>
          <xm:sqref>E16:M17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883F9-E477-4613-877B-5025331170D1}">
  <sheetPr codeName="Tabelle1">
    <tabColor theme="4" tint="0.79998168889431442"/>
    <pageSetUpPr fitToPage="1"/>
  </sheetPr>
  <dimension ref="A1:AG220"/>
  <sheetViews>
    <sheetView showGridLines="0" showZeros="0" view="pageBreakPreview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1.7265625" style="90" customWidth="1"/>
    <col min="18" max="18" width="1.7265625" style="90" customWidth="1"/>
    <col min="19" max="19" width="11.453125" style="90"/>
    <col min="20" max="27" width="11.453125" style="90" customWidth="1"/>
    <col min="28" max="16384" width="11.453125" style="90"/>
  </cols>
  <sheetData>
    <row r="1" spans="1:29" s="99" customFormat="1" ht="14.5" customHeight="1" x14ac:dyDescent="0.3">
      <c r="A1" s="103" t="s">
        <v>4636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04"/>
      <c r="N1" s="104"/>
      <c r="O1" s="104"/>
      <c r="P1" s="104"/>
      <c r="Q1" s="104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</row>
    <row r="2" spans="1:29" s="99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99" customFormat="1" ht="14.5" customHeight="1" x14ac:dyDescent="0.3">
      <c r="A3" s="6"/>
      <c r="B3" s="6" t="s">
        <v>4637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3"/>
      <c r="T3" s="90"/>
      <c r="U3" s="90"/>
      <c r="V3" s="90"/>
      <c r="W3" s="90"/>
      <c r="X3" s="90"/>
      <c r="Y3" s="90"/>
      <c r="Z3" s="90"/>
      <c r="AA3" s="90"/>
      <c r="AB3" s="90"/>
      <c r="AC3" s="90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43"/>
      <c r="T4" s="90"/>
      <c r="U4" s="90"/>
      <c r="V4" s="90"/>
      <c r="W4" s="90"/>
      <c r="X4" s="90"/>
      <c r="Y4" s="90"/>
      <c r="Z4" s="90"/>
      <c r="AA4" s="90"/>
      <c r="AB4" s="90"/>
      <c r="AC4" s="90"/>
    </row>
    <row r="5" spans="1:29" s="99" customFormat="1" ht="14.5" customHeight="1" x14ac:dyDescent="0.3">
      <c r="A5" s="4"/>
      <c r="B5" s="2" t="s">
        <v>4646</v>
      </c>
      <c r="C5" s="2"/>
      <c r="D5" s="2"/>
      <c r="E5" s="2"/>
      <c r="F5" s="2"/>
      <c r="G5" s="2"/>
      <c r="H5" s="2"/>
      <c r="I5" s="673"/>
      <c r="J5" s="674"/>
      <c r="K5" s="674"/>
      <c r="L5" s="674"/>
      <c r="M5" s="674"/>
      <c r="N5" s="674"/>
      <c r="O5" s="674"/>
      <c r="P5" s="674"/>
      <c r="Q5" s="674"/>
      <c r="R5" s="7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</row>
    <row r="6" spans="1:29" s="99" customFormat="1" ht="14.5" customHeight="1" x14ac:dyDescent="0.3">
      <c r="A6" s="4"/>
      <c r="B6" s="2" t="s">
        <v>4645</v>
      </c>
      <c r="C6" s="2"/>
      <c r="D6" s="2"/>
      <c r="E6" s="2"/>
      <c r="F6" s="2"/>
      <c r="G6" s="2"/>
      <c r="H6" s="2"/>
      <c r="I6" s="693"/>
      <c r="J6" s="693"/>
      <c r="K6" s="693"/>
      <c r="L6" s="693"/>
      <c r="M6" s="693"/>
      <c r="N6" s="693"/>
      <c r="O6" s="693"/>
      <c r="P6" s="693"/>
      <c r="Q6" s="693"/>
      <c r="R6" s="7"/>
      <c r="S6" s="43"/>
      <c r="T6" s="90"/>
      <c r="U6" s="90"/>
      <c r="V6" s="90"/>
      <c r="W6" s="90"/>
      <c r="X6" s="90"/>
      <c r="Y6" s="90"/>
      <c r="Z6" s="90"/>
      <c r="AA6" s="90"/>
      <c r="AB6" s="90"/>
      <c r="AC6" s="90"/>
    </row>
    <row r="7" spans="1:29" s="99" customFormat="1" ht="14.5" customHeight="1" x14ac:dyDescent="0.3">
      <c r="A7" s="4"/>
      <c r="B7" s="2" t="s">
        <v>4644</v>
      </c>
      <c r="C7" s="2"/>
      <c r="D7" s="2"/>
      <c r="E7" s="2"/>
      <c r="F7" s="2"/>
      <c r="G7" s="2"/>
      <c r="H7" s="2"/>
      <c r="I7" s="702" t="str">
        <f>AMTOVZ_CSV_LV95!K1</f>
        <v/>
      </c>
      <c r="J7" s="702"/>
      <c r="K7" s="702"/>
      <c r="L7" s="702"/>
      <c r="M7" s="702"/>
      <c r="N7" s="702"/>
      <c r="O7" s="702"/>
      <c r="P7" s="702"/>
      <c r="Q7" s="702"/>
      <c r="R7" s="7"/>
      <c r="S7" s="43"/>
      <c r="T7" s="90"/>
      <c r="U7" s="90"/>
      <c r="V7" s="90"/>
      <c r="W7" s="90"/>
      <c r="X7" s="90"/>
      <c r="Y7" s="90"/>
      <c r="Z7" s="90"/>
      <c r="AA7" s="90"/>
      <c r="AB7" s="90"/>
      <c r="AC7" s="90"/>
    </row>
    <row r="8" spans="1:29" s="99" customFormat="1" ht="14.5" customHeight="1" x14ac:dyDescent="0.3">
      <c r="A8" s="4"/>
      <c r="B8" s="2" t="s">
        <v>4643</v>
      </c>
      <c r="C8" s="2"/>
      <c r="D8" s="2"/>
      <c r="E8" s="2"/>
      <c r="F8" s="2"/>
      <c r="G8" s="2"/>
      <c r="H8" s="2"/>
      <c r="I8" s="673"/>
      <c r="J8" s="674"/>
      <c r="K8" s="674"/>
      <c r="L8" s="674"/>
      <c r="M8" s="674"/>
      <c r="N8" s="674"/>
      <c r="O8" s="674"/>
      <c r="P8" s="674"/>
      <c r="Q8" s="674"/>
      <c r="R8" s="7"/>
      <c r="S8" s="43"/>
      <c r="T8" s="90"/>
      <c r="U8" s="90"/>
      <c r="V8" s="90"/>
      <c r="W8" s="90"/>
      <c r="X8" s="90"/>
      <c r="Y8" s="90"/>
      <c r="Z8" s="90"/>
      <c r="AA8" s="90"/>
      <c r="AB8" s="90"/>
      <c r="AC8" s="90"/>
    </row>
    <row r="9" spans="1:29" s="11" customFormat="1" ht="14.5" customHeight="1" x14ac:dyDescent="0.2">
      <c r="A9" s="61"/>
      <c r="B9" s="701" t="s">
        <v>4638</v>
      </c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10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</row>
    <row r="10" spans="1:29" s="112" customFormat="1" ht="14.5" customHeight="1" x14ac:dyDescent="0.3">
      <c r="A10" s="110"/>
      <c r="B10" s="111" t="s">
        <v>4642</v>
      </c>
      <c r="F10" s="50"/>
      <c r="G10" s="111"/>
      <c r="H10" s="111"/>
      <c r="I10" s="91"/>
      <c r="J10" s="91"/>
      <c r="K10" s="91"/>
      <c r="L10" s="91"/>
      <c r="M10" s="91"/>
      <c r="N10" s="91"/>
      <c r="O10" s="782">
        <v>0</v>
      </c>
      <c r="P10" s="782"/>
      <c r="Q10" s="782"/>
      <c r="R10" s="113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</row>
    <row r="11" spans="1:29" s="99" customFormat="1" ht="14.5" customHeight="1" x14ac:dyDescent="0.3">
      <c r="A11" s="4"/>
      <c r="B11" s="2"/>
      <c r="C11" s="2"/>
      <c r="D11" s="2"/>
      <c r="E11" s="2"/>
      <c r="F11" s="49"/>
      <c r="G11" s="2"/>
      <c r="H11" s="2"/>
      <c r="I11" s="60"/>
      <c r="J11" s="2"/>
      <c r="K11" s="2"/>
      <c r="L11" s="2"/>
      <c r="M11" s="2"/>
      <c r="N11" s="2"/>
      <c r="O11" s="2"/>
      <c r="P11" s="2"/>
      <c r="Q11" s="2"/>
      <c r="R11" s="7"/>
      <c r="S11" s="90"/>
      <c r="T11" s="115"/>
      <c r="U11" s="115"/>
      <c r="V11" s="115"/>
      <c r="W11" s="115"/>
      <c r="X11" s="115"/>
      <c r="Y11" s="115"/>
      <c r="Z11" s="115"/>
      <c r="AA11" s="115"/>
      <c r="AB11" s="90"/>
      <c r="AC11" s="90"/>
    </row>
    <row r="12" spans="1:29" s="99" customFormat="1" ht="14.5" customHeight="1" x14ac:dyDescent="0.3">
      <c r="A12" s="4"/>
      <c r="B12" s="2" t="s">
        <v>4522</v>
      </c>
      <c r="C12" s="2"/>
      <c r="D12" s="2"/>
      <c r="E12" s="2"/>
      <c r="F12" s="49"/>
      <c r="G12" s="2"/>
      <c r="H12" s="2"/>
      <c r="I12" s="675" t="s">
        <v>4505</v>
      </c>
      <c r="J12" s="675"/>
      <c r="K12" s="675"/>
      <c r="L12" s="675"/>
      <c r="M12" s="675"/>
      <c r="N12" s="675"/>
      <c r="O12" s="675"/>
      <c r="P12" s="675"/>
      <c r="Q12" s="675"/>
      <c r="R12" s="7"/>
      <c r="S12" s="90"/>
      <c r="T12" s="115"/>
      <c r="U12" s="115"/>
      <c r="V12" s="115"/>
      <c r="W12" s="115"/>
      <c r="X12" s="115"/>
      <c r="Y12" s="115"/>
      <c r="Z12" s="115"/>
      <c r="AA12" s="115"/>
      <c r="AB12" s="90"/>
      <c r="AC12" s="90"/>
    </row>
    <row r="13" spans="1:29" s="99" customFormat="1" ht="14.5" customHeight="1" x14ac:dyDescent="0.3">
      <c r="A13" s="4"/>
      <c r="B13" s="2"/>
      <c r="C13" s="2"/>
      <c r="D13" s="2"/>
      <c r="E13" s="2"/>
      <c r="F13" s="49"/>
      <c r="G13" s="2"/>
      <c r="H13" s="2"/>
      <c r="I13" s="676"/>
      <c r="J13" s="676"/>
      <c r="K13" s="676"/>
      <c r="L13" s="676"/>
      <c r="M13" s="676"/>
      <c r="N13" s="676"/>
      <c r="O13" s="676"/>
      <c r="P13" s="676"/>
      <c r="Q13" s="676"/>
      <c r="R13" s="7"/>
      <c r="S13" s="90"/>
      <c r="T13" s="115"/>
      <c r="U13" s="115"/>
      <c r="V13" s="115"/>
      <c r="W13" s="115"/>
      <c r="X13" s="115"/>
      <c r="Y13" s="115"/>
      <c r="Z13" s="115"/>
      <c r="AA13" s="115"/>
      <c r="AB13" s="90"/>
      <c r="AC13" s="90"/>
    </row>
    <row r="14" spans="1:29" s="99" customFormat="1" ht="14.5" customHeight="1" x14ac:dyDescent="0.3">
      <c r="A14" s="4"/>
      <c r="B14" s="2" t="s">
        <v>4525</v>
      </c>
      <c r="C14" s="2"/>
      <c r="D14" s="2"/>
      <c r="E14" s="2"/>
      <c r="F14" s="49"/>
      <c r="G14" s="2"/>
      <c r="H14" s="2"/>
      <c r="I14" s="677" t="s">
        <v>4505</v>
      </c>
      <c r="J14" s="677"/>
      <c r="K14" s="677"/>
      <c r="L14" s="677"/>
      <c r="M14" s="677"/>
      <c r="N14" s="677"/>
      <c r="O14" s="677"/>
      <c r="P14" s="677"/>
      <c r="Q14" s="677"/>
      <c r="R14" s="7"/>
      <c r="S14" s="116"/>
      <c r="T14" s="115"/>
      <c r="U14" s="115"/>
      <c r="V14" s="115"/>
      <c r="W14" s="115"/>
      <c r="X14" s="115"/>
      <c r="Y14" s="115"/>
      <c r="Z14" s="115"/>
      <c r="AA14" s="115"/>
      <c r="AB14" s="90"/>
      <c r="AC14" s="90"/>
    </row>
    <row r="15" spans="1:29" s="99" customFormat="1" ht="14.5" customHeight="1" x14ac:dyDescent="0.3">
      <c r="A15" s="4"/>
      <c r="B15" s="2"/>
      <c r="C15" s="2"/>
      <c r="D15" s="2"/>
      <c r="E15" s="2"/>
      <c r="F15" s="49"/>
      <c r="G15" s="2"/>
      <c r="H15" s="2"/>
      <c r="I15" s="676"/>
      <c r="J15" s="676"/>
      <c r="K15" s="676"/>
      <c r="L15" s="676"/>
      <c r="M15" s="676"/>
      <c r="N15" s="676"/>
      <c r="O15" s="676"/>
      <c r="P15" s="676"/>
      <c r="Q15" s="676"/>
      <c r="R15" s="7"/>
      <c r="S15" s="43"/>
      <c r="T15" s="117"/>
      <c r="U15" s="117"/>
      <c r="V15" s="117"/>
      <c r="W15" s="117"/>
      <c r="X15" s="117"/>
      <c r="Y15" s="117"/>
      <c r="Z15" s="117"/>
      <c r="AA15" s="117"/>
      <c r="AB15" s="90"/>
      <c r="AC15" s="90"/>
    </row>
    <row r="16" spans="1:29" s="99" customFormat="1" ht="14.5" customHeight="1" x14ac:dyDescent="0.3">
      <c r="A16" s="4"/>
      <c r="B16" s="2" t="s">
        <v>4641</v>
      </c>
      <c r="C16" s="2"/>
      <c r="D16" s="2"/>
      <c r="E16" s="2"/>
      <c r="F16" s="49"/>
      <c r="G16" s="2"/>
      <c r="H16" s="2"/>
      <c r="I16" s="118"/>
      <c r="J16" s="118"/>
      <c r="K16" s="118"/>
      <c r="L16" s="118"/>
      <c r="M16" s="118"/>
      <c r="N16" s="118"/>
      <c r="O16" s="118"/>
      <c r="P16" s="118"/>
      <c r="Q16" s="118"/>
      <c r="R16" s="7"/>
      <c r="S16" s="43"/>
      <c r="T16" s="117"/>
      <c r="U16" s="117"/>
      <c r="V16" s="117"/>
      <c r="W16" s="117"/>
      <c r="X16" s="117"/>
      <c r="Y16" s="117"/>
      <c r="Z16" s="117"/>
      <c r="AA16" s="117"/>
      <c r="AB16" s="90"/>
      <c r="AC16" s="90"/>
    </row>
    <row r="17" spans="1:29" s="122" customFormat="1" ht="14.15" customHeight="1" x14ac:dyDescent="0.3">
      <c r="A17" s="119"/>
      <c r="B17" s="797" t="str">
        <f>'menu a tendina'!A11</f>
        <v>Nuova costruzione / costruzione sostitutiva</v>
      </c>
      <c r="C17" s="797"/>
      <c r="D17" s="797"/>
      <c r="E17" s="797"/>
      <c r="F17" s="797"/>
      <c r="G17" s="797"/>
      <c r="H17" s="797"/>
      <c r="I17" s="765" t="s">
        <v>4497</v>
      </c>
      <c r="J17" s="765"/>
      <c r="K17" s="765"/>
      <c r="L17" s="765"/>
      <c r="M17" s="765"/>
      <c r="N17" s="765"/>
      <c r="O17" s="765"/>
      <c r="P17" s="765"/>
      <c r="Q17" s="765"/>
      <c r="R17" s="26"/>
      <c r="S17" s="120"/>
      <c r="T17" s="121"/>
      <c r="U17" s="117"/>
      <c r="V17" s="117"/>
      <c r="W17" s="117"/>
      <c r="X17" s="117"/>
      <c r="Y17" s="117"/>
      <c r="Z17" s="117"/>
      <c r="AA17" s="117"/>
      <c r="AB17" s="120"/>
      <c r="AC17" s="120"/>
    </row>
    <row r="18" spans="1:29" s="122" customFormat="1" ht="14" x14ac:dyDescent="0.3">
      <c r="A18" s="123"/>
      <c r="B18" s="124"/>
      <c r="C18" s="125"/>
      <c r="D18" s="125"/>
      <c r="E18" s="125"/>
      <c r="F18" s="125"/>
      <c r="G18" s="125"/>
      <c r="H18" s="124"/>
      <c r="I18" s="765"/>
      <c r="J18" s="765"/>
      <c r="K18" s="765"/>
      <c r="L18" s="765"/>
      <c r="M18" s="765"/>
      <c r="N18" s="765"/>
      <c r="O18" s="765"/>
      <c r="P18" s="765"/>
      <c r="Q18" s="765"/>
      <c r="R18" s="26"/>
      <c r="S18" s="120"/>
      <c r="T18" s="121"/>
      <c r="U18" s="117"/>
      <c r="V18" s="117"/>
      <c r="W18" s="117"/>
      <c r="X18" s="117"/>
      <c r="Y18" s="117"/>
      <c r="Z18" s="117"/>
      <c r="AA18" s="117"/>
      <c r="AB18" s="120"/>
      <c r="AC18" s="120"/>
    </row>
    <row r="19" spans="1:29" s="122" customFormat="1" ht="14.5" customHeight="1" x14ac:dyDescent="0.3">
      <c r="A19" s="123"/>
      <c r="B19" s="797" t="str">
        <f>'menu a tendina'!A12</f>
        <v>Rinnovo</v>
      </c>
      <c r="C19" s="797"/>
      <c r="D19" s="797"/>
      <c r="E19" s="797"/>
      <c r="F19" s="797"/>
      <c r="G19" s="797"/>
      <c r="H19" s="797"/>
      <c r="I19" s="765" t="s">
        <v>4497</v>
      </c>
      <c r="J19" s="765"/>
      <c r="K19" s="765"/>
      <c r="L19" s="765"/>
      <c r="M19" s="765"/>
      <c r="N19" s="765"/>
      <c r="O19" s="765"/>
      <c r="P19" s="765"/>
      <c r="Q19" s="765"/>
      <c r="R19" s="126"/>
      <c r="S19" s="43"/>
      <c r="T19" s="115"/>
      <c r="U19" s="115"/>
      <c r="V19" s="115"/>
      <c r="W19" s="115"/>
      <c r="X19" s="115"/>
      <c r="Y19" s="115"/>
      <c r="Z19" s="115"/>
      <c r="AA19" s="115"/>
      <c r="AB19" s="120"/>
      <c r="AC19" s="120"/>
    </row>
    <row r="20" spans="1:29" s="122" customFormat="1" ht="14" x14ac:dyDescent="0.3">
      <c r="A20" s="123"/>
      <c r="B20" s="124"/>
      <c r="C20" s="125"/>
      <c r="D20" s="125"/>
      <c r="E20" s="125"/>
      <c r="F20" s="125"/>
      <c r="G20" s="125"/>
      <c r="H20" s="125"/>
      <c r="I20" s="765"/>
      <c r="J20" s="765"/>
      <c r="K20" s="765"/>
      <c r="L20" s="765"/>
      <c r="M20" s="765"/>
      <c r="N20" s="765"/>
      <c r="O20" s="765"/>
      <c r="P20" s="765"/>
      <c r="Q20" s="765"/>
      <c r="R20" s="126"/>
      <c r="S20" s="120"/>
      <c r="T20" s="115"/>
      <c r="U20" s="115"/>
      <c r="V20" s="115"/>
      <c r="W20" s="115"/>
      <c r="X20" s="115"/>
      <c r="Y20" s="115"/>
      <c r="Z20" s="115"/>
      <c r="AA20" s="115"/>
      <c r="AB20" s="120"/>
      <c r="AC20" s="120"/>
    </row>
    <row r="21" spans="1:29" s="122" customFormat="1" ht="14.5" customHeight="1" x14ac:dyDescent="0.3">
      <c r="A21" s="123"/>
      <c r="B21" s="797" t="str">
        <f>'menu a tendina'!A13</f>
        <v>Acquisto di abitazioni / terreno edificabile</v>
      </c>
      <c r="C21" s="797"/>
      <c r="D21" s="797"/>
      <c r="E21" s="797"/>
      <c r="F21" s="797"/>
      <c r="G21" s="797"/>
      <c r="H21" s="797"/>
      <c r="I21" s="765" t="s">
        <v>4497</v>
      </c>
      <c r="J21" s="765"/>
      <c r="K21" s="765"/>
      <c r="L21" s="765"/>
      <c r="M21" s="765"/>
      <c r="N21" s="765"/>
      <c r="O21" s="765"/>
      <c r="P21" s="765"/>
      <c r="Q21" s="765"/>
      <c r="R21" s="126"/>
      <c r="S21" s="120"/>
      <c r="T21" s="115"/>
      <c r="U21" s="115"/>
      <c r="V21" s="115"/>
      <c r="W21" s="115"/>
      <c r="X21" s="115"/>
      <c r="Y21" s="115"/>
      <c r="Z21" s="115"/>
      <c r="AA21" s="115"/>
      <c r="AB21" s="120"/>
      <c r="AC21" s="120"/>
    </row>
    <row r="22" spans="1:29" s="122" customFormat="1" ht="13" customHeight="1" x14ac:dyDescent="0.3">
      <c r="A22" s="127"/>
      <c r="B22" s="124"/>
      <c r="C22" s="125"/>
      <c r="D22" s="798"/>
      <c r="E22" s="799"/>
      <c r="F22" s="128"/>
      <c r="G22" s="124"/>
      <c r="H22" s="124"/>
      <c r="I22" s="765"/>
      <c r="J22" s="765"/>
      <c r="K22" s="765"/>
      <c r="L22" s="765"/>
      <c r="M22" s="765"/>
      <c r="N22" s="765"/>
      <c r="O22" s="765"/>
      <c r="P22" s="765"/>
      <c r="Q22" s="765"/>
      <c r="R22" s="126"/>
      <c r="S22" s="120"/>
      <c r="T22" s="115"/>
      <c r="U22" s="115"/>
      <c r="V22" s="115"/>
      <c r="W22" s="115"/>
      <c r="X22" s="115"/>
      <c r="Y22" s="115"/>
      <c r="Z22" s="115"/>
      <c r="AA22" s="115"/>
      <c r="AB22" s="120"/>
      <c r="AC22" s="120"/>
    </row>
    <row r="23" spans="1:29" s="99" customFormat="1" ht="14.5" customHeight="1" x14ac:dyDescent="0.3">
      <c r="A23" s="4"/>
      <c r="B23" s="2" t="s">
        <v>4640</v>
      </c>
      <c r="C23" s="129"/>
      <c r="D23" s="129"/>
      <c r="E23" s="129"/>
      <c r="F23" s="129"/>
      <c r="G23" s="129"/>
      <c r="H23" s="129"/>
      <c r="I23" s="795" t="s">
        <v>4505</v>
      </c>
      <c r="J23" s="795"/>
      <c r="K23" s="795"/>
      <c r="L23" s="795"/>
      <c r="M23" s="795"/>
      <c r="N23" s="795"/>
      <c r="O23" s="795"/>
      <c r="P23" s="795"/>
      <c r="Q23" s="795"/>
      <c r="R23" s="7"/>
      <c r="S23" s="90"/>
      <c r="T23" s="115"/>
      <c r="U23" s="115"/>
      <c r="V23" s="115"/>
      <c r="W23" s="115"/>
      <c r="X23" s="115"/>
      <c r="Y23" s="115"/>
      <c r="Z23" s="115"/>
      <c r="AA23" s="115"/>
      <c r="AB23" s="90"/>
      <c r="AC23" s="90"/>
    </row>
    <row r="24" spans="1:29" s="99" customFormat="1" ht="14.5" customHeight="1" x14ac:dyDescent="0.3">
      <c r="A24" s="4"/>
      <c r="B24" s="129"/>
      <c r="C24" s="129"/>
      <c r="D24" s="129"/>
      <c r="E24" s="129"/>
      <c r="F24" s="129"/>
      <c r="G24" s="129"/>
      <c r="H24" s="129"/>
      <c r="I24" s="796"/>
      <c r="J24" s="796"/>
      <c r="K24" s="796"/>
      <c r="L24" s="796"/>
      <c r="M24" s="796"/>
      <c r="N24" s="796"/>
      <c r="O24" s="796"/>
      <c r="P24" s="796"/>
      <c r="Q24" s="796"/>
      <c r="R24" s="7"/>
      <c r="S24" s="90"/>
      <c r="T24" s="115"/>
      <c r="U24" s="115"/>
      <c r="V24" s="115"/>
      <c r="W24" s="115"/>
      <c r="X24" s="115"/>
      <c r="Y24" s="115"/>
      <c r="Z24" s="115"/>
      <c r="AA24" s="115"/>
      <c r="AB24" s="90"/>
      <c r="AC24" s="90"/>
    </row>
    <row r="25" spans="1:29" s="112" customFormat="1" ht="14.5" customHeight="1" x14ac:dyDescent="0.3">
      <c r="A25" s="130"/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2"/>
      <c r="S25" s="2"/>
      <c r="T25" s="133"/>
      <c r="U25" s="133"/>
      <c r="V25" s="133"/>
      <c r="W25" s="133"/>
      <c r="X25" s="133"/>
      <c r="Y25" s="134"/>
      <c r="Z25" s="135"/>
      <c r="AA25" s="135"/>
      <c r="AB25" s="114"/>
      <c r="AC25" s="114"/>
    </row>
    <row r="26" spans="1:29" s="99" customFormat="1" ht="14.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90"/>
      <c r="T26" s="115"/>
      <c r="U26" s="115"/>
      <c r="V26" s="115"/>
      <c r="W26" s="115"/>
      <c r="X26" s="115"/>
      <c r="Y26" s="115"/>
      <c r="Z26" s="115"/>
      <c r="AA26" s="115"/>
      <c r="AB26" s="90"/>
      <c r="AC26" s="90"/>
    </row>
    <row r="27" spans="1:29" s="99" customFormat="1" ht="14.5" customHeight="1" x14ac:dyDescent="0.3">
      <c r="A27" s="6"/>
      <c r="B27" s="6" t="s">
        <v>4916</v>
      </c>
      <c r="C27" s="105"/>
      <c r="D27" s="105"/>
      <c r="E27" s="105"/>
      <c r="F27" s="105"/>
      <c r="G27" s="105"/>
      <c r="H27" s="105"/>
      <c r="I27" s="105"/>
      <c r="J27" s="105"/>
      <c r="K27" s="105"/>
      <c r="L27" s="2"/>
      <c r="M27" s="9"/>
      <c r="N27" s="9"/>
      <c r="O27" s="9"/>
      <c r="P27" s="9"/>
      <c r="Q27" s="9"/>
      <c r="R27" s="2"/>
      <c r="S27" s="90"/>
      <c r="T27" s="136"/>
      <c r="U27" s="137"/>
      <c r="V27" s="90"/>
      <c r="W27" s="90"/>
      <c r="X27" s="90"/>
      <c r="Y27" s="90"/>
      <c r="Z27" s="90"/>
      <c r="AA27" s="90"/>
    </row>
    <row r="28" spans="1:29" s="99" customFormat="1" ht="14.5" customHeight="1" x14ac:dyDescent="0.3">
      <c r="A28" s="138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93"/>
      <c r="M28" s="107"/>
      <c r="N28" s="107"/>
      <c r="O28" s="107"/>
      <c r="P28" s="107"/>
      <c r="Q28" s="107"/>
      <c r="R28" s="108"/>
      <c r="S28" s="90"/>
      <c r="T28" s="136"/>
      <c r="U28" s="90"/>
      <c r="V28" s="90"/>
      <c r="W28" s="90"/>
      <c r="X28" s="90"/>
      <c r="Y28" s="90"/>
      <c r="Z28" s="90"/>
      <c r="AA28" s="90"/>
    </row>
    <row r="29" spans="1:29" s="99" customFormat="1" ht="14.5" customHeight="1" x14ac:dyDescent="0.3">
      <c r="A29" s="12"/>
      <c r="B29" s="105" t="s">
        <v>4522</v>
      </c>
      <c r="C29" s="105"/>
      <c r="D29" s="105"/>
      <c r="E29" s="105"/>
      <c r="F29" s="105"/>
      <c r="G29" s="105"/>
      <c r="H29" s="105"/>
      <c r="I29" s="707">
        <v>0</v>
      </c>
      <c r="J29" s="707"/>
      <c r="K29" s="707"/>
      <c r="L29" s="707"/>
      <c r="M29" s="707"/>
      <c r="N29" s="707"/>
      <c r="O29" s="9"/>
      <c r="P29" s="9"/>
      <c r="Q29" s="9"/>
      <c r="R29" s="7"/>
      <c r="S29" s="90"/>
      <c r="T29" s="136"/>
      <c r="U29" s="90"/>
      <c r="V29" s="90"/>
      <c r="W29" s="90"/>
      <c r="X29" s="90"/>
      <c r="Y29" s="90"/>
      <c r="Z29" s="90"/>
      <c r="AA29" s="90"/>
    </row>
    <row r="30" spans="1:29" s="99" customFormat="1" ht="14.5" customHeight="1" x14ac:dyDescent="0.3">
      <c r="A30" s="4"/>
      <c r="B30" s="2" t="s">
        <v>4639</v>
      </c>
      <c r="C30" s="2"/>
      <c r="D30" s="2"/>
      <c r="E30" s="2"/>
      <c r="H30" s="9"/>
      <c r="I30" s="708">
        <v>0</v>
      </c>
      <c r="J30" s="708"/>
      <c r="K30" s="708"/>
      <c r="L30" s="708"/>
      <c r="M30" s="708"/>
      <c r="N30" s="708"/>
      <c r="O30" s="9"/>
      <c r="P30" s="2"/>
      <c r="Q30" s="2"/>
      <c r="R30" s="7"/>
      <c r="S30" s="43"/>
      <c r="T30" s="90"/>
      <c r="U30" s="90"/>
      <c r="V30" s="90"/>
      <c r="W30" s="90"/>
      <c r="X30" s="90"/>
      <c r="Y30" s="90"/>
      <c r="Z30" s="90"/>
      <c r="AA30" s="90"/>
    </row>
    <row r="31" spans="1:29" s="99" customFormat="1" ht="14.5" customHeight="1" x14ac:dyDescent="0.3">
      <c r="A31" s="4"/>
      <c r="B31" s="139" t="s">
        <v>4561</v>
      </c>
      <c r="C31" s="139"/>
      <c r="D31" s="139"/>
      <c r="E31" s="139"/>
      <c r="F31" s="139"/>
      <c r="G31" s="139"/>
      <c r="H31" s="140"/>
      <c r="I31" s="709" t="s">
        <v>4505</v>
      </c>
      <c r="J31" s="709"/>
      <c r="K31" s="709"/>
      <c r="L31" s="709"/>
      <c r="M31" s="709"/>
      <c r="N31" s="709"/>
      <c r="O31" s="141"/>
      <c r="P31" s="710">
        <v>0</v>
      </c>
      <c r="Q31" s="710"/>
      <c r="R31" s="7"/>
      <c r="S31" s="43"/>
      <c r="T31" s="90"/>
      <c r="U31" s="90"/>
      <c r="V31" s="90"/>
      <c r="W31" s="90"/>
      <c r="X31" s="90"/>
      <c r="Y31" s="90"/>
      <c r="Z31" s="90"/>
      <c r="AA31" s="90"/>
    </row>
    <row r="32" spans="1:29" s="99" customFormat="1" ht="14.5" customHeight="1" x14ac:dyDescent="0.3">
      <c r="A32" s="8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3"/>
      <c r="M32" s="10"/>
      <c r="N32" s="10"/>
      <c r="O32" s="10"/>
      <c r="P32" s="10"/>
      <c r="Q32" s="10"/>
      <c r="R32" s="132"/>
      <c r="S32" s="90"/>
      <c r="T32" s="90"/>
      <c r="U32" s="90"/>
      <c r="V32" s="90"/>
      <c r="W32" s="90"/>
      <c r="X32" s="90"/>
      <c r="Y32" s="90"/>
      <c r="Z32" s="90"/>
      <c r="AA32" s="90"/>
    </row>
    <row r="33" spans="1:29" s="99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90"/>
      <c r="T33" s="136"/>
      <c r="U33" s="90"/>
      <c r="V33" s="90"/>
      <c r="W33" s="90"/>
      <c r="X33" s="90"/>
      <c r="Y33" s="90"/>
      <c r="Z33" s="90"/>
      <c r="AA33" s="90"/>
    </row>
    <row r="34" spans="1:29" s="114" customFormat="1" ht="14.5" customHeight="1" x14ac:dyDescent="0.3">
      <c r="A34" s="143"/>
      <c r="B34" s="144" t="s">
        <v>4647</v>
      </c>
      <c r="C34" s="111"/>
      <c r="D34" s="111"/>
      <c r="E34" s="111"/>
      <c r="F34" s="111"/>
      <c r="G34" s="111"/>
      <c r="H34" s="111"/>
      <c r="I34" s="111"/>
      <c r="J34" s="111"/>
      <c r="K34" s="111"/>
      <c r="L34" s="145"/>
      <c r="M34" s="146"/>
      <c r="N34" s="146"/>
      <c r="O34" s="146"/>
      <c r="P34" s="146"/>
      <c r="Q34" s="146"/>
      <c r="R34" s="145"/>
      <c r="U34" s="79"/>
      <c r="V34" s="147"/>
      <c r="W34" s="147"/>
      <c r="X34" s="147"/>
      <c r="Y34" s="147"/>
      <c r="Z34" s="147"/>
      <c r="AA34" s="147"/>
    </row>
    <row r="35" spans="1:29" s="114" customFormat="1" ht="14.5" customHeight="1" x14ac:dyDescent="0.3">
      <c r="A35" s="148"/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50"/>
      <c r="M35" s="151"/>
      <c r="N35" s="151"/>
      <c r="O35" s="151"/>
      <c r="P35" s="151"/>
      <c r="Q35" s="151"/>
      <c r="R35" s="152"/>
      <c r="T35" s="115"/>
      <c r="U35" s="115"/>
      <c r="V35" s="115"/>
      <c r="W35" s="115"/>
      <c r="X35" s="115"/>
      <c r="Y35" s="115"/>
      <c r="Z35" s="115"/>
      <c r="AA35" s="115"/>
    </row>
    <row r="36" spans="1:29" s="114" customFormat="1" ht="14.5" customHeight="1" x14ac:dyDescent="0.3">
      <c r="A36" s="153"/>
      <c r="B36" s="145" t="s">
        <v>4648</v>
      </c>
      <c r="C36" s="145"/>
      <c r="D36" s="145"/>
      <c r="E36" s="145"/>
      <c r="F36" s="145"/>
      <c r="G36" s="145"/>
      <c r="H36" s="154"/>
      <c r="I36" s="784"/>
      <c r="J36" s="784"/>
      <c r="K36" s="784"/>
      <c r="L36" s="784"/>
      <c r="M36" s="784"/>
      <c r="N36" s="784"/>
      <c r="O36" s="289"/>
      <c r="P36" s="785" t="str">
        <f>IF(I36="","","Q"&amp;ROUNDUP(MONTH(I36)/3,0)&amp;"/"&amp;YEAR(I36))</f>
        <v/>
      </c>
      <c r="Q36" s="785"/>
      <c r="R36" s="113"/>
      <c r="T36" s="288"/>
      <c r="U36" s="288"/>
      <c r="V36" s="288"/>
      <c r="W36" s="288"/>
      <c r="X36" s="143"/>
      <c r="Y36" s="143"/>
      <c r="Z36" s="143"/>
      <c r="AA36" s="143"/>
    </row>
    <row r="37" spans="1:29" s="114" customFormat="1" ht="14.5" customHeight="1" x14ac:dyDescent="0.3">
      <c r="A37" s="155"/>
      <c r="B37" s="145" t="s">
        <v>4917</v>
      </c>
      <c r="C37" s="145"/>
      <c r="D37" s="145"/>
      <c r="E37" s="145"/>
      <c r="F37" s="145"/>
      <c r="G37" s="145"/>
      <c r="H37" s="154"/>
      <c r="I37" s="784"/>
      <c r="J37" s="784"/>
      <c r="K37" s="784"/>
      <c r="L37" s="784"/>
      <c r="M37" s="784"/>
      <c r="N37" s="784"/>
      <c r="O37" s="289"/>
      <c r="P37" s="785" t="str">
        <f>IF(I37="","","Q"&amp;ROUNDUP(MONTH(I37)/3,0)&amp;"/"&amp;YEAR(I37))</f>
        <v/>
      </c>
      <c r="Q37" s="785"/>
      <c r="R37" s="113"/>
      <c r="T37" s="288"/>
      <c r="U37" s="288"/>
      <c r="V37" s="288"/>
      <c r="W37" s="288"/>
      <c r="X37" s="143"/>
      <c r="Y37" s="143"/>
      <c r="Z37" s="143"/>
      <c r="AA37" s="143"/>
    </row>
    <row r="38" spans="1:29" s="114" customFormat="1" ht="14.5" customHeight="1" x14ac:dyDescent="0.3">
      <c r="A38" s="130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7"/>
      <c r="T38" s="136"/>
      <c r="U38" s="136"/>
      <c r="V38" s="136"/>
      <c r="W38" s="136"/>
      <c r="X38" s="136"/>
      <c r="Y38" s="136"/>
      <c r="Z38" s="136"/>
      <c r="AA38" s="136"/>
    </row>
    <row r="39" spans="1:29" ht="14.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T39" s="115"/>
      <c r="U39" s="115"/>
      <c r="V39" s="115"/>
      <c r="W39" s="115"/>
      <c r="X39" s="115"/>
      <c r="Y39" s="115"/>
      <c r="Z39" s="115"/>
      <c r="AA39" s="115"/>
    </row>
    <row r="40" spans="1:29" s="99" customFormat="1" ht="14.5" customHeight="1" x14ac:dyDescent="0.3">
      <c r="A40" s="6"/>
      <c r="B40" s="6" t="s">
        <v>4649</v>
      </c>
      <c r="C40" s="2"/>
      <c r="D40" s="2"/>
      <c r="E40" s="2"/>
      <c r="F40" s="2"/>
      <c r="G40" s="2"/>
      <c r="H40" s="2"/>
      <c r="I40" s="2"/>
      <c r="J40" s="2"/>
      <c r="K40" s="92"/>
      <c r="L40" s="2"/>
      <c r="M40" s="2"/>
      <c r="N40" s="2"/>
      <c r="O40" s="2"/>
      <c r="P40" s="2"/>
      <c r="Q40" s="2"/>
      <c r="R40" s="2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</row>
    <row r="41" spans="1:29" s="99" customFormat="1" ht="14.5" customHeight="1" x14ac:dyDescent="0.3">
      <c r="A41" s="138"/>
      <c r="B41" s="93"/>
      <c r="C41" s="93"/>
      <c r="D41" s="93"/>
      <c r="E41" s="93"/>
      <c r="F41" s="93"/>
      <c r="G41" s="93"/>
      <c r="H41" s="93"/>
      <c r="I41" s="93"/>
      <c r="J41" s="93"/>
      <c r="K41" s="158"/>
      <c r="L41" s="93"/>
      <c r="M41" s="93"/>
      <c r="N41" s="93"/>
      <c r="O41" s="93"/>
      <c r="P41" s="93"/>
      <c r="Q41" s="93"/>
      <c r="R41" s="108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</row>
    <row r="42" spans="1:29" s="99" customFormat="1" ht="14.5" customHeight="1" x14ac:dyDescent="0.3">
      <c r="A42" s="4"/>
      <c r="B42" s="2" t="s">
        <v>4919</v>
      </c>
      <c r="C42" s="2"/>
      <c r="D42" s="2"/>
      <c r="E42" s="673"/>
      <c r="F42" s="674"/>
      <c r="G42" s="674"/>
      <c r="H42" s="674"/>
      <c r="I42" s="674"/>
      <c r="J42" s="674"/>
      <c r="K42" s="674"/>
      <c r="L42" s="674"/>
      <c r="M42" s="674"/>
      <c r="N42" s="674"/>
      <c r="O42" s="674"/>
      <c r="P42" s="674"/>
      <c r="Q42" s="674"/>
      <c r="R42" s="7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</row>
    <row r="43" spans="1:29" s="99" customFormat="1" ht="14.5" customHeight="1" x14ac:dyDescent="0.3">
      <c r="A43" s="4"/>
      <c r="B43" s="2" t="s">
        <v>4918</v>
      </c>
      <c r="C43" s="2"/>
      <c r="D43" s="2"/>
      <c r="E43" s="673"/>
      <c r="F43" s="673"/>
      <c r="G43" s="673"/>
      <c r="H43" s="673"/>
      <c r="I43" s="673"/>
      <c r="J43" s="673"/>
      <c r="K43" s="673"/>
      <c r="L43" s="673"/>
      <c r="M43" s="673"/>
      <c r="N43" s="673"/>
      <c r="O43" s="673"/>
      <c r="P43" s="673"/>
      <c r="Q43" s="673"/>
      <c r="R43" s="7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</row>
    <row r="44" spans="1:29" s="40" customFormat="1" ht="14.5" customHeight="1" x14ac:dyDescent="0.3">
      <c r="A44" s="4"/>
      <c r="B44" s="2" t="s">
        <v>4606</v>
      </c>
      <c r="C44" s="16"/>
      <c r="D44" s="16"/>
      <c r="E44" s="693"/>
      <c r="F44" s="693"/>
      <c r="G44" s="693"/>
      <c r="H44" s="693"/>
      <c r="I44" s="693"/>
      <c r="J44" s="693"/>
      <c r="K44" s="693"/>
      <c r="L44" s="693"/>
      <c r="M44" s="693"/>
      <c r="N44" s="18"/>
      <c r="O44" s="158" t="s">
        <v>10</v>
      </c>
      <c r="P44" s="793"/>
      <c r="Q44" s="794"/>
      <c r="R44" s="21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</row>
    <row r="45" spans="1:29" s="99" customFormat="1" ht="14.5" customHeight="1" x14ac:dyDescent="0.3">
      <c r="A45" s="8"/>
      <c r="B45" s="3"/>
      <c r="C45" s="3"/>
      <c r="D45" s="3"/>
      <c r="E45" s="159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132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</row>
    <row r="46" spans="1:29" s="99" customFormat="1" ht="14.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</row>
    <row r="47" spans="1:29" s="99" customFormat="1" ht="14.5" customHeight="1" x14ac:dyDescent="0.3">
      <c r="A47" s="3"/>
      <c r="B47" s="160" t="s">
        <v>4650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</row>
    <row r="48" spans="1:29" s="99" customFormat="1" ht="14.5" customHeight="1" x14ac:dyDescent="0.3">
      <c r="A48" s="791"/>
      <c r="B48" s="792"/>
      <c r="C48" s="792"/>
      <c r="D48" s="792"/>
      <c r="E48" s="792"/>
      <c r="F48" s="792"/>
      <c r="G48" s="792"/>
      <c r="H48" s="792"/>
      <c r="I48" s="792"/>
      <c r="J48" s="792"/>
      <c r="K48" s="792"/>
      <c r="L48" s="93"/>
      <c r="M48" s="93"/>
      <c r="N48" s="93"/>
      <c r="O48" s="93"/>
      <c r="P48" s="93"/>
      <c r="Q48" s="93"/>
      <c r="R48" s="108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</row>
    <row r="49" spans="1:29" s="99" customFormat="1" ht="14.5" customHeight="1" x14ac:dyDescent="0.3">
      <c r="A49" s="161"/>
      <c r="B49" s="675"/>
      <c r="C49" s="675"/>
      <c r="D49" s="675"/>
      <c r="E49" s="675"/>
      <c r="F49" s="675"/>
      <c r="G49" s="675"/>
      <c r="H49" s="675"/>
      <c r="I49" s="675"/>
      <c r="J49" s="675"/>
      <c r="K49" s="675"/>
      <c r="L49" s="675"/>
      <c r="M49" s="675"/>
      <c r="N49" s="675"/>
      <c r="O49" s="675"/>
      <c r="P49" s="675"/>
      <c r="Q49" s="675"/>
      <c r="R49" s="162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</row>
    <row r="50" spans="1:29" s="99" customFormat="1" ht="14.5" customHeight="1" x14ac:dyDescent="0.3">
      <c r="A50" s="161"/>
      <c r="B50" s="675"/>
      <c r="C50" s="675"/>
      <c r="D50" s="675"/>
      <c r="E50" s="675"/>
      <c r="F50" s="675"/>
      <c r="G50" s="675"/>
      <c r="H50" s="675"/>
      <c r="I50" s="675"/>
      <c r="J50" s="675"/>
      <c r="K50" s="675"/>
      <c r="L50" s="675"/>
      <c r="M50" s="675"/>
      <c r="N50" s="675"/>
      <c r="O50" s="675"/>
      <c r="P50" s="675"/>
      <c r="Q50" s="675"/>
      <c r="R50" s="162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</row>
    <row r="51" spans="1:29" s="99" customFormat="1" ht="14.5" customHeight="1" x14ac:dyDescent="0.3">
      <c r="A51" s="161"/>
      <c r="B51" s="675"/>
      <c r="C51" s="675"/>
      <c r="D51" s="675"/>
      <c r="E51" s="675"/>
      <c r="F51" s="675"/>
      <c r="G51" s="675"/>
      <c r="H51" s="675"/>
      <c r="I51" s="675"/>
      <c r="J51" s="675"/>
      <c r="K51" s="675"/>
      <c r="L51" s="675"/>
      <c r="M51" s="675"/>
      <c r="N51" s="675"/>
      <c r="O51" s="675"/>
      <c r="P51" s="675"/>
      <c r="Q51" s="675"/>
      <c r="R51" s="162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</row>
    <row r="52" spans="1:29" s="99" customFormat="1" ht="14.5" customHeight="1" x14ac:dyDescent="0.3">
      <c r="A52" s="161"/>
      <c r="B52" s="675"/>
      <c r="C52" s="675"/>
      <c r="D52" s="675"/>
      <c r="E52" s="675"/>
      <c r="F52" s="675"/>
      <c r="G52" s="675"/>
      <c r="H52" s="675"/>
      <c r="I52" s="675"/>
      <c r="J52" s="675"/>
      <c r="K52" s="675"/>
      <c r="L52" s="675"/>
      <c r="M52" s="675"/>
      <c r="N52" s="675"/>
      <c r="O52" s="675"/>
      <c r="P52" s="675"/>
      <c r="Q52" s="675"/>
      <c r="R52" s="162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</row>
    <row r="53" spans="1:29" s="99" customFormat="1" ht="14.5" customHeight="1" x14ac:dyDescent="0.3">
      <c r="A53" s="161"/>
      <c r="B53" s="675"/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  <c r="Q53" s="675"/>
      <c r="R53" s="162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</row>
    <row r="54" spans="1:29" s="99" customFormat="1" ht="14.5" customHeight="1" x14ac:dyDescent="0.3">
      <c r="A54" s="161"/>
      <c r="B54" s="675"/>
      <c r="C54" s="675"/>
      <c r="D54" s="675"/>
      <c r="E54" s="675"/>
      <c r="F54" s="675"/>
      <c r="G54" s="675"/>
      <c r="H54" s="675"/>
      <c r="I54" s="675"/>
      <c r="J54" s="675"/>
      <c r="K54" s="675"/>
      <c r="L54" s="675"/>
      <c r="M54" s="675"/>
      <c r="N54" s="675"/>
      <c r="O54" s="675"/>
      <c r="P54" s="675"/>
      <c r="Q54" s="675"/>
      <c r="R54" s="162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</row>
    <row r="55" spans="1:29" s="99" customFormat="1" ht="14.5" customHeight="1" x14ac:dyDescent="0.3">
      <c r="A55" s="161"/>
      <c r="B55" s="675"/>
      <c r="C55" s="675"/>
      <c r="D55" s="675"/>
      <c r="E55" s="675"/>
      <c r="F55" s="675"/>
      <c r="G55" s="675"/>
      <c r="H55" s="675"/>
      <c r="I55" s="675"/>
      <c r="J55" s="675"/>
      <c r="K55" s="675"/>
      <c r="L55" s="675"/>
      <c r="M55" s="675"/>
      <c r="N55" s="675"/>
      <c r="O55" s="675"/>
      <c r="P55" s="675"/>
      <c r="Q55" s="675"/>
      <c r="R55" s="162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</row>
    <row r="56" spans="1:29" s="99" customFormat="1" ht="14.5" customHeight="1" x14ac:dyDescent="0.3">
      <c r="A56" s="161"/>
      <c r="B56" s="675"/>
      <c r="C56" s="675"/>
      <c r="D56" s="675"/>
      <c r="E56" s="675"/>
      <c r="F56" s="675"/>
      <c r="G56" s="675"/>
      <c r="H56" s="675"/>
      <c r="I56" s="675"/>
      <c r="J56" s="675"/>
      <c r="K56" s="675"/>
      <c r="L56" s="675"/>
      <c r="M56" s="675"/>
      <c r="N56" s="675"/>
      <c r="O56" s="675"/>
      <c r="P56" s="675"/>
      <c r="Q56" s="675"/>
      <c r="R56" s="162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</row>
    <row r="57" spans="1:29" s="99" customFormat="1" ht="14.5" customHeight="1" x14ac:dyDescent="0.3">
      <c r="A57" s="161"/>
      <c r="B57" s="675"/>
      <c r="C57" s="675"/>
      <c r="D57" s="675"/>
      <c r="E57" s="675"/>
      <c r="F57" s="675"/>
      <c r="G57" s="675"/>
      <c r="H57" s="675"/>
      <c r="I57" s="675"/>
      <c r="J57" s="675"/>
      <c r="K57" s="675"/>
      <c r="L57" s="675"/>
      <c r="M57" s="675"/>
      <c r="N57" s="675"/>
      <c r="O57" s="675"/>
      <c r="P57" s="675"/>
      <c r="Q57" s="675"/>
      <c r="R57" s="162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</row>
    <row r="58" spans="1:29" s="99" customFormat="1" ht="14.5" customHeight="1" x14ac:dyDescent="0.3">
      <c r="A58" s="161"/>
      <c r="B58" s="675"/>
      <c r="C58" s="675"/>
      <c r="D58" s="675"/>
      <c r="E58" s="675"/>
      <c r="F58" s="675"/>
      <c r="G58" s="675"/>
      <c r="H58" s="675"/>
      <c r="I58" s="675"/>
      <c r="J58" s="675"/>
      <c r="K58" s="675"/>
      <c r="L58" s="675"/>
      <c r="M58" s="675"/>
      <c r="N58" s="675"/>
      <c r="O58" s="675"/>
      <c r="P58" s="675"/>
      <c r="Q58" s="675"/>
      <c r="R58" s="162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</row>
    <row r="59" spans="1:29" s="99" customFormat="1" ht="14.5" customHeight="1" x14ac:dyDescent="0.3">
      <c r="A59" s="161"/>
      <c r="B59" s="675"/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675"/>
      <c r="N59" s="675"/>
      <c r="O59" s="675"/>
      <c r="P59" s="675"/>
      <c r="Q59" s="675"/>
      <c r="R59" s="162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</row>
    <row r="60" spans="1:29" s="99" customFormat="1" ht="14.5" customHeight="1" x14ac:dyDescent="0.3">
      <c r="A60" s="161"/>
      <c r="B60" s="675"/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675"/>
      <c r="N60" s="675"/>
      <c r="O60" s="675"/>
      <c r="P60" s="675"/>
      <c r="Q60" s="675"/>
      <c r="R60" s="162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</row>
    <row r="61" spans="1:29" s="99" customFormat="1" ht="14.5" customHeight="1" x14ac:dyDescent="0.3">
      <c r="A61" s="161"/>
      <c r="B61" s="675"/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675"/>
      <c r="N61" s="675"/>
      <c r="O61" s="675"/>
      <c r="P61" s="675"/>
      <c r="Q61" s="675"/>
      <c r="R61" s="162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</row>
    <row r="62" spans="1:29" s="99" customFormat="1" ht="14.5" customHeight="1" x14ac:dyDescent="0.3">
      <c r="A62" s="161"/>
      <c r="B62" s="675"/>
      <c r="C62" s="675"/>
      <c r="D62" s="675"/>
      <c r="E62" s="675"/>
      <c r="F62" s="675"/>
      <c r="G62" s="675"/>
      <c r="H62" s="675"/>
      <c r="I62" s="675"/>
      <c r="J62" s="675"/>
      <c r="K62" s="675"/>
      <c r="L62" s="675"/>
      <c r="M62" s="675"/>
      <c r="N62" s="675"/>
      <c r="O62" s="675"/>
      <c r="P62" s="675"/>
      <c r="Q62" s="675"/>
      <c r="R62" s="162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</row>
    <row r="63" spans="1:29" s="99" customFormat="1" ht="14.5" customHeight="1" x14ac:dyDescent="0.3">
      <c r="A63" s="161"/>
      <c r="B63" s="675"/>
      <c r="C63" s="675"/>
      <c r="D63" s="675"/>
      <c r="E63" s="675"/>
      <c r="F63" s="675"/>
      <c r="G63" s="675"/>
      <c r="H63" s="675"/>
      <c r="I63" s="675"/>
      <c r="J63" s="675"/>
      <c r="K63" s="675"/>
      <c r="L63" s="675"/>
      <c r="M63" s="675"/>
      <c r="N63" s="675"/>
      <c r="O63" s="675"/>
      <c r="P63" s="675"/>
      <c r="Q63" s="675"/>
      <c r="R63" s="162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</row>
    <row r="64" spans="1:29" s="99" customFormat="1" ht="14.5" customHeight="1" x14ac:dyDescent="0.3">
      <c r="A64" s="161"/>
      <c r="B64" s="675"/>
      <c r="C64" s="675"/>
      <c r="D64" s="675"/>
      <c r="E64" s="675"/>
      <c r="F64" s="675"/>
      <c r="G64" s="675"/>
      <c r="H64" s="675"/>
      <c r="I64" s="675"/>
      <c r="J64" s="675"/>
      <c r="K64" s="675"/>
      <c r="L64" s="675"/>
      <c r="M64" s="675"/>
      <c r="N64" s="675"/>
      <c r="O64" s="675"/>
      <c r="P64" s="675"/>
      <c r="Q64" s="675"/>
      <c r="R64" s="162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</row>
    <row r="65" spans="1:31" s="99" customFormat="1" ht="14.5" customHeight="1" x14ac:dyDescent="0.3">
      <c r="A65" s="161"/>
      <c r="B65" s="675"/>
      <c r="C65" s="675"/>
      <c r="D65" s="675"/>
      <c r="E65" s="675"/>
      <c r="F65" s="675"/>
      <c r="G65" s="675"/>
      <c r="H65" s="675"/>
      <c r="I65" s="675"/>
      <c r="J65" s="675"/>
      <c r="K65" s="675"/>
      <c r="L65" s="675"/>
      <c r="M65" s="675"/>
      <c r="N65" s="675"/>
      <c r="O65" s="675"/>
      <c r="P65" s="675"/>
      <c r="Q65" s="675"/>
      <c r="R65" s="162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</row>
    <row r="66" spans="1:31" s="99" customFormat="1" ht="14.5" customHeight="1" x14ac:dyDescent="0.3">
      <c r="A66" s="161"/>
      <c r="B66" s="675"/>
      <c r="C66" s="675"/>
      <c r="D66" s="675"/>
      <c r="E66" s="675"/>
      <c r="F66" s="675"/>
      <c r="G66" s="675"/>
      <c r="H66" s="675"/>
      <c r="I66" s="675"/>
      <c r="J66" s="675"/>
      <c r="K66" s="675"/>
      <c r="L66" s="675"/>
      <c r="M66" s="675"/>
      <c r="N66" s="675"/>
      <c r="O66" s="675"/>
      <c r="P66" s="675"/>
      <c r="Q66" s="675"/>
      <c r="R66" s="162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</row>
    <row r="67" spans="1:31" s="99" customFormat="1" ht="14.5" customHeight="1" x14ac:dyDescent="0.3">
      <c r="A67" s="161"/>
      <c r="B67" s="675"/>
      <c r="C67" s="675"/>
      <c r="D67" s="675"/>
      <c r="E67" s="675"/>
      <c r="F67" s="675"/>
      <c r="G67" s="675"/>
      <c r="H67" s="675"/>
      <c r="I67" s="675"/>
      <c r="J67" s="675"/>
      <c r="K67" s="675"/>
      <c r="L67" s="675"/>
      <c r="M67" s="675"/>
      <c r="N67" s="675"/>
      <c r="O67" s="675"/>
      <c r="P67" s="675"/>
      <c r="Q67" s="675"/>
      <c r="R67" s="162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</row>
    <row r="68" spans="1:31" s="99" customFormat="1" ht="14.5" customHeight="1" x14ac:dyDescent="0.3">
      <c r="A68" s="161"/>
      <c r="B68" s="675"/>
      <c r="C68" s="675"/>
      <c r="D68" s="675"/>
      <c r="E68" s="675"/>
      <c r="F68" s="675"/>
      <c r="G68" s="675"/>
      <c r="H68" s="675"/>
      <c r="I68" s="675"/>
      <c r="J68" s="675"/>
      <c r="K68" s="675"/>
      <c r="L68" s="675"/>
      <c r="M68" s="675"/>
      <c r="N68" s="675"/>
      <c r="O68" s="675"/>
      <c r="P68" s="675"/>
      <c r="Q68" s="675"/>
      <c r="R68" s="162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</row>
    <row r="69" spans="1:31" s="99" customFormat="1" ht="14.5" customHeight="1" x14ac:dyDescent="0.3">
      <c r="A69" s="161"/>
      <c r="B69" s="675"/>
      <c r="C69" s="675"/>
      <c r="D69" s="675"/>
      <c r="E69" s="675"/>
      <c r="F69" s="675"/>
      <c r="G69" s="675"/>
      <c r="H69" s="675"/>
      <c r="I69" s="675"/>
      <c r="J69" s="675"/>
      <c r="K69" s="675"/>
      <c r="L69" s="675"/>
      <c r="M69" s="675"/>
      <c r="N69" s="675"/>
      <c r="O69" s="675"/>
      <c r="P69" s="675"/>
      <c r="Q69" s="675"/>
      <c r="R69" s="162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</row>
    <row r="70" spans="1:31" s="99" customFormat="1" ht="14.5" customHeight="1" x14ac:dyDescent="0.3">
      <c r="A70" s="161"/>
      <c r="B70" s="676"/>
      <c r="C70" s="676"/>
      <c r="D70" s="676"/>
      <c r="E70" s="676"/>
      <c r="F70" s="676"/>
      <c r="G70" s="676"/>
      <c r="H70" s="676"/>
      <c r="I70" s="676"/>
      <c r="J70" s="676"/>
      <c r="K70" s="676"/>
      <c r="L70" s="676"/>
      <c r="M70" s="676"/>
      <c r="N70" s="676"/>
      <c r="O70" s="676"/>
      <c r="P70" s="676"/>
      <c r="Q70" s="676"/>
      <c r="R70" s="162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</row>
    <row r="71" spans="1:31" s="99" customFormat="1" ht="14.5" customHeight="1" x14ac:dyDescent="0.3">
      <c r="A71" s="163"/>
      <c r="B71" s="164"/>
      <c r="C71" s="164"/>
      <c r="D71" s="164"/>
      <c r="E71" s="164"/>
      <c r="F71" s="164"/>
      <c r="G71" s="164"/>
      <c r="H71" s="164"/>
      <c r="I71" s="164"/>
      <c r="J71" s="164"/>
      <c r="K71" s="164"/>
      <c r="L71" s="3"/>
      <c r="M71" s="3"/>
      <c r="N71" s="3"/>
      <c r="O71" s="3"/>
      <c r="P71" s="3"/>
      <c r="Q71" s="3"/>
      <c r="R71" s="132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</row>
    <row r="72" spans="1:31" s="99" customFormat="1" ht="14.5" customHeight="1" x14ac:dyDescent="0.3"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</row>
    <row r="73" spans="1:31" s="99" customFormat="1" ht="14.5" customHeight="1" x14ac:dyDescent="0.3">
      <c r="A73" s="718" t="s">
        <v>4920</v>
      </c>
      <c r="B73" s="718"/>
      <c r="C73" s="718"/>
      <c r="D73" s="718"/>
      <c r="E73" s="718"/>
      <c r="F73" s="718"/>
      <c r="G73" s="718"/>
      <c r="H73" s="718"/>
      <c r="I73" s="718"/>
      <c r="J73" s="718"/>
      <c r="K73" s="718"/>
      <c r="L73" s="718"/>
      <c r="M73" s="718"/>
      <c r="N73" s="718"/>
      <c r="O73" s="718"/>
      <c r="P73" s="718"/>
      <c r="Q73" s="718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</row>
    <row r="74" spans="1:31" s="99" customFormat="1" ht="14.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Q74" s="2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</row>
    <row r="75" spans="1:31" s="99" customFormat="1" ht="14.5" customHeight="1" x14ac:dyDescent="0.3">
      <c r="A75" s="63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3"/>
      <c r="R75" s="108"/>
      <c r="S75" s="90"/>
      <c r="T75" s="147"/>
      <c r="U75" s="79"/>
      <c r="V75" s="147"/>
      <c r="W75" s="147"/>
      <c r="X75" s="147"/>
      <c r="Y75" s="147"/>
      <c r="Z75" s="147"/>
      <c r="AA75" s="147"/>
      <c r="AB75" s="133"/>
      <c r="AC75" s="133"/>
      <c r="AD75" s="2"/>
      <c r="AE75" s="2"/>
    </row>
    <row r="76" spans="1:31" s="99" customFormat="1" ht="14.5" customHeight="1" x14ac:dyDescent="0.3">
      <c r="A76" s="4"/>
      <c r="B76" s="2" t="s">
        <v>4651</v>
      </c>
      <c r="C76" s="2"/>
      <c r="D76" s="2"/>
      <c r="E76" s="2"/>
      <c r="F76" s="2"/>
      <c r="G76" s="2"/>
      <c r="H76" s="673"/>
      <c r="I76" s="673"/>
      <c r="J76" s="673"/>
      <c r="K76" s="673"/>
      <c r="L76" s="673"/>
      <c r="M76" s="673"/>
      <c r="N76" s="673"/>
      <c r="O76" s="673"/>
      <c r="P76" s="673"/>
      <c r="Q76" s="4"/>
      <c r="R76" s="7"/>
      <c r="S76" s="43"/>
      <c r="T76" s="115"/>
      <c r="U76" s="115"/>
      <c r="V76" s="115"/>
      <c r="W76" s="115"/>
      <c r="X76" s="115"/>
      <c r="Y76" s="115"/>
      <c r="Z76" s="115"/>
      <c r="AA76" s="115"/>
      <c r="AB76" s="90"/>
      <c r="AC76" s="90"/>
    </row>
    <row r="77" spans="1:31" s="99" customFormat="1" ht="14.5" customHeight="1" x14ac:dyDescent="0.3">
      <c r="A77" s="4"/>
      <c r="B77" s="2"/>
      <c r="C77" s="2"/>
      <c r="D77" s="2"/>
      <c r="E77" s="2"/>
      <c r="F77" s="2"/>
      <c r="G77" s="2"/>
      <c r="H77" s="673"/>
      <c r="I77" s="673"/>
      <c r="J77" s="673"/>
      <c r="K77" s="673"/>
      <c r="L77" s="673"/>
      <c r="M77" s="673"/>
      <c r="N77" s="673"/>
      <c r="O77" s="673"/>
      <c r="P77" s="673"/>
      <c r="Q77" s="4"/>
      <c r="R77" s="7"/>
      <c r="S77" s="43"/>
      <c r="T77" s="115"/>
      <c r="U77" s="115"/>
      <c r="V77" s="115"/>
      <c r="W77" s="115"/>
      <c r="X77" s="115"/>
      <c r="Y77" s="115"/>
      <c r="Z77" s="115"/>
      <c r="AA77" s="115"/>
      <c r="AB77" s="90"/>
      <c r="AC77" s="90"/>
    </row>
    <row r="78" spans="1:31" s="99" customFormat="1" ht="14.5" customHeight="1" x14ac:dyDescent="0.3">
      <c r="A78" s="4"/>
      <c r="B78" s="2" t="s">
        <v>4652</v>
      </c>
      <c r="C78" s="2"/>
      <c r="D78" s="2"/>
      <c r="E78" s="2"/>
      <c r="F78" s="783"/>
      <c r="G78" s="783"/>
      <c r="H78" s="14"/>
      <c r="I78" s="166"/>
      <c r="J78" s="167"/>
      <c r="K78" s="802"/>
      <c r="L78" s="802"/>
      <c r="M78" s="802"/>
      <c r="N78" s="168"/>
      <c r="O78" s="168"/>
      <c r="P78" s="169"/>
      <c r="Q78" s="766">
        <v>0</v>
      </c>
      <c r="R78" s="767"/>
      <c r="S78" s="90"/>
      <c r="T78" s="115"/>
      <c r="U78" s="115"/>
      <c r="V78" s="115"/>
      <c r="W78" s="115"/>
      <c r="X78" s="115"/>
      <c r="Y78" s="115"/>
      <c r="Z78" s="115"/>
      <c r="AA78" s="115"/>
      <c r="AB78" s="90"/>
      <c r="AC78" s="90"/>
    </row>
    <row r="79" spans="1:31" s="40" customFormat="1" ht="14.5" customHeight="1" x14ac:dyDescent="0.3">
      <c r="A79" s="170"/>
      <c r="B79" s="171" t="s">
        <v>4642</v>
      </c>
      <c r="E79" s="172"/>
      <c r="H79" s="787">
        <f>O10</f>
        <v>0</v>
      </c>
      <c r="I79" s="787"/>
      <c r="J79" s="787"/>
      <c r="K79" s="14"/>
      <c r="L79" s="165"/>
      <c r="M79" s="165"/>
      <c r="N79" s="173"/>
      <c r="O79" s="14"/>
      <c r="P79" s="169"/>
      <c r="Q79" s="775" t="str">
        <f>IFERROR(Q78/H79,"")</f>
        <v/>
      </c>
      <c r="R79" s="776"/>
      <c r="S79" s="43"/>
      <c r="T79" s="136"/>
      <c r="U79" s="136"/>
      <c r="V79" s="136"/>
      <c r="W79" s="136"/>
      <c r="X79" s="136"/>
      <c r="Y79" s="136"/>
      <c r="Z79" s="136"/>
      <c r="AA79" s="136"/>
      <c r="AB79" s="90"/>
      <c r="AC79" s="90"/>
    </row>
    <row r="80" spans="1:31" s="99" customFormat="1" ht="14.5" customHeight="1" x14ac:dyDescent="0.3">
      <c r="A80" s="174"/>
      <c r="B80" s="171" t="s">
        <v>4653</v>
      </c>
      <c r="D80" s="5"/>
      <c r="E80" s="175"/>
      <c r="H80" s="777">
        <v>0</v>
      </c>
      <c r="I80" s="777"/>
      <c r="J80" s="777"/>
      <c r="K80" s="14"/>
      <c r="L80" s="165"/>
      <c r="M80" s="165"/>
      <c r="O80" s="14"/>
      <c r="P80" s="169"/>
      <c r="Q80" s="775" t="str">
        <f>IFERROR(Q78/H80,"")</f>
        <v/>
      </c>
      <c r="R80" s="776"/>
      <c r="S80" s="90"/>
      <c r="T80" s="136"/>
      <c r="U80" s="136"/>
      <c r="V80" s="136"/>
      <c r="W80" s="136"/>
      <c r="X80" s="136"/>
      <c r="Y80" s="136"/>
      <c r="Z80" s="136"/>
      <c r="AA80" s="136"/>
      <c r="AB80" s="90"/>
      <c r="AC80" s="90"/>
    </row>
    <row r="81" spans="1:31" s="99" customFormat="1" ht="14.5" customHeight="1" x14ac:dyDescent="0.3">
      <c r="A81" s="4"/>
      <c r="B81" s="2" t="s">
        <v>4654</v>
      </c>
      <c r="C81" s="2"/>
      <c r="D81" s="2"/>
      <c r="E81" s="2"/>
      <c r="G81" s="176"/>
      <c r="H81" s="699">
        <v>0</v>
      </c>
      <c r="I81" s="699"/>
      <c r="J81" s="699"/>
      <c r="K81" s="176"/>
      <c r="L81" s="75"/>
      <c r="M81" s="75"/>
      <c r="N81" s="76">
        <v>0</v>
      </c>
      <c r="O81" s="76"/>
      <c r="P81" s="177"/>
      <c r="Q81" s="800" t="str">
        <f>IFERROR(H81/Q78,"")</f>
        <v/>
      </c>
      <c r="R81" s="801"/>
      <c r="S81" s="90"/>
      <c r="T81" s="178"/>
      <c r="U81" s="136"/>
      <c r="V81" s="136"/>
      <c r="W81" s="136"/>
      <c r="X81" s="136"/>
      <c r="Y81" s="136"/>
      <c r="Z81" s="136"/>
      <c r="AA81" s="136"/>
      <c r="AB81" s="90"/>
      <c r="AC81" s="90"/>
    </row>
    <row r="82" spans="1:31" s="99" customFormat="1" ht="14.5" customHeight="1" x14ac:dyDescent="0.3">
      <c r="A82" s="64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78"/>
      <c r="R82" s="132"/>
      <c r="S82" s="90"/>
      <c r="T82" s="147"/>
      <c r="U82" s="79"/>
      <c r="V82" s="147"/>
      <c r="W82" s="147"/>
      <c r="X82" s="147"/>
      <c r="Y82" s="147"/>
      <c r="Z82" s="147"/>
      <c r="AA82" s="147"/>
      <c r="AB82" s="133"/>
      <c r="AC82" s="133"/>
      <c r="AD82" s="2"/>
      <c r="AE82" s="2"/>
    </row>
    <row r="83" spans="1:31" s="99" customFormat="1" ht="14.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15"/>
      <c r="P83" s="15"/>
      <c r="Q83" s="5"/>
      <c r="R83" s="5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</row>
    <row r="84" spans="1:31" s="99" customFormat="1" ht="14.5" customHeight="1" x14ac:dyDescent="0.3">
      <c r="A84" s="718" t="s">
        <v>4655</v>
      </c>
      <c r="B84" s="718"/>
      <c r="C84" s="718"/>
      <c r="D84" s="718"/>
      <c r="E84" s="718"/>
      <c r="F84" s="718"/>
      <c r="G84" s="718"/>
      <c r="H84" s="718"/>
      <c r="I84" s="718"/>
      <c r="J84" s="718"/>
      <c r="K84" s="718"/>
      <c r="L84" s="718"/>
      <c r="M84" s="718"/>
      <c r="N84" s="718"/>
      <c r="O84" s="718"/>
      <c r="P84" s="718"/>
      <c r="Q84" s="718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</row>
    <row r="85" spans="1:31" s="99" customFormat="1" ht="14.5" customHeight="1" x14ac:dyDescent="0.3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</row>
    <row r="86" spans="1:31" s="99" customFormat="1" ht="14.5" customHeight="1" x14ac:dyDescent="0.3">
      <c r="A86" s="179"/>
      <c r="B86" s="180"/>
      <c r="C86" s="180"/>
      <c r="D86" s="180"/>
      <c r="E86" s="180"/>
      <c r="F86" s="180"/>
      <c r="G86" s="180"/>
      <c r="H86" s="97"/>
      <c r="I86" s="97"/>
      <c r="J86" s="97"/>
      <c r="K86" s="97"/>
      <c r="L86" s="97"/>
      <c r="M86" s="97"/>
      <c r="N86" s="97"/>
      <c r="O86" s="97"/>
      <c r="P86" s="97"/>
      <c r="Q86" s="789"/>
      <c r="R86" s="7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</row>
    <row r="87" spans="1:31" s="99" customFormat="1" ht="14.5" customHeight="1" x14ac:dyDescent="0.3">
      <c r="A87" s="170"/>
      <c r="B87" s="5" t="s">
        <v>4656</v>
      </c>
      <c r="C87" s="5"/>
      <c r="D87" s="181"/>
      <c r="E87" s="182"/>
      <c r="G87" s="182"/>
      <c r="I87" s="182"/>
      <c r="J87" s="182"/>
      <c r="K87" s="182"/>
      <c r="L87" s="182"/>
      <c r="M87" s="182"/>
      <c r="N87" s="182"/>
      <c r="O87" s="182"/>
      <c r="P87" s="96"/>
      <c r="Q87" s="183"/>
      <c r="R87" s="184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</row>
    <row r="88" spans="1:31" s="99" customFormat="1" ht="14.5" customHeight="1" x14ac:dyDescent="0.3">
      <c r="A88" s="170"/>
      <c r="B88" s="14" t="s">
        <v>4657</v>
      </c>
      <c r="C88" s="182"/>
      <c r="D88" s="182"/>
      <c r="E88" s="182"/>
      <c r="F88" s="182"/>
      <c r="P88" s="182"/>
      <c r="Q88" s="766">
        <v>0</v>
      </c>
      <c r="R88" s="779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</row>
    <row r="89" spans="1:31" s="99" customFormat="1" ht="14.5" customHeight="1" x14ac:dyDescent="0.3">
      <c r="A89" s="170"/>
      <c r="B89" s="171" t="s">
        <v>4660</v>
      </c>
      <c r="C89" s="182"/>
      <c r="D89" s="182"/>
      <c r="E89" s="182"/>
      <c r="F89" s="182"/>
      <c r="G89" s="770">
        <f>O10</f>
        <v>0</v>
      </c>
      <c r="H89" s="770"/>
      <c r="I89" s="185"/>
      <c r="J89" s="186"/>
      <c r="K89" s="778">
        <f>IFERROR(Q88/G89,0)</f>
        <v>0</v>
      </c>
      <c r="L89" s="778"/>
      <c r="M89" s="778"/>
      <c r="N89" s="778"/>
      <c r="O89" s="182"/>
      <c r="P89" s="182"/>
      <c r="Q89" s="775" t="str">
        <f>IFERROR(Q88/H89,"")</f>
        <v/>
      </c>
      <c r="R89" s="776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</row>
    <row r="90" spans="1:31" s="99" customFormat="1" ht="14.5" customHeight="1" x14ac:dyDescent="0.3">
      <c r="A90" s="170"/>
      <c r="B90" s="14" t="s">
        <v>4658</v>
      </c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768">
        <f>Q78</f>
        <v>0</v>
      </c>
      <c r="R90" s="769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</row>
    <row r="91" spans="1:31" s="99" customFormat="1" ht="14.5" customHeight="1" x14ac:dyDescent="0.3">
      <c r="A91" s="170"/>
      <c r="B91" s="14" t="s">
        <v>4921</v>
      </c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766">
        <v>0</v>
      </c>
      <c r="R91" s="779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</row>
    <row r="92" spans="1:31" s="99" customFormat="1" ht="14.5" customHeight="1" x14ac:dyDescent="0.3">
      <c r="A92" s="170"/>
      <c r="B92" s="6"/>
      <c r="C92" s="5"/>
      <c r="D92" s="5"/>
      <c r="E92" s="5"/>
      <c r="F92" s="5"/>
      <c r="G92" s="5"/>
      <c r="H92" s="96"/>
      <c r="I92" s="96"/>
      <c r="J92" s="96"/>
      <c r="K92" s="96"/>
      <c r="L92" s="96"/>
      <c r="M92" s="96"/>
      <c r="N92" s="96"/>
      <c r="O92" s="96"/>
      <c r="P92" s="96"/>
      <c r="Q92" s="183"/>
      <c r="R92" s="184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</row>
    <row r="93" spans="1:31" s="99" customFormat="1" ht="14.5" customHeight="1" x14ac:dyDescent="0.3">
      <c r="A93" s="189"/>
      <c r="B93" s="190" t="s">
        <v>4669</v>
      </c>
      <c r="C93" s="3"/>
      <c r="D93" s="3"/>
      <c r="E93" s="3"/>
      <c r="F93" s="191" t="s">
        <v>4670</v>
      </c>
      <c r="G93" s="3"/>
      <c r="H93" s="3"/>
      <c r="I93" s="3"/>
      <c r="J93" s="3"/>
      <c r="K93" s="3"/>
      <c r="L93" s="3"/>
      <c r="M93" s="3"/>
      <c r="N93" s="3"/>
      <c r="O93" s="3"/>
      <c r="P93" s="3"/>
      <c r="Q93" s="780">
        <f>SUM(Q88:R91)</f>
        <v>0</v>
      </c>
      <c r="R93" s="781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</row>
    <row r="94" spans="1:31" s="99" customFormat="1" ht="14.5" customHeight="1" x14ac:dyDescent="0.3">
      <c r="A94" s="170"/>
      <c r="B94" s="5"/>
      <c r="C94" s="5"/>
      <c r="D94" s="5"/>
      <c r="E94" s="5"/>
      <c r="F94" s="5"/>
      <c r="G94" s="5"/>
      <c r="H94" s="96"/>
      <c r="I94" s="96"/>
      <c r="J94" s="96"/>
      <c r="K94" s="96"/>
      <c r="L94" s="96"/>
      <c r="M94" s="96"/>
      <c r="N94" s="96"/>
      <c r="O94" s="96"/>
      <c r="P94" s="96"/>
      <c r="Q94" s="183"/>
      <c r="R94" s="184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</row>
    <row r="95" spans="1:31" s="99" customFormat="1" ht="14.5" customHeight="1" x14ac:dyDescent="0.3">
      <c r="A95" s="170"/>
      <c r="B95" s="5" t="s">
        <v>4922</v>
      </c>
      <c r="C95" s="5"/>
      <c r="D95" s="5"/>
      <c r="E95" s="175" t="s">
        <v>4923</v>
      </c>
      <c r="F95" s="182" t="s">
        <v>4661</v>
      </c>
      <c r="G95" s="5"/>
      <c r="H95" s="96"/>
      <c r="I95" s="96"/>
      <c r="J95" s="96"/>
      <c r="K95" s="96"/>
      <c r="L95" s="96"/>
      <c r="M95" s="96"/>
      <c r="N95" s="96"/>
      <c r="O95" s="96"/>
      <c r="P95" s="96"/>
      <c r="Q95" s="766">
        <v>0</v>
      </c>
      <c r="R95" s="767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</row>
    <row r="96" spans="1:31" s="99" customFormat="1" ht="14.5" customHeight="1" x14ac:dyDescent="0.3">
      <c r="A96" s="170"/>
      <c r="B96" s="5"/>
      <c r="C96" s="5"/>
      <c r="D96" s="5"/>
      <c r="E96" s="175" t="s">
        <v>4662</v>
      </c>
      <c r="F96" s="182" t="s">
        <v>4663</v>
      </c>
      <c r="G96" s="14"/>
      <c r="H96" s="14"/>
      <c r="I96" s="14"/>
      <c r="J96" s="14"/>
      <c r="K96" s="182"/>
      <c r="L96" s="182"/>
      <c r="M96" s="169"/>
      <c r="N96" s="788"/>
      <c r="O96" s="788"/>
      <c r="Q96" s="766">
        <v>0</v>
      </c>
      <c r="R96" s="767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</row>
    <row r="97" spans="1:33" s="99" customFormat="1" ht="14.5" customHeight="1" x14ac:dyDescent="0.3">
      <c r="A97" s="170"/>
      <c r="B97" s="5"/>
      <c r="C97" s="5"/>
      <c r="D97" s="5"/>
      <c r="E97" s="175" t="s">
        <v>4924</v>
      </c>
      <c r="F97" s="182" t="s">
        <v>4664</v>
      </c>
      <c r="G97" s="5"/>
      <c r="H97" s="182"/>
      <c r="I97" s="182"/>
      <c r="J97" s="182"/>
      <c r="K97" s="182"/>
      <c r="L97" s="182"/>
      <c r="M97" s="182"/>
      <c r="N97" s="96"/>
      <c r="O97" s="96"/>
      <c r="P97" s="96"/>
      <c r="Q97" s="766">
        <v>0</v>
      </c>
      <c r="R97" s="767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</row>
    <row r="98" spans="1:33" s="99" customFormat="1" ht="14.5" customHeight="1" x14ac:dyDescent="0.3">
      <c r="A98" s="170"/>
      <c r="B98" s="5"/>
      <c r="C98" s="5"/>
      <c r="D98" s="5"/>
      <c r="E98" s="175" t="s">
        <v>4665</v>
      </c>
      <c r="F98" s="182" t="s">
        <v>4666</v>
      </c>
      <c r="G98" s="5"/>
      <c r="H98" s="14"/>
      <c r="I98" s="182"/>
      <c r="J98" s="182"/>
      <c r="K98" s="182"/>
      <c r="L98" s="182"/>
      <c r="M98" s="182"/>
      <c r="N98" s="96"/>
      <c r="O98" s="96"/>
      <c r="P98" s="96"/>
      <c r="Q98" s="766">
        <v>0</v>
      </c>
      <c r="R98" s="767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</row>
    <row r="99" spans="1:33" s="99" customFormat="1" ht="14.5" customHeight="1" x14ac:dyDescent="0.3">
      <c r="A99" s="170"/>
      <c r="B99" s="5"/>
      <c r="C99" s="5"/>
      <c r="D99" s="5"/>
      <c r="E99" s="175" t="s">
        <v>4925</v>
      </c>
      <c r="F99" s="182" t="s">
        <v>4667</v>
      </c>
      <c r="G99" s="5"/>
      <c r="H99" s="182"/>
      <c r="I99" s="182"/>
      <c r="J99" s="182"/>
      <c r="K99" s="182"/>
      <c r="L99" s="182"/>
      <c r="M99" s="182"/>
      <c r="N99" s="96"/>
      <c r="O99" s="96"/>
      <c r="P99" s="96"/>
      <c r="Q99" s="766">
        <v>0</v>
      </c>
      <c r="R99" s="767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</row>
    <row r="100" spans="1:33" s="99" customFormat="1" ht="14.5" customHeight="1" x14ac:dyDescent="0.3">
      <c r="A100" s="170"/>
      <c r="B100" s="5"/>
      <c r="C100" s="5"/>
      <c r="D100" s="5"/>
      <c r="E100" s="175" t="s">
        <v>4926</v>
      </c>
      <c r="F100" s="182" t="s">
        <v>4668</v>
      </c>
      <c r="G100" s="5"/>
      <c r="H100" s="182"/>
      <c r="I100" s="182"/>
      <c r="J100" s="182"/>
      <c r="K100" s="182"/>
      <c r="L100" s="182"/>
      <c r="M100" s="182"/>
      <c r="N100" s="96"/>
      <c r="O100" s="96"/>
      <c r="P100" s="96"/>
      <c r="Q100" s="766">
        <v>0</v>
      </c>
      <c r="R100" s="767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</row>
    <row r="101" spans="1:33" s="40" customFormat="1" ht="14.5" customHeight="1" x14ac:dyDescent="0.3">
      <c r="A101" s="170"/>
      <c r="B101" s="5"/>
      <c r="C101" s="5"/>
      <c r="E101" s="172"/>
      <c r="F101" s="182"/>
      <c r="G101" s="5"/>
      <c r="H101" s="182"/>
      <c r="I101" s="182"/>
      <c r="J101" s="182"/>
      <c r="K101" s="182"/>
      <c r="L101" s="182"/>
      <c r="M101" s="182"/>
      <c r="N101" s="96"/>
      <c r="P101" s="96"/>
      <c r="Q101" s="187"/>
      <c r="R101" s="188"/>
      <c r="S101" s="43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</row>
    <row r="102" spans="1:33" s="40" customFormat="1" ht="14.5" customHeight="1" x14ac:dyDescent="0.3">
      <c r="A102" s="170"/>
      <c r="B102" s="181" t="s">
        <v>4905</v>
      </c>
      <c r="C102" s="5"/>
      <c r="E102" s="172"/>
      <c r="G102" s="772">
        <v>0</v>
      </c>
      <c r="H102" s="772"/>
      <c r="I102" s="14"/>
      <c r="J102" s="176"/>
      <c r="K102" s="773">
        <f>IFERROR(Q96/G102,0)</f>
        <v>0</v>
      </c>
      <c r="L102" s="773"/>
      <c r="M102" s="773"/>
      <c r="N102" s="773"/>
      <c r="O102" s="14" t="s">
        <v>4672</v>
      </c>
      <c r="P102" s="96"/>
      <c r="Q102" s="187"/>
      <c r="R102" s="188"/>
      <c r="S102" s="43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</row>
    <row r="103" spans="1:33" s="99" customFormat="1" ht="14.5" customHeight="1" x14ac:dyDescent="0.3">
      <c r="A103" s="174"/>
      <c r="B103" s="181" t="s">
        <v>4671</v>
      </c>
      <c r="C103" s="5"/>
      <c r="D103" s="5"/>
      <c r="E103" s="175"/>
      <c r="G103" s="771">
        <v>0</v>
      </c>
      <c r="H103" s="771"/>
      <c r="I103" s="182"/>
      <c r="J103" s="169"/>
      <c r="K103" s="774">
        <f>IFERROR((Q95+Q96+Q97+Q98+Q99)/G103,0)</f>
        <v>0</v>
      </c>
      <c r="L103" s="774"/>
      <c r="M103" s="774"/>
      <c r="N103" s="774"/>
      <c r="O103" s="14" t="s">
        <v>4673</v>
      </c>
      <c r="P103" s="96"/>
      <c r="Q103" s="187"/>
      <c r="R103" s="188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</row>
    <row r="104" spans="1:33" s="99" customFormat="1" ht="14.5" customHeight="1" x14ac:dyDescent="0.3">
      <c r="A104" s="170"/>
      <c r="B104" s="5"/>
      <c r="C104" s="5"/>
      <c r="D104" s="5"/>
      <c r="E104" s="175"/>
      <c r="F104" s="5"/>
      <c r="G104" s="14"/>
      <c r="H104" s="14"/>
      <c r="I104" s="182"/>
      <c r="J104" s="14"/>
      <c r="K104" s="182"/>
      <c r="L104" s="182"/>
      <c r="M104" s="169"/>
      <c r="N104" s="192"/>
      <c r="O104" s="192"/>
      <c r="P104" s="96"/>
      <c r="Q104" s="187"/>
      <c r="R104" s="188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</row>
    <row r="105" spans="1:33" s="99" customFormat="1" ht="14.5" customHeight="1" x14ac:dyDescent="0.3">
      <c r="A105" s="193"/>
      <c r="B105" s="190" t="s">
        <v>4674</v>
      </c>
      <c r="C105" s="190"/>
      <c r="D105" s="190"/>
      <c r="E105" s="194"/>
      <c r="F105" s="191" t="s">
        <v>4675</v>
      </c>
      <c r="G105" s="195"/>
      <c r="H105" s="195"/>
      <c r="I105" s="191"/>
      <c r="J105" s="195"/>
      <c r="K105" s="191"/>
      <c r="L105" s="191"/>
      <c r="M105" s="196"/>
      <c r="N105" s="197"/>
      <c r="O105" s="197"/>
      <c r="P105" s="198"/>
      <c r="Q105" s="780">
        <f>Q95+Q96+Q97+Q98+Q99+Q100</f>
        <v>0</v>
      </c>
      <c r="R105" s="781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</row>
    <row r="106" spans="1:33" s="99" customFormat="1" ht="14.5" customHeight="1" x14ac:dyDescent="0.3">
      <c r="A106" s="170"/>
      <c r="B106" s="5"/>
      <c r="C106" s="5"/>
      <c r="D106" s="5"/>
      <c r="E106" s="175"/>
      <c r="F106" s="182"/>
      <c r="G106" s="14"/>
      <c r="H106" s="14"/>
      <c r="I106" s="182"/>
      <c r="J106" s="14"/>
      <c r="K106" s="182"/>
      <c r="L106" s="182"/>
      <c r="M106" s="169"/>
      <c r="N106" s="192"/>
      <c r="O106" s="192"/>
      <c r="P106" s="96"/>
      <c r="Q106" s="187"/>
      <c r="R106" s="188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</row>
    <row r="107" spans="1:33" s="99" customFormat="1" ht="14.5" customHeight="1" x14ac:dyDescent="0.3">
      <c r="A107" s="189"/>
      <c r="B107" s="190" t="s">
        <v>4676</v>
      </c>
      <c r="C107" s="3"/>
      <c r="D107" s="3"/>
      <c r="E107" s="3"/>
      <c r="F107" s="191" t="s">
        <v>4677</v>
      </c>
      <c r="G107" s="3"/>
      <c r="H107" s="3"/>
      <c r="I107" s="3"/>
      <c r="J107" s="3"/>
      <c r="K107" s="3"/>
      <c r="L107" s="3"/>
      <c r="M107" s="3"/>
      <c r="N107" s="3"/>
      <c r="O107" s="98"/>
      <c r="P107" s="98"/>
      <c r="Q107" s="780">
        <f>Q93+Q105</f>
        <v>0</v>
      </c>
      <c r="R107" s="781"/>
      <c r="S107" s="43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</row>
    <row r="108" spans="1:33" s="203" customFormat="1" ht="14.5" customHeight="1" x14ac:dyDescent="0.2">
      <c r="A108" s="61"/>
      <c r="B108" s="199" t="s">
        <v>4678</v>
      </c>
      <c r="C108" s="64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3"/>
      <c r="R108" s="200"/>
      <c r="S108" s="201"/>
      <c r="T108" s="201"/>
      <c r="U108" s="201"/>
      <c r="V108" s="201"/>
      <c r="W108" s="201"/>
      <c r="X108" s="202"/>
      <c r="Y108" s="201"/>
      <c r="Z108" s="201"/>
      <c r="AA108" s="201"/>
      <c r="AB108" s="201"/>
      <c r="AC108" s="68"/>
      <c r="AD108" s="68"/>
      <c r="AE108" s="68"/>
      <c r="AF108" s="68"/>
      <c r="AG108" s="68"/>
    </row>
    <row r="109" spans="1:33" s="99" customFormat="1" ht="14.5" customHeight="1" x14ac:dyDescent="0.3">
      <c r="A109" s="204"/>
      <c r="B109" s="30">
        <v>0</v>
      </c>
      <c r="C109" s="11" t="s">
        <v>4927</v>
      </c>
      <c r="D109" s="14"/>
      <c r="E109" s="14"/>
      <c r="F109" s="14"/>
      <c r="G109" s="14"/>
      <c r="H109" s="176"/>
      <c r="I109" s="14"/>
      <c r="J109" s="169"/>
      <c r="K109" s="786">
        <f>IFERROR(Q109/B109,0)</f>
        <v>0</v>
      </c>
      <c r="L109" s="786"/>
      <c r="M109" s="786"/>
      <c r="N109" s="786"/>
      <c r="O109" s="205"/>
      <c r="P109" s="15"/>
      <c r="Q109" s="766">
        <v>0</v>
      </c>
      <c r="R109" s="767"/>
      <c r="S109" s="43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</row>
    <row r="110" spans="1:33" s="99" customFormat="1" ht="14.5" customHeight="1" x14ac:dyDescent="0.3">
      <c r="A110" s="204"/>
      <c r="B110" s="30">
        <v>0</v>
      </c>
      <c r="C110" s="11" t="s">
        <v>4679</v>
      </c>
      <c r="D110" s="14"/>
      <c r="E110" s="14"/>
      <c r="F110" s="14"/>
      <c r="G110" s="14"/>
      <c r="H110" s="176"/>
      <c r="I110" s="14"/>
      <c r="J110" s="169"/>
      <c r="K110" s="786">
        <f>IFERROR(Q110/B110,0)</f>
        <v>0</v>
      </c>
      <c r="L110" s="786"/>
      <c r="M110" s="786"/>
      <c r="N110" s="786"/>
      <c r="O110" s="205"/>
      <c r="P110" s="15"/>
      <c r="Q110" s="766">
        <v>0</v>
      </c>
      <c r="R110" s="767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</row>
    <row r="111" spans="1:33" s="99" customFormat="1" ht="14.5" customHeight="1" x14ac:dyDescent="0.3">
      <c r="A111" s="204"/>
      <c r="B111" s="31">
        <v>0</v>
      </c>
      <c r="C111" s="11" t="s">
        <v>4680</v>
      </c>
      <c r="D111" s="14"/>
      <c r="E111" s="14"/>
      <c r="F111" s="14"/>
      <c r="G111" s="14"/>
      <c r="H111" s="176"/>
      <c r="I111" s="14"/>
      <c r="J111" s="169"/>
      <c r="K111" s="786">
        <f>IFERROR(Q111/B111,0)</f>
        <v>0</v>
      </c>
      <c r="L111" s="786"/>
      <c r="M111" s="786"/>
      <c r="N111" s="786"/>
      <c r="O111" s="205"/>
      <c r="P111" s="15"/>
      <c r="Q111" s="766">
        <v>0</v>
      </c>
      <c r="R111" s="767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</row>
    <row r="112" spans="1:33" s="99" customFormat="1" ht="14.5" customHeight="1" x14ac:dyDescent="0.3">
      <c r="A112" s="204"/>
      <c r="B112" s="31"/>
      <c r="C112" s="206" t="s">
        <v>4681</v>
      </c>
      <c r="D112" s="14"/>
      <c r="E112" s="14"/>
      <c r="F112" s="14"/>
      <c r="G112" s="14"/>
      <c r="H112" s="176"/>
      <c r="I112" s="14"/>
      <c r="J112" s="169"/>
      <c r="K112" s="786">
        <f>IFERROR(Q112/B112,0)</f>
        <v>0</v>
      </c>
      <c r="L112" s="786"/>
      <c r="M112" s="786"/>
      <c r="N112" s="786"/>
      <c r="O112" s="205"/>
      <c r="P112" s="15"/>
      <c r="Q112" s="766">
        <v>0</v>
      </c>
      <c r="R112" s="767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</row>
    <row r="113" spans="1:29" s="99" customFormat="1" ht="14.5" customHeight="1" x14ac:dyDescent="0.3">
      <c r="A113" s="204"/>
      <c r="B113" s="31">
        <v>0</v>
      </c>
      <c r="C113" s="11" t="s">
        <v>4682</v>
      </c>
      <c r="D113" s="14"/>
      <c r="E113" s="14"/>
      <c r="F113" s="14"/>
      <c r="G113" s="14"/>
      <c r="H113" s="176"/>
      <c r="I113" s="14"/>
      <c r="J113" s="169"/>
      <c r="K113" s="786">
        <f>IFERROR(Q113/B113,0)</f>
        <v>0</v>
      </c>
      <c r="L113" s="786"/>
      <c r="M113" s="786"/>
      <c r="N113" s="786"/>
      <c r="O113" s="205"/>
      <c r="P113" s="15"/>
      <c r="Q113" s="766">
        <v>0</v>
      </c>
      <c r="R113" s="767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</row>
    <row r="114" spans="1:29" s="99" customFormat="1" ht="14.5" customHeight="1" x14ac:dyDescent="0.3">
      <c r="A114" s="204"/>
      <c r="B114" s="207"/>
      <c r="C114" s="11"/>
      <c r="D114" s="14"/>
      <c r="E114" s="14"/>
      <c r="F114" s="14"/>
      <c r="G114" s="14"/>
      <c r="H114" s="176"/>
      <c r="I114" s="73"/>
      <c r="J114" s="73"/>
      <c r="K114" s="73"/>
      <c r="L114" s="208"/>
      <c r="M114" s="208"/>
      <c r="N114" s="208"/>
      <c r="O114" s="208"/>
      <c r="P114" s="15"/>
      <c r="Q114" s="187"/>
      <c r="R114" s="188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</row>
    <row r="115" spans="1:29" s="99" customFormat="1" ht="14.5" customHeight="1" x14ac:dyDescent="0.3">
      <c r="A115" s="209"/>
      <c r="B115" s="190" t="s">
        <v>4683</v>
      </c>
      <c r="C115" s="210"/>
      <c r="D115" s="195"/>
      <c r="E115" s="195"/>
      <c r="F115" s="195"/>
      <c r="G115" s="195"/>
      <c r="H115" s="211"/>
      <c r="I115" s="74"/>
      <c r="J115" s="74"/>
      <c r="K115" s="74"/>
      <c r="L115" s="212"/>
      <c r="M115" s="212"/>
      <c r="N115" s="212"/>
      <c r="O115" s="212"/>
      <c r="P115" s="98"/>
      <c r="Q115" s="780">
        <f>SUM(Q109:R113)</f>
        <v>0</v>
      </c>
      <c r="R115" s="781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</row>
    <row r="116" spans="1:29" s="99" customFormat="1" ht="14.5" customHeight="1" x14ac:dyDescent="0.3">
      <c r="A116" s="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15"/>
      <c r="P116" s="15"/>
      <c r="Q116" s="818"/>
      <c r="R116" s="819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</row>
    <row r="117" spans="1:29" s="99" customFormat="1" ht="14.5" customHeight="1" x14ac:dyDescent="0.3">
      <c r="A117" s="189"/>
      <c r="B117" s="190" t="s">
        <v>4684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98"/>
      <c r="P117" s="98"/>
      <c r="Q117" s="780">
        <f>Q107-Q115</f>
        <v>0</v>
      </c>
      <c r="R117" s="781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</row>
    <row r="118" spans="1:29" s="99" customFormat="1" ht="14.5" customHeight="1" x14ac:dyDescent="0.3">
      <c r="A118" s="215"/>
      <c r="B118" s="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15"/>
      <c r="P118" s="15"/>
      <c r="Q118" s="213"/>
      <c r="R118" s="214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</row>
    <row r="119" spans="1:29" s="99" customFormat="1" ht="14.5" customHeight="1" x14ac:dyDescent="0.3">
      <c r="A119" s="189"/>
      <c r="B119" s="190" t="s">
        <v>4928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98"/>
      <c r="P119" s="98"/>
      <c r="Q119" s="820">
        <f>Q105*0.85</f>
        <v>0</v>
      </c>
      <c r="R119" s="821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</row>
    <row r="120" spans="1:29" s="99" customFormat="1" ht="14.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15"/>
      <c r="P120" s="15"/>
      <c r="Q120" s="5"/>
      <c r="R120" s="5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</row>
    <row r="121" spans="1:29" ht="14.5" customHeight="1" x14ac:dyDescent="0.3">
      <c r="A121" s="103" t="s">
        <v>4685</v>
      </c>
      <c r="B121" s="216"/>
      <c r="C121" s="216"/>
      <c r="D121" s="216"/>
      <c r="E121" s="216"/>
      <c r="F121" s="95"/>
      <c r="G121" s="95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99"/>
      <c r="S121" s="43"/>
    </row>
    <row r="122" spans="1:29" ht="14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17"/>
      <c r="N122" s="217"/>
      <c r="O122" s="217"/>
      <c r="P122" s="217"/>
      <c r="Q122" s="3"/>
      <c r="R122" s="217"/>
    </row>
    <row r="123" spans="1:29" ht="14.5" customHeight="1" x14ac:dyDescent="0.3">
      <c r="A123" s="1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218"/>
      <c r="N123" s="218"/>
      <c r="O123" s="218"/>
      <c r="P123" s="218"/>
      <c r="Q123" s="93"/>
      <c r="R123" s="219"/>
    </row>
    <row r="124" spans="1:29" s="230" customFormat="1" ht="14.5" customHeight="1" x14ac:dyDescent="0.2">
      <c r="A124" s="220"/>
      <c r="B124" s="221" t="s">
        <v>4814</v>
      </c>
      <c r="C124" s="222"/>
      <c r="D124" s="223"/>
      <c r="E124" s="224"/>
      <c r="F124" s="291">
        <v>45</v>
      </c>
      <c r="G124" s="225" t="s">
        <v>4819</v>
      </c>
      <c r="H124" s="226"/>
      <c r="I124" s="227"/>
      <c r="J124" s="222"/>
      <c r="K124" s="222"/>
      <c r="L124" s="227"/>
      <c r="M124" s="227"/>
      <c r="N124" s="222"/>
      <c r="O124" s="222"/>
      <c r="P124" s="227"/>
      <c r="Q124" s="222"/>
      <c r="R124" s="228"/>
      <c r="S124" s="43"/>
      <c r="T124" s="229"/>
      <c r="U124" s="229"/>
      <c r="V124" s="229"/>
      <c r="W124" s="229"/>
      <c r="X124" s="116"/>
      <c r="Y124" s="116"/>
      <c r="Z124" s="116"/>
      <c r="AA124" s="116"/>
      <c r="AB124" s="116"/>
      <c r="AC124" s="116"/>
    </row>
    <row r="125" spans="1:29" s="230" customFormat="1" ht="14.5" customHeight="1" x14ac:dyDescent="0.2">
      <c r="A125" s="220"/>
      <c r="B125" s="221" t="s">
        <v>4815</v>
      </c>
      <c r="C125" s="222"/>
      <c r="D125" s="223"/>
      <c r="E125" s="223"/>
      <c r="F125" s="231">
        <v>45</v>
      </c>
      <c r="G125" s="232" t="s">
        <v>4686</v>
      </c>
      <c r="H125" s="59"/>
      <c r="I125" s="227"/>
      <c r="J125" s="222"/>
      <c r="K125" s="222"/>
      <c r="L125" s="227"/>
      <c r="M125" s="227"/>
      <c r="N125" s="222"/>
      <c r="O125" s="222"/>
      <c r="P125" s="227"/>
      <c r="Q125" s="222"/>
      <c r="R125" s="228"/>
      <c r="S125" s="233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</row>
    <row r="126" spans="1:29" s="230" customFormat="1" ht="14.5" customHeight="1" x14ac:dyDescent="0.2">
      <c r="A126" s="220"/>
      <c r="B126" s="226" t="s">
        <v>4816</v>
      </c>
      <c r="C126" s="222"/>
      <c r="D126" s="223"/>
      <c r="E126" s="223"/>
      <c r="F126" s="231">
        <v>50</v>
      </c>
      <c r="G126" s="232" t="s">
        <v>4687</v>
      </c>
      <c r="H126" s="222"/>
      <c r="I126" s="227"/>
      <c r="J126" s="222"/>
      <c r="K126" s="222"/>
      <c r="L126" s="227"/>
      <c r="M126" s="227"/>
      <c r="N126" s="222"/>
      <c r="O126" s="222"/>
      <c r="P126" s="227"/>
      <c r="Q126" s="222"/>
      <c r="R126" s="228"/>
      <c r="S126" s="233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</row>
    <row r="127" spans="1:29" s="230" customFormat="1" ht="14.5" customHeight="1" x14ac:dyDescent="0.2">
      <c r="A127" s="234"/>
      <c r="B127" s="226" t="s">
        <v>4817</v>
      </c>
      <c r="C127" s="222"/>
      <c r="D127" s="223"/>
      <c r="E127" s="223"/>
      <c r="F127" s="235">
        <v>5</v>
      </c>
      <c r="G127" s="232" t="s">
        <v>4688</v>
      </c>
      <c r="H127" s="222"/>
      <c r="I127" s="227"/>
      <c r="J127" s="222"/>
      <c r="K127" s="222"/>
      <c r="L127" s="227"/>
      <c r="M127" s="227"/>
      <c r="N127" s="222"/>
      <c r="O127" s="222"/>
      <c r="P127" s="227"/>
      <c r="Q127" s="222"/>
      <c r="R127" s="228"/>
      <c r="S127" s="233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</row>
    <row r="128" spans="1:29" s="230" customFormat="1" ht="14.5" customHeight="1" x14ac:dyDescent="0.2">
      <c r="A128" s="61"/>
      <c r="B128" s="701" t="s">
        <v>4689</v>
      </c>
      <c r="C128" s="701"/>
      <c r="D128" s="701"/>
      <c r="E128" s="701"/>
      <c r="F128" s="701"/>
      <c r="G128" s="701"/>
      <c r="H128" s="701"/>
      <c r="I128" s="701"/>
      <c r="J128" s="701"/>
      <c r="K128" s="701"/>
      <c r="L128" s="701"/>
      <c r="M128" s="701"/>
      <c r="N128" s="701"/>
      <c r="O128" s="701"/>
      <c r="P128" s="701"/>
      <c r="Q128" s="701"/>
      <c r="R128" s="228"/>
      <c r="S128" s="233"/>
      <c r="T128" s="229"/>
      <c r="U128" s="229"/>
      <c r="V128" s="229"/>
      <c r="W128" s="236"/>
      <c r="X128" s="116"/>
      <c r="Y128" s="116"/>
      <c r="Z128" s="116"/>
      <c r="AA128" s="116"/>
      <c r="AB128" s="116"/>
      <c r="AC128" s="116"/>
    </row>
    <row r="129" spans="1:29" s="230" customFormat="1" ht="14.5" customHeight="1" x14ac:dyDescent="0.2">
      <c r="A129" s="64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237"/>
      <c r="S129" s="233"/>
      <c r="T129" s="229"/>
      <c r="U129" s="229"/>
      <c r="V129" s="229"/>
      <c r="W129" s="236"/>
      <c r="X129" s="116"/>
      <c r="Y129" s="116"/>
      <c r="Z129" s="116"/>
      <c r="AA129" s="116"/>
      <c r="AB129" s="116"/>
      <c r="AC129" s="116"/>
    </row>
    <row r="130" spans="1:29" s="112" customFormat="1" ht="14.5" customHeight="1" x14ac:dyDescent="0.3">
      <c r="A130" s="809" t="s">
        <v>4697</v>
      </c>
      <c r="B130" s="810"/>
      <c r="C130" s="811"/>
      <c r="D130" s="822" t="s">
        <v>4690</v>
      </c>
      <c r="E130" s="823"/>
      <c r="F130" s="810" t="s">
        <v>4699</v>
      </c>
      <c r="G130" s="811"/>
      <c r="H130" s="809" t="s">
        <v>4691</v>
      </c>
      <c r="I130" s="810"/>
      <c r="J130" s="810"/>
      <c r="K130" s="815" t="s">
        <v>4929</v>
      </c>
      <c r="L130" s="816"/>
      <c r="M130" s="816"/>
      <c r="N130" s="816"/>
      <c r="O130" s="817"/>
      <c r="P130" s="815" t="s">
        <v>4929</v>
      </c>
      <c r="Q130" s="816"/>
      <c r="R130" s="817"/>
      <c r="S130" s="11"/>
      <c r="T130" s="6"/>
      <c r="U130" s="6"/>
      <c r="V130" s="6"/>
      <c r="W130" s="6"/>
      <c r="X130" s="6"/>
      <c r="Y130" s="6"/>
      <c r="Z130" s="6"/>
      <c r="AA130" s="6"/>
    </row>
    <row r="131" spans="1:29" s="112" customFormat="1" ht="14.5" customHeight="1" x14ac:dyDescent="0.3">
      <c r="A131" s="809" t="s">
        <v>4696</v>
      </c>
      <c r="B131" s="810"/>
      <c r="C131" s="811"/>
      <c r="D131" s="822" t="s">
        <v>4693</v>
      </c>
      <c r="E131" s="823"/>
      <c r="F131" s="810" t="s">
        <v>4700</v>
      </c>
      <c r="G131" s="811"/>
      <c r="H131" s="809"/>
      <c r="I131" s="810"/>
      <c r="J131" s="810"/>
      <c r="K131" s="809" t="s">
        <v>4930</v>
      </c>
      <c r="L131" s="810"/>
      <c r="M131" s="810"/>
      <c r="N131" s="810"/>
      <c r="O131" s="811"/>
      <c r="P131" s="809" t="s">
        <v>4930</v>
      </c>
      <c r="Q131" s="810"/>
      <c r="R131" s="811"/>
      <c r="T131" s="6"/>
      <c r="U131" s="6"/>
      <c r="V131" s="6"/>
      <c r="W131" s="6"/>
      <c r="X131" s="6"/>
      <c r="Y131" s="6"/>
      <c r="Z131" s="6"/>
      <c r="AA131" s="6"/>
    </row>
    <row r="132" spans="1:29" s="112" customFormat="1" ht="14.5" customHeight="1" x14ac:dyDescent="0.3">
      <c r="A132" s="809"/>
      <c r="B132" s="810"/>
      <c r="C132" s="811"/>
      <c r="D132" s="824" t="s">
        <v>4695</v>
      </c>
      <c r="E132" s="825"/>
      <c r="F132" s="810" t="s">
        <v>4694</v>
      </c>
      <c r="G132" s="811"/>
      <c r="H132" s="809"/>
      <c r="I132" s="810"/>
      <c r="J132" s="810"/>
      <c r="K132" s="806" t="s">
        <v>4931</v>
      </c>
      <c r="L132" s="807"/>
      <c r="M132" s="807"/>
      <c r="N132" s="807"/>
      <c r="O132" s="808"/>
      <c r="P132" s="806" t="s">
        <v>4932</v>
      </c>
      <c r="Q132" s="807"/>
      <c r="R132" s="808"/>
      <c r="S132" s="11"/>
      <c r="T132" s="620"/>
      <c r="U132" s="620"/>
      <c r="V132" s="620"/>
      <c r="W132" s="621"/>
    </row>
    <row r="133" spans="1:29" ht="14.5" customHeight="1" x14ac:dyDescent="0.3">
      <c r="A133" s="738">
        <v>0</v>
      </c>
      <c r="B133" s="739"/>
      <c r="C133" s="241" t="s">
        <v>4698</v>
      </c>
      <c r="D133" s="740"/>
      <c r="E133" s="741"/>
      <c r="F133" s="742">
        <v>0</v>
      </c>
      <c r="G133" s="743"/>
      <c r="H133" s="758">
        <v>0</v>
      </c>
      <c r="I133" s="759"/>
      <c r="J133" s="759"/>
      <c r="K133" s="760">
        <v>0</v>
      </c>
      <c r="L133" s="761"/>
      <c r="M133" s="761"/>
      <c r="N133" s="761"/>
      <c r="O133" s="762"/>
      <c r="P133" s="763">
        <v>0</v>
      </c>
      <c r="Q133" s="764"/>
      <c r="R133" s="764"/>
      <c r="S133" s="43"/>
      <c r="T133" s="238" t="b">
        <f>IF($A133=1,30,IF($A133=2,45,IF($A133=3,60,IF($A133=4,80,IF($A133=5,100,IF($A133=6,120,IF($A133=7,140)))))))</f>
        <v>0</v>
      </c>
      <c r="U133" s="238" t="b">
        <f>IF($A133=1,36,IF($A133=2,51,IF($A133=3,70,IF($A133=4,90,IF($A133=5,114,IF($A133=6,134,IF($A133=7,158)))))))</f>
        <v>0</v>
      </c>
      <c r="V133" s="238" t="b">
        <f>IF($A133=1,42,IF($A133=2,57,IF($A133=3,78,IF($A133=4,98,IF($A133=5,124,IF($A133=6,144,IF($A133=7,170)))))))</f>
        <v>0</v>
      </c>
      <c r="W133" s="238" t="b">
        <f>IF($A133=1,50,IF($A133=2,65,IF($A133=3,90,IF($A133=4,110,IF($A133=5,140,IF($A133=6,160,IF($A133=7,190)))))))</f>
        <v>0</v>
      </c>
      <c r="X133" s="242"/>
      <c r="AB133" s="99"/>
    </row>
    <row r="134" spans="1:29" ht="14.5" customHeight="1" x14ac:dyDescent="0.3">
      <c r="A134" s="738"/>
      <c r="B134" s="739"/>
      <c r="C134" s="241" t="s">
        <v>4698</v>
      </c>
      <c r="D134" s="740"/>
      <c r="E134" s="741"/>
      <c r="F134" s="742">
        <v>0</v>
      </c>
      <c r="G134" s="743"/>
      <c r="H134" s="758">
        <v>0</v>
      </c>
      <c r="I134" s="759"/>
      <c r="J134" s="759"/>
      <c r="K134" s="750">
        <v>0</v>
      </c>
      <c r="L134" s="751"/>
      <c r="M134" s="751"/>
      <c r="N134" s="751"/>
      <c r="O134" s="752"/>
      <c r="P134" s="763">
        <v>0</v>
      </c>
      <c r="Q134" s="764"/>
      <c r="R134" s="764"/>
      <c r="S134" s="242"/>
      <c r="T134" s="238" t="b">
        <f t="shared" ref="T134:T142" si="0">IF($A134=1,30,IF($A134=2,45,IF($A134=3,60,IF($A134=4,80,IF($A134=5,100,IF($A134=6,120,IF($A134=7,140)))))))</f>
        <v>0</v>
      </c>
      <c r="U134" s="238" t="b">
        <f t="shared" ref="U134:U142" si="1">IF($A134=1,36,IF($A134=2,51,IF($A134=3,70,IF($A134=4,90,IF($A134=5,114,IF($A134=6,134,IF($A134=7,158)))))))</f>
        <v>0</v>
      </c>
      <c r="V134" s="238" t="b">
        <f t="shared" ref="V134:V142" si="2">IF($A134=1,42,IF($A134=2,57,IF($A134=3,78,IF($A134=4,98,IF($A134=5,124,IF($A134=6,144,IF($A134=7,170)))))))</f>
        <v>0</v>
      </c>
      <c r="W134" s="238" t="b">
        <f t="shared" ref="W134:W142" si="3">IF($A134=1,50,IF($A134=2,65,IF($A134=3,90,IF($A134=4,110,IF($A134=5,140,IF($A134=6,160,IF($A134=7,190)))))))</f>
        <v>0</v>
      </c>
      <c r="X134" s="242"/>
      <c r="AB134" s="99"/>
    </row>
    <row r="135" spans="1:29" ht="14.5" customHeight="1" x14ac:dyDescent="0.3">
      <c r="A135" s="738"/>
      <c r="B135" s="739"/>
      <c r="C135" s="241" t="s">
        <v>4698</v>
      </c>
      <c r="D135" s="740"/>
      <c r="E135" s="741"/>
      <c r="F135" s="742">
        <v>0</v>
      </c>
      <c r="G135" s="743"/>
      <c r="H135" s="758">
        <v>0</v>
      </c>
      <c r="I135" s="759"/>
      <c r="J135" s="759"/>
      <c r="K135" s="750">
        <v>0</v>
      </c>
      <c r="L135" s="751"/>
      <c r="M135" s="751"/>
      <c r="N135" s="751"/>
      <c r="O135" s="752"/>
      <c r="P135" s="763">
        <v>0</v>
      </c>
      <c r="Q135" s="764"/>
      <c r="R135" s="764"/>
      <c r="S135" s="242"/>
      <c r="T135" s="238" t="b">
        <f t="shared" si="0"/>
        <v>0</v>
      </c>
      <c r="U135" s="238" t="b">
        <f t="shared" si="1"/>
        <v>0</v>
      </c>
      <c r="V135" s="238" t="b">
        <f t="shared" si="2"/>
        <v>0</v>
      </c>
      <c r="W135" s="238" t="b">
        <f t="shared" si="3"/>
        <v>0</v>
      </c>
      <c r="X135" s="242"/>
      <c r="AB135" s="99"/>
    </row>
    <row r="136" spans="1:29" ht="14.5" customHeight="1" x14ac:dyDescent="0.3">
      <c r="A136" s="738"/>
      <c r="B136" s="739"/>
      <c r="C136" s="241" t="s">
        <v>4698</v>
      </c>
      <c r="D136" s="740"/>
      <c r="E136" s="741"/>
      <c r="F136" s="742">
        <v>0</v>
      </c>
      <c r="G136" s="743"/>
      <c r="H136" s="758">
        <v>0</v>
      </c>
      <c r="I136" s="759"/>
      <c r="J136" s="759"/>
      <c r="K136" s="750">
        <v>0</v>
      </c>
      <c r="L136" s="751"/>
      <c r="M136" s="751"/>
      <c r="N136" s="751"/>
      <c r="O136" s="752"/>
      <c r="P136" s="763">
        <v>0</v>
      </c>
      <c r="Q136" s="764"/>
      <c r="R136" s="764"/>
      <c r="S136" s="242"/>
      <c r="T136" s="238" t="b">
        <f t="shared" si="0"/>
        <v>0</v>
      </c>
      <c r="U136" s="238" t="b">
        <f t="shared" si="1"/>
        <v>0</v>
      </c>
      <c r="V136" s="238" t="b">
        <f t="shared" si="2"/>
        <v>0</v>
      </c>
      <c r="W136" s="238" t="b">
        <f t="shared" si="3"/>
        <v>0</v>
      </c>
      <c r="X136" s="242"/>
      <c r="AB136" s="99"/>
    </row>
    <row r="137" spans="1:29" ht="14.5" customHeight="1" x14ac:dyDescent="0.3">
      <c r="A137" s="738"/>
      <c r="B137" s="739"/>
      <c r="C137" s="241" t="s">
        <v>4698</v>
      </c>
      <c r="D137" s="740"/>
      <c r="E137" s="741"/>
      <c r="F137" s="742">
        <v>0</v>
      </c>
      <c r="G137" s="743"/>
      <c r="H137" s="758">
        <v>0</v>
      </c>
      <c r="I137" s="759"/>
      <c r="J137" s="759"/>
      <c r="K137" s="750">
        <v>0</v>
      </c>
      <c r="L137" s="751"/>
      <c r="M137" s="751"/>
      <c r="N137" s="751"/>
      <c r="O137" s="752"/>
      <c r="P137" s="763">
        <v>0</v>
      </c>
      <c r="Q137" s="764"/>
      <c r="R137" s="764"/>
      <c r="S137" s="242"/>
      <c r="T137" s="238" t="b">
        <f t="shared" si="0"/>
        <v>0</v>
      </c>
      <c r="U137" s="238" t="b">
        <f t="shared" si="1"/>
        <v>0</v>
      </c>
      <c r="V137" s="238" t="b">
        <f t="shared" si="2"/>
        <v>0</v>
      </c>
      <c r="W137" s="238" t="b">
        <f t="shared" si="3"/>
        <v>0</v>
      </c>
      <c r="X137" s="242"/>
      <c r="AB137" s="99"/>
    </row>
    <row r="138" spans="1:29" ht="14.5" customHeight="1" x14ac:dyDescent="0.3">
      <c r="A138" s="738"/>
      <c r="B138" s="739"/>
      <c r="C138" s="241" t="s">
        <v>4698</v>
      </c>
      <c r="D138" s="740"/>
      <c r="E138" s="741"/>
      <c r="F138" s="742">
        <v>0</v>
      </c>
      <c r="G138" s="743"/>
      <c r="H138" s="758">
        <v>0</v>
      </c>
      <c r="I138" s="759"/>
      <c r="J138" s="759"/>
      <c r="K138" s="750">
        <v>0</v>
      </c>
      <c r="L138" s="751"/>
      <c r="M138" s="751"/>
      <c r="N138" s="751"/>
      <c r="O138" s="752"/>
      <c r="P138" s="763">
        <v>0</v>
      </c>
      <c r="Q138" s="764"/>
      <c r="R138" s="764"/>
      <c r="S138" s="242"/>
      <c r="T138" s="238" t="b">
        <f t="shared" si="0"/>
        <v>0</v>
      </c>
      <c r="U138" s="238" t="b">
        <f t="shared" si="1"/>
        <v>0</v>
      </c>
      <c r="V138" s="238" t="b">
        <f t="shared" si="2"/>
        <v>0</v>
      </c>
      <c r="W138" s="238" t="b">
        <f t="shared" si="3"/>
        <v>0</v>
      </c>
      <c r="X138" s="242"/>
      <c r="AB138" s="99"/>
    </row>
    <row r="139" spans="1:29" ht="14.5" customHeight="1" x14ac:dyDescent="0.3">
      <c r="A139" s="738"/>
      <c r="B139" s="739"/>
      <c r="C139" s="241" t="s">
        <v>4698</v>
      </c>
      <c r="D139" s="740"/>
      <c r="E139" s="741"/>
      <c r="F139" s="742">
        <v>0</v>
      </c>
      <c r="G139" s="743"/>
      <c r="H139" s="758">
        <v>0</v>
      </c>
      <c r="I139" s="759"/>
      <c r="J139" s="759"/>
      <c r="K139" s="750">
        <v>0</v>
      </c>
      <c r="L139" s="751"/>
      <c r="M139" s="751"/>
      <c r="N139" s="751"/>
      <c r="O139" s="752"/>
      <c r="P139" s="763">
        <v>0</v>
      </c>
      <c r="Q139" s="764"/>
      <c r="R139" s="764"/>
      <c r="S139" s="242"/>
      <c r="T139" s="238" t="b">
        <f t="shared" si="0"/>
        <v>0</v>
      </c>
      <c r="U139" s="238" t="b">
        <f t="shared" si="1"/>
        <v>0</v>
      </c>
      <c r="V139" s="238" t="b">
        <f t="shared" si="2"/>
        <v>0</v>
      </c>
      <c r="W139" s="238" t="b">
        <f t="shared" si="3"/>
        <v>0</v>
      </c>
      <c r="X139" s="242"/>
      <c r="AB139" s="99"/>
    </row>
    <row r="140" spans="1:29" ht="14.5" customHeight="1" x14ac:dyDescent="0.3">
      <c r="A140" s="738"/>
      <c r="B140" s="739"/>
      <c r="C140" s="241" t="s">
        <v>4698</v>
      </c>
      <c r="D140" s="740"/>
      <c r="E140" s="741"/>
      <c r="F140" s="742">
        <v>0</v>
      </c>
      <c r="G140" s="743"/>
      <c r="H140" s="758">
        <v>0</v>
      </c>
      <c r="I140" s="759"/>
      <c r="J140" s="759"/>
      <c r="K140" s="750">
        <v>0</v>
      </c>
      <c r="L140" s="751"/>
      <c r="M140" s="751"/>
      <c r="N140" s="751"/>
      <c r="O140" s="752"/>
      <c r="P140" s="763">
        <v>0</v>
      </c>
      <c r="Q140" s="764"/>
      <c r="R140" s="764"/>
      <c r="S140" s="242"/>
      <c r="T140" s="238" t="b">
        <f t="shared" si="0"/>
        <v>0</v>
      </c>
      <c r="U140" s="238" t="b">
        <f t="shared" si="1"/>
        <v>0</v>
      </c>
      <c r="V140" s="238" t="b">
        <f t="shared" si="2"/>
        <v>0</v>
      </c>
      <c r="W140" s="238" t="b">
        <f t="shared" si="3"/>
        <v>0</v>
      </c>
      <c r="X140" s="242"/>
      <c r="AB140" s="99"/>
    </row>
    <row r="141" spans="1:29" ht="14.5" customHeight="1" x14ac:dyDescent="0.3">
      <c r="A141" s="738"/>
      <c r="B141" s="739"/>
      <c r="C141" s="241" t="s">
        <v>4698</v>
      </c>
      <c r="D141" s="740"/>
      <c r="E141" s="741"/>
      <c r="F141" s="742">
        <v>0</v>
      </c>
      <c r="G141" s="743"/>
      <c r="H141" s="758">
        <v>0</v>
      </c>
      <c r="I141" s="759"/>
      <c r="J141" s="759"/>
      <c r="K141" s="750">
        <v>0</v>
      </c>
      <c r="L141" s="751"/>
      <c r="M141" s="751"/>
      <c r="N141" s="751"/>
      <c r="O141" s="752"/>
      <c r="P141" s="763">
        <v>0</v>
      </c>
      <c r="Q141" s="764"/>
      <c r="R141" s="764"/>
      <c r="S141" s="242"/>
      <c r="T141" s="238" t="b">
        <f t="shared" si="0"/>
        <v>0</v>
      </c>
      <c r="U141" s="238" t="b">
        <f t="shared" si="1"/>
        <v>0</v>
      </c>
      <c r="V141" s="238" t="b">
        <f t="shared" si="2"/>
        <v>0</v>
      </c>
      <c r="W141" s="238" t="b">
        <f t="shared" si="3"/>
        <v>0</v>
      </c>
      <c r="X141" s="242"/>
      <c r="AB141" s="99"/>
    </row>
    <row r="142" spans="1:29" ht="14.5" customHeight="1" x14ac:dyDescent="0.3">
      <c r="A142" s="738"/>
      <c r="B142" s="739"/>
      <c r="C142" s="241" t="s">
        <v>4698</v>
      </c>
      <c r="D142" s="740"/>
      <c r="E142" s="741"/>
      <c r="F142" s="742">
        <v>0</v>
      </c>
      <c r="G142" s="743"/>
      <c r="H142" s="748">
        <v>0</v>
      </c>
      <c r="I142" s="749"/>
      <c r="J142" s="749"/>
      <c r="K142" s="750">
        <v>0</v>
      </c>
      <c r="L142" s="751"/>
      <c r="M142" s="751"/>
      <c r="N142" s="751"/>
      <c r="O142" s="752"/>
      <c r="P142" s="804">
        <v>0</v>
      </c>
      <c r="Q142" s="805"/>
      <c r="R142" s="805"/>
      <c r="S142" s="242"/>
      <c r="T142" s="238" t="b">
        <f t="shared" si="0"/>
        <v>0</v>
      </c>
      <c r="U142" s="238" t="b">
        <f t="shared" si="1"/>
        <v>0</v>
      </c>
      <c r="V142" s="238" t="b">
        <f t="shared" si="2"/>
        <v>0</v>
      </c>
      <c r="W142" s="238" t="b">
        <f t="shared" si="3"/>
        <v>0</v>
      </c>
      <c r="X142" s="242"/>
      <c r="AB142" s="99"/>
    </row>
    <row r="143" spans="1:29" s="246" customFormat="1" ht="14.5" customHeight="1" x14ac:dyDescent="0.25">
      <c r="A143" s="243"/>
      <c r="B143" s="746" t="s">
        <v>4701</v>
      </c>
      <c r="C143" s="746"/>
      <c r="D143" s="746"/>
      <c r="E143" s="746"/>
      <c r="F143" s="753">
        <v>0</v>
      </c>
      <c r="G143" s="754"/>
      <c r="H143" s="755">
        <v>1</v>
      </c>
      <c r="I143" s="755"/>
      <c r="J143" s="755"/>
      <c r="K143" s="756">
        <v>0</v>
      </c>
      <c r="L143" s="757"/>
      <c r="M143" s="757"/>
      <c r="N143" s="757"/>
      <c r="O143" s="757"/>
      <c r="P143" s="732">
        <v>0</v>
      </c>
      <c r="Q143" s="732"/>
      <c r="R143" s="732"/>
      <c r="S143" s="244"/>
      <c r="T143" s="244"/>
      <c r="U143" s="244"/>
      <c r="V143" s="244"/>
      <c r="W143" s="244"/>
      <c r="X143" s="244"/>
      <c r="Y143" s="244"/>
      <c r="Z143" s="44"/>
      <c r="AA143" s="245"/>
    </row>
    <row r="144" spans="1:29" s="246" customFormat="1" ht="14.5" customHeight="1" x14ac:dyDescent="0.25">
      <c r="A144" s="243"/>
      <c r="B144" s="14" t="s">
        <v>4702</v>
      </c>
      <c r="C144" s="14"/>
      <c r="D144" s="14"/>
      <c r="E144" s="14"/>
      <c r="F144" s="747">
        <f>SUMPRODUCT(F133:F143,H133:H143)</f>
        <v>0</v>
      </c>
      <c r="G144" s="747"/>
      <c r="H144" s="744">
        <f>SUM(H133:H142)</f>
        <v>0</v>
      </c>
      <c r="I144" s="744"/>
      <c r="J144" s="744"/>
      <c r="K144" s="745">
        <f>SUMPRODUCT(H133:H142,K133:K142)</f>
        <v>0</v>
      </c>
      <c r="L144" s="745"/>
      <c r="M144" s="745"/>
      <c r="N144" s="745"/>
      <c r="O144" s="745"/>
      <c r="P144" s="812">
        <f>SUMPRODUCT(H133:H142,P133:P142)</f>
        <v>0</v>
      </c>
      <c r="Q144" s="813"/>
      <c r="R144" s="813"/>
      <c r="S144" s="244"/>
      <c r="T144" s="244"/>
      <c r="U144" s="244"/>
      <c r="V144" s="244"/>
      <c r="W144" s="244"/>
      <c r="X144" s="244"/>
      <c r="Y144" s="244"/>
      <c r="Z144" s="44"/>
      <c r="AA144" s="245"/>
    </row>
    <row r="145" spans="1:29" s="246" customFormat="1" ht="14.5" customHeight="1" x14ac:dyDescent="0.25">
      <c r="A145" s="243"/>
      <c r="B145" s="19" t="s">
        <v>4703</v>
      </c>
      <c r="C145" s="19"/>
      <c r="D145" s="19"/>
      <c r="E145" s="19"/>
      <c r="F145" s="19"/>
      <c r="G145" s="19"/>
      <c r="H145" s="19"/>
      <c r="I145" s="19"/>
      <c r="J145" s="19"/>
      <c r="K145" s="725">
        <f>K144*12</f>
        <v>0</v>
      </c>
      <c r="L145" s="725"/>
      <c r="M145" s="725"/>
      <c r="N145" s="725"/>
      <c r="O145" s="725"/>
      <c r="P145" s="736">
        <f>P144*12</f>
        <v>0</v>
      </c>
      <c r="Q145" s="737"/>
      <c r="R145" s="737"/>
      <c r="S145" s="244"/>
      <c r="T145" s="244"/>
      <c r="U145" s="244"/>
      <c r="V145" s="244"/>
      <c r="W145" s="244"/>
      <c r="X145" s="244"/>
      <c r="Y145" s="244"/>
      <c r="Z145" s="44"/>
      <c r="AA145" s="245"/>
    </row>
    <row r="146" spans="1:29" s="251" customFormat="1" ht="14.5" customHeight="1" x14ac:dyDescent="0.35">
      <c r="A146" s="247"/>
      <c r="B146" s="248" t="s">
        <v>4947</v>
      </c>
      <c r="C146" s="248"/>
      <c r="D146" s="248"/>
      <c r="E146" s="248"/>
      <c r="F146" s="248"/>
      <c r="G146" s="248"/>
      <c r="H146" s="248"/>
      <c r="I146" s="248"/>
      <c r="J146" s="248"/>
      <c r="K146" s="734">
        <f>IF(F144&gt;0,K145/(F144-F143),0)</f>
        <v>0</v>
      </c>
      <c r="L146" s="734"/>
      <c r="M146" s="734"/>
      <c r="N146" s="734"/>
      <c r="O146" s="734"/>
      <c r="P146" s="734">
        <f>IF(F144&gt;0,P145/F144,0)</f>
        <v>0</v>
      </c>
      <c r="Q146" s="734"/>
      <c r="R146" s="734"/>
      <c r="S146" s="249"/>
      <c r="T146" s="249"/>
      <c r="U146" s="250"/>
      <c r="V146" s="249"/>
      <c r="W146" s="249"/>
      <c r="X146" s="249"/>
      <c r="Y146" s="249"/>
      <c r="Z146" s="101"/>
      <c r="AB146" s="101"/>
    </row>
    <row r="147" spans="1:29" s="254" customFormat="1" ht="14.5" customHeight="1" x14ac:dyDescent="0.25">
      <c r="A147" s="252"/>
      <c r="B147" s="195"/>
      <c r="C147" s="195"/>
      <c r="D147" s="195"/>
      <c r="E147" s="195"/>
      <c r="F147" s="195"/>
      <c r="G147" s="195"/>
      <c r="H147" s="14"/>
      <c r="I147" s="14"/>
      <c r="J147" s="14"/>
      <c r="K147" s="253"/>
      <c r="L147" s="253"/>
      <c r="M147" s="253"/>
      <c r="N147" s="253"/>
      <c r="O147" s="253"/>
      <c r="P147" s="253"/>
      <c r="Q147" s="253"/>
      <c r="R147" s="253"/>
      <c r="T147" s="185"/>
      <c r="U147" s="255"/>
      <c r="V147" s="185"/>
      <c r="W147" s="185"/>
      <c r="X147" s="185"/>
      <c r="AB147" s="14"/>
    </row>
    <row r="148" spans="1:29" s="246" customFormat="1" ht="14.5" customHeight="1" x14ac:dyDescent="0.25">
      <c r="A148" s="256"/>
      <c r="B148" s="257" t="s">
        <v>4927</v>
      </c>
      <c r="C148" s="257"/>
      <c r="D148" s="257"/>
      <c r="E148" s="257"/>
      <c r="F148" s="257"/>
      <c r="G148" s="257"/>
      <c r="H148" s="726">
        <v>0</v>
      </c>
      <c r="I148" s="726"/>
      <c r="J148" s="726"/>
      <c r="K148" s="727">
        <v>0</v>
      </c>
      <c r="L148" s="728"/>
      <c r="M148" s="728"/>
      <c r="N148" s="728"/>
      <c r="O148" s="728"/>
      <c r="P148" s="732">
        <v>0</v>
      </c>
      <c r="Q148" s="732"/>
      <c r="R148" s="732"/>
      <c r="S148" s="258"/>
      <c r="T148" s="258"/>
      <c r="U148" s="258"/>
    </row>
    <row r="149" spans="1:29" s="246" customFormat="1" ht="14.5" customHeight="1" x14ac:dyDescent="0.25">
      <c r="A149" s="256"/>
      <c r="B149" s="257" t="s">
        <v>4704</v>
      </c>
      <c r="C149" s="257"/>
      <c r="D149" s="257"/>
      <c r="E149" s="257"/>
      <c r="F149" s="257"/>
      <c r="G149" s="257"/>
      <c r="H149" s="726">
        <v>0</v>
      </c>
      <c r="I149" s="726"/>
      <c r="J149" s="726"/>
      <c r="K149" s="727">
        <v>0</v>
      </c>
      <c r="L149" s="728"/>
      <c r="M149" s="728"/>
      <c r="N149" s="728"/>
      <c r="O149" s="728"/>
      <c r="P149" s="732">
        <v>0</v>
      </c>
      <c r="Q149" s="735"/>
      <c r="R149" s="735"/>
      <c r="S149" s="258"/>
      <c r="T149" s="258"/>
      <c r="U149" s="258"/>
    </row>
    <row r="150" spans="1:29" s="246" customFormat="1" ht="14.5" customHeight="1" x14ac:dyDescent="0.25">
      <c r="A150" s="256"/>
      <c r="B150" s="257" t="s">
        <v>4680</v>
      </c>
      <c r="C150" s="257"/>
      <c r="D150" s="257"/>
      <c r="E150" s="257"/>
      <c r="F150" s="257"/>
      <c r="G150" s="257"/>
      <c r="H150" s="726">
        <v>0</v>
      </c>
      <c r="I150" s="726"/>
      <c r="J150" s="726"/>
      <c r="K150" s="727">
        <v>0</v>
      </c>
      <c r="L150" s="728"/>
      <c r="M150" s="728"/>
      <c r="N150" s="728"/>
      <c r="O150" s="728"/>
      <c r="P150" s="732">
        <v>0</v>
      </c>
      <c r="Q150" s="732"/>
      <c r="R150" s="732"/>
      <c r="S150" s="258"/>
      <c r="T150" s="258"/>
      <c r="U150" s="258"/>
    </row>
    <row r="151" spans="1:29" s="246" customFormat="1" ht="14.5" customHeight="1" x14ac:dyDescent="0.25">
      <c r="A151" s="256"/>
      <c r="B151" s="257" t="s">
        <v>4948</v>
      </c>
      <c r="C151" s="257"/>
      <c r="D151" s="257"/>
      <c r="E151" s="257"/>
      <c r="F151" s="257"/>
      <c r="G151" s="257"/>
      <c r="H151" s="726">
        <v>0</v>
      </c>
      <c r="I151" s="726"/>
      <c r="J151" s="726"/>
      <c r="K151" s="727">
        <v>0</v>
      </c>
      <c r="L151" s="728"/>
      <c r="M151" s="728"/>
      <c r="N151" s="728"/>
      <c r="O151" s="728"/>
      <c r="P151" s="732">
        <v>0</v>
      </c>
      <c r="Q151" s="732"/>
      <c r="R151" s="732"/>
      <c r="S151" s="258"/>
      <c r="T151" s="258"/>
      <c r="U151" s="258"/>
    </row>
    <row r="152" spans="1:29" s="246" customFormat="1" ht="14.5" customHeight="1" x14ac:dyDescent="0.25">
      <c r="A152" s="256"/>
      <c r="B152" s="257" t="s">
        <v>4948</v>
      </c>
      <c r="C152" s="257"/>
      <c r="D152" s="257"/>
      <c r="E152" s="257"/>
      <c r="F152" s="257"/>
      <c r="G152" s="257"/>
      <c r="H152" s="726">
        <v>0</v>
      </c>
      <c r="I152" s="726"/>
      <c r="J152" s="726"/>
      <c r="K152" s="727">
        <v>0</v>
      </c>
      <c r="L152" s="728"/>
      <c r="M152" s="728"/>
      <c r="N152" s="728"/>
      <c r="O152" s="728"/>
      <c r="P152" s="732">
        <v>0</v>
      </c>
      <c r="Q152" s="732"/>
      <c r="R152" s="732"/>
      <c r="S152" s="258"/>
      <c r="T152" s="258"/>
      <c r="U152" s="258"/>
    </row>
    <row r="153" spans="1:29" s="246" customFormat="1" ht="14.5" customHeight="1" x14ac:dyDescent="0.25">
      <c r="A153" s="259"/>
      <c r="B153" s="19" t="s">
        <v>4949</v>
      </c>
      <c r="C153" s="19"/>
      <c r="D153" s="19"/>
      <c r="E153" s="19"/>
      <c r="F153" s="19"/>
      <c r="G153" s="19"/>
      <c r="H153" s="19"/>
      <c r="I153" s="19"/>
      <c r="J153" s="19"/>
      <c r="K153" s="729">
        <f>SUMPRODUCT(H148:H152,K148:K152)*12</f>
        <v>0</v>
      </c>
      <c r="L153" s="730"/>
      <c r="M153" s="730"/>
      <c r="N153" s="730"/>
      <c r="O153" s="730"/>
      <c r="P153" s="731"/>
      <c r="Q153" s="731"/>
      <c r="R153" s="731"/>
      <c r="S153" s="258"/>
      <c r="T153" s="258"/>
      <c r="U153" s="258"/>
    </row>
    <row r="154" spans="1:29" s="246" customFormat="1" ht="14.5" customHeight="1" x14ac:dyDescent="0.25">
      <c r="A154" s="259"/>
      <c r="B154" s="19" t="s">
        <v>4705</v>
      </c>
      <c r="C154" s="19"/>
      <c r="D154" s="19"/>
      <c r="E154" s="19"/>
      <c r="F154" s="19"/>
      <c r="G154" s="19"/>
      <c r="H154" s="19"/>
      <c r="I154" s="19"/>
      <c r="J154" s="19"/>
      <c r="K154" s="712">
        <f>K145+K153</f>
        <v>0</v>
      </c>
      <c r="L154" s="713"/>
      <c r="M154" s="713"/>
      <c r="N154" s="713"/>
      <c r="O154" s="713"/>
      <c r="P154" s="717"/>
      <c r="Q154" s="717"/>
      <c r="R154" s="717"/>
      <c r="S154" s="258"/>
      <c r="T154" s="258"/>
      <c r="U154" s="258"/>
    </row>
    <row r="155" spans="1:29" s="99" customFormat="1" ht="14.5" customHeight="1" x14ac:dyDescent="0.3">
      <c r="A155" s="260"/>
      <c r="B155" s="11"/>
      <c r="C155" s="2"/>
      <c r="D155" s="2"/>
      <c r="E155" s="2"/>
      <c r="R155" s="10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</row>
    <row r="156" spans="1:29" s="99" customFormat="1" ht="14.5" customHeight="1" x14ac:dyDescent="0.3">
      <c r="A156" s="12"/>
      <c r="B156" s="2" t="s">
        <v>4874</v>
      </c>
      <c r="C156" s="2"/>
      <c r="D156" s="2"/>
      <c r="E156" s="2"/>
      <c r="I156" s="803">
        <v>0</v>
      </c>
      <c r="J156" s="803"/>
      <c r="K156" s="803"/>
      <c r="O156" s="14">
        <v>0</v>
      </c>
      <c r="P156" s="14"/>
      <c r="R156" s="10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</row>
    <row r="157" spans="1:29" s="99" customFormat="1" ht="14.5" customHeight="1" x14ac:dyDescent="0.3">
      <c r="A157" s="12"/>
      <c r="B157" s="2" t="s">
        <v>4707</v>
      </c>
      <c r="C157" s="2"/>
      <c r="D157" s="2"/>
      <c r="E157" s="2"/>
      <c r="H157" s="261"/>
      <c r="I157" s="261"/>
      <c r="R157" s="10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</row>
    <row r="158" spans="1:29" s="99" customFormat="1" ht="14.5" customHeight="1" x14ac:dyDescent="0.3">
      <c r="A158" s="4"/>
      <c r="B158" s="262" t="s">
        <v>4875</v>
      </c>
      <c r="C158" s="2"/>
      <c r="D158" s="2"/>
      <c r="E158" s="2"/>
      <c r="I158" s="711" t="b">
        <v>0</v>
      </c>
      <c r="J158" s="711"/>
      <c r="K158" s="711"/>
      <c r="L158" s="2" t="s">
        <v>4710</v>
      </c>
      <c r="O158" s="711" t="b">
        <v>0</v>
      </c>
      <c r="P158" s="711"/>
      <c r="Q158" s="2" t="s">
        <v>4711</v>
      </c>
      <c r="R158" s="10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</row>
    <row r="159" spans="1:29" s="99" customFormat="1" ht="14.5" customHeight="1" x14ac:dyDescent="0.3">
      <c r="A159" s="4"/>
      <c r="B159" s="262" t="s">
        <v>4708</v>
      </c>
      <c r="C159" s="2"/>
      <c r="D159" s="2"/>
      <c r="E159" s="2"/>
      <c r="I159" s="711" t="b">
        <v>0</v>
      </c>
      <c r="J159" s="711"/>
      <c r="K159" s="711"/>
      <c r="L159" s="2" t="s">
        <v>4710</v>
      </c>
      <c r="O159" s="711" t="b">
        <v>0</v>
      </c>
      <c r="P159" s="711"/>
      <c r="Q159" s="2" t="s">
        <v>4711</v>
      </c>
      <c r="R159" s="10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</row>
    <row r="160" spans="1:29" s="99" customFormat="1" ht="14.5" customHeight="1" x14ac:dyDescent="0.3">
      <c r="A160" s="12"/>
      <c r="B160" s="2" t="s">
        <v>4709</v>
      </c>
      <c r="C160" s="2"/>
      <c r="D160" s="2"/>
      <c r="E160" s="2"/>
      <c r="I160" s="261"/>
      <c r="J160" s="261"/>
      <c r="K160" s="261"/>
      <c r="L160" s="2"/>
      <c r="O160" s="261"/>
      <c r="P160" s="261"/>
      <c r="Q160" s="2"/>
      <c r="R160" s="100"/>
      <c r="S160" s="43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</row>
    <row r="161" spans="1:29" s="99" customFormat="1" ht="14.5" customHeight="1" x14ac:dyDescent="0.3">
      <c r="A161" s="12"/>
      <c r="B161" s="675"/>
      <c r="C161" s="675"/>
      <c r="D161" s="675"/>
      <c r="E161" s="675"/>
      <c r="F161" s="675"/>
      <c r="G161" s="675"/>
      <c r="H161" s="675"/>
      <c r="I161" s="675"/>
      <c r="J161" s="675"/>
      <c r="K161" s="675"/>
      <c r="L161" s="675"/>
      <c r="M161" s="675"/>
      <c r="N161" s="675"/>
      <c r="O161" s="675"/>
      <c r="P161" s="675"/>
      <c r="Q161" s="675"/>
      <c r="R161" s="10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</row>
    <row r="162" spans="1:29" s="99" customFormat="1" ht="14.5" customHeight="1" x14ac:dyDescent="0.3">
      <c r="A162" s="12"/>
      <c r="B162" s="675"/>
      <c r="C162" s="675"/>
      <c r="D162" s="675"/>
      <c r="E162" s="675"/>
      <c r="F162" s="675"/>
      <c r="G162" s="675"/>
      <c r="H162" s="675"/>
      <c r="I162" s="675"/>
      <c r="J162" s="675"/>
      <c r="K162" s="675"/>
      <c r="L162" s="675"/>
      <c r="M162" s="675"/>
      <c r="N162" s="675"/>
      <c r="O162" s="675"/>
      <c r="P162" s="675"/>
      <c r="Q162" s="675"/>
      <c r="R162" s="10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</row>
    <row r="163" spans="1:29" s="99" customFormat="1" ht="14.5" customHeight="1" x14ac:dyDescent="0.3">
      <c r="A163" s="12"/>
      <c r="B163" s="676"/>
      <c r="C163" s="676"/>
      <c r="D163" s="676"/>
      <c r="E163" s="676"/>
      <c r="F163" s="676"/>
      <c r="G163" s="676"/>
      <c r="H163" s="676"/>
      <c r="I163" s="676"/>
      <c r="J163" s="676"/>
      <c r="K163" s="676"/>
      <c r="L163" s="676"/>
      <c r="M163" s="676"/>
      <c r="N163" s="676"/>
      <c r="O163" s="676"/>
      <c r="P163" s="676"/>
      <c r="Q163" s="676"/>
      <c r="R163" s="10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</row>
    <row r="164" spans="1:29" s="99" customFormat="1" ht="14.5" customHeight="1" x14ac:dyDescent="0.3">
      <c r="A164" s="263"/>
      <c r="B164" s="210"/>
      <c r="C164" s="3"/>
      <c r="D164" s="3"/>
      <c r="E164" s="3"/>
      <c r="F164" s="217"/>
      <c r="G164" s="217"/>
      <c r="H164" s="217"/>
      <c r="I164" s="217"/>
      <c r="J164" s="217"/>
      <c r="K164" s="217"/>
      <c r="L164" s="217"/>
      <c r="M164" s="217"/>
      <c r="N164" s="217"/>
      <c r="O164" s="217"/>
      <c r="P164" s="217"/>
      <c r="Q164" s="217"/>
      <c r="R164" s="264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</row>
    <row r="165" spans="1:29" s="99" customFormat="1" ht="14.5" customHeight="1" x14ac:dyDescent="0.3">
      <c r="A165" s="11"/>
      <c r="B165" s="11"/>
      <c r="C165" s="2"/>
      <c r="D165" s="2"/>
      <c r="E165" s="2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</row>
    <row r="166" spans="1:29" ht="14.5" customHeight="1" x14ac:dyDescent="0.3">
      <c r="A166" s="718" t="s">
        <v>4712</v>
      </c>
      <c r="B166" s="718"/>
      <c r="C166" s="718"/>
      <c r="D166" s="718"/>
      <c r="E166" s="718"/>
      <c r="F166" s="718"/>
      <c r="G166" s="718"/>
      <c r="H166" s="718"/>
      <c r="I166" s="718"/>
      <c r="J166" s="718"/>
      <c r="K166" s="718"/>
      <c r="L166" s="94"/>
      <c r="M166" s="94"/>
      <c r="N166" s="94"/>
      <c r="O166" s="94"/>
      <c r="P166" s="94"/>
      <c r="Q166" s="94"/>
      <c r="R166" s="40"/>
    </row>
    <row r="167" spans="1:29" s="265" customFormat="1" ht="14.5" customHeight="1" x14ac:dyDescent="0.3">
      <c r="A167" s="145"/>
      <c r="B167" s="145"/>
      <c r="C167" s="145"/>
      <c r="D167" s="145"/>
      <c r="E167" s="145"/>
      <c r="F167" s="145"/>
      <c r="G167" s="145"/>
      <c r="H167" s="145"/>
      <c r="I167" s="145"/>
      <c r="J167" s="145"/>
      <c r="K167" s="145"/>
      <c r="L167" s="145"/>
      <c r="Q167" s="145"/>
      <c r="S167" s="114"/>
      <c r="T167" s="114"/>
      <c r="U167" s="114"/>
      <c r="V167" s="114"/>
      <c r="W167" s="114"/>
      <c r="X167" s="114"/>
      <c r="Y167" s="114"/>
      <c r="Z167" s="114"/>
      <c r="AA167" s="114"/>
      <c r="AB167" s="114"/>
      <c r="AC167" s="114"/>
    </row>
    <row r="168" spans="1:29" s="114" customFormat="1" ht="14.5" customHeight="1" x14ac:dyDescent="0.3">
      <c r="A168" s="266"/>
      <c r="B168" s="704" t="s">
        <v>4713</v>
      </c>
      <c r="C168" s="704"/>
      <c r="D168" s="704"/>
      <c r="E168" s="704"/>
      <c r="F168" s="704"/>
      <c r="G168" s="704"/>
      <c r="H168" s="704"/>
      <c r="I168" s="704"/>
      <c r="J168" s="704"/>
      <c r="K168" s="704"/>
      <c r="L168" s="704"/>
      <c r="M168" s="704"/>
      <c r="N168" s="704"/>
      <c r="O168" s="704"/>
      <c r="P168" s="704"/>
      <c r="Q168" s="704"/>
      <c r="R168" s="267"/>
    </row>
    <row r="169" spans="1:29" s="114" customFormat="1" ht="14.5" customHeight="1" x14ac:dyDescent="0.3">
      <c r="A169" s="268"/>
      <c r="B169" s="269"/>
      <c r="C169" s="269"/>
      <c r="D169" s="269"/>
      <c r="E169" s="269"/>
      <c r="F169" s="269"/>
      <c r="G169" s="269"/>
      <c r="H169" s="269"/>
      <c r="I169" s="269"/>
      <c r="J169" s="269"/>
      <c r="K169" s="269"/>
      <c r="L169" s="269"/>
      <c r="M169" s="269"/>
      <c r="N169" s="269"/>
      <c r="O169" s="269"/>
      <c r="P169" s="269"/>
      <c r="Q169" s="269"/>
      <c r="R169" s="270"/>
    </row>
    <row r="170" spans="1:29" ht="14.5" customHeight="1" x14ac:dyDescent="0.3">
      <c r="A170" s="4"/>
      <c r="B170" s="6" t="s">
        <v>4714</v>
      </c>
      <c r="C170" s="2"/>
      <c r="D170" s="2"/>
      <c r="E170" s="2"/>
      <c r="F170" s="2"/>
      <c r="G170" s="2"/>
      <c r="H170" s="2"/>
      <c r="I170" s="2"/>
      <c r="J170" s="641"/>
      <c r="K170" s="641"/>
      <c r="L170" s="641"/>
      <c r="M170" s="641"/>
      <c r="N170" s="641"/>
      <c r="O170" s="641"/>
      <c r="P170" s="641"/>
      <c r="Q170" s="272"/>
      <c r="R170" s="21"/>
      <c r="S170" s="133"/>
    </row>
    <row r="171" spans="1:29" ht="14.5" customHeight="1" x14ac:dyDescent="0.3">
      <c r="A171" s="12"/>
      <c r="B171" s="703" t="s">
        <v>4715</v>
      </c>
      <c r="C171" s="703"/>
      <c r="D171" s="703"/>
      <c r="E171" s="703"/>
      <c r="F171" s="703"/>
      <c r="G171" s="703"/>
      <c r="H171" s="703"/>
      <c r="I171" s="703"/>
      <c r="J171" s="703"/>
      <c r="K171" s="703"/>
      <c r="L171" s="703"/>
      <c r="M171" s="703"/>
      <c r="N171" s="703"/>
      <c r="O171" s="703"/>
      <c r="P171" s="703"/>
      <c r="Q171" s="539" t="b">
        <v>0</v>
      </c>
      <c r="R171" s="21"/>
      <c r="S171" s="133"/>
    </row>
    <row r="172" spans="1:29" ht="14.5" customHeight="1" x14ac:dyDescent="0.3">
      <c r="A172" s="12"/>
      <c r="B172" s="703" t="s">
        <v>4716</v>
      </c>
      <c r="C172" s="703"/>
      <c r="D172" s="703"/>
      <c r="E172" s="703"/>
      <c r="F172" s="703"/>
      <c r="G172" s="703"/>
      <c r="H172" s="703"/>
      <c r="I172" s="703"/>
      <c r="J172" s="703"/>
      <c r="K172" s="703"/>
      <c r="L172" s="703"/>
      <c r="M172" s="703"/>
      <c r="N172" s="703"/>
      <c r="O172" s="703"/>
      <c r="P172" s="703"/>
      <c r="Q172" s="539" t="b">
        <v>0</v>
      </c>
      <c r="R172" s="21"/>
      <c r="S172" s="133"/>
    </row>
    <row r="173" spans="1:29" ht="14.5" customHeight="1" x14ac:dyDescent="0.3">
      <c r="A173" s="12"/>
      <c r="B173" s="703" t="s">
        <v>4717</v>
      </c>
      <c r="C173" s="703"/>
      <c r="D173" s="703"/>
      <c r="E173" s="703"/>
      <c r="F173" s="703"/>
      <c r="G173" s="703"/>
      <c r="H173" s="703"/>
      <c r="I173" s="703"/>
      <c r="J173" s="703"/>
      <c r="K173" s="703"/>
      <c r="L173" s="703"/>
      <c r="M173" s="703"/>
      <c r="N173" s="703"/>
      <c r="O173" s="703"/>
      <c r="P173" s="703"/>
      <c r="Q173" s="539" t="b">
        <v>0</v>
      </c>
      <c r="R173" s="21"/>
      <c r="S173" s="133"/>
    </row>
    <row r="174" spans="1:29" ht="14.5" customHeight="1" x14ac:dyDescent="0.3">
      <c r="A174" s="4"/>
      <c r="B174" s="705" t="s">
        <v>4718</v>
      </c>
      <c r="C174" s="705"/>
      <c r="D174" s="705"/>
      <c r="E174" s="705"/>
      <c r="F174" s="705"/>
      <c r="G174" s="705"/>
      <c r="H174" s="705"/>
      <c r="I174" s="642"/>
      <c r="J174" s="105"/>
      <c r="K174" s="105"/>
      <c r="L174" s="105"/>
      <c r="M174" s="105"/>
      <c r="N174" s="105"/>
      <c r="O174" s="706"/>
      <c r="P174" s="706"/>
      <c r="Q174" s="22"/>
      <c r="R174" s="21"/>
      <c r="S174" s="133"/>
    </row>
    <row r="175" spans="1:29" ht="14.5" customHeight="1" x14ac:dyDescent="0.3">
      <c r="A175" s="12"/>
      <c r="B175" s="703" t="s">
        <v>4719</v>
      </c>
      <c r="C175" s="703"/>
      <c r="D175" s="703"/>
      <c r="E175" s="703"/>
      <c r="F175" s="703"/>
      <c r="G175" s="703"/>
      <c r="H175" s="703"/>
      <c r="I175" s="703"/>
      <c r="J175" s="703"/>
      <c r="K175" s="703"/>
      <c r="L175" s="703"/>
      <c r="M175" s="703"/>
      <c r="N175" s="703"/>
      <c r="O175" s="703"/>
      <c r="P175" s="703"/>
      <c r="Q175" s="539" t="b">
        <v>0</v>
      </c>
      <c r="R175" s="21"/>
      <c r="S175" s="133"/>
    </row>
    <row r="176" spans="1:29" s="274" customFormat="1" ht="14.5" customHeight="1" x14ac:dyDescent="0.3">
      <c r="A176" s="273"/>
      <c r="B176" s="733" t="s">
        <v>4720</v>
      </c>
      <c r="C176" s="733"/>
      <c r="D176" s="733"/>
      <c r="E176" s="733"/>
      <c r="F176" s="733"/>
      <c r="G176" s="733"/>
      <c r="H176" s="733"/>
      <c r="I176" s="733"/>
      <c r="J176" s="733"/>
      <c r="K176" s="733"/>
      <c r="L176" s="733"/>
      <c r="M176" s="733"/>
      <c r="N176" s="733"/>
      <c r="O176" s="733"/>
      <c r="P176" s="635"/>
      <c r="Q176" s="537" t="b">
        <v>0</v>
      </c>
      <c r="R176" s="270"/>
      <c r="S176" s="154"/>
      <c r="T176" s="154"/>
      <c r="U176" s="154"/>
      <c r="V176" s="154"/>
      <c r="W176" s="154"/>
      <c r="X176" s="154"/>
      <c r="Y176" s="154"/>
      <c r="Z176" s="154"/>
      <c r="AA176" s="154"/>
      <c r="AB176" s="154"/>
      <c r="AC176" s="154"/>
    </row>
    <row r="177" spans="1:19" ht="14.5" customHeight="1" x14ac:dyDescent="0.3">
      <c r="A177" s="4"/>
      <c r="B177" s="703" t="s">
        <v>4739</v>
      </c>
      <c r="C177" s="703"/>
      <c r="D177" s="703"/>
      <c r="E177" s="703"/>
      <c r="F177" s="703"/>
      <c r="G177" s="703"/>
      <c r="H177" s="703"/>
      <c r="I177" s="703"/>
      <c r="J177" s="703"/>
      <c r="K177" s="703"/>
      <c r="L177" s="703"/>
      <c r="M177" s="703"/>
      <c r="N177" s="703"/>
      <c r="O177" s="703"/>
      <c r="P177" s="703"/>
      <c r="Q177" s="539" t="b">
        <v>0</v>
      </c>
      <c r="R177" s="21"/>
      <c r="S177" s="43"/>
    </row>
    <row r="178" spans="1:19" ht="14.5" customHeight="1" x14ac:dyDescent="0.3">
      <c r="A178" s="4"/>
      <c r="B178" s="703" t="s">
        <v>4722</v>
      </c>
      <c r="C178" s="703"/>
      <c r="D178" s="703"/>
      <c r="E178" s="703"/>
      <c r="F178" s="703"/>
      <c r="G178" s="703"/>
      <c r="H178" s="703"/>
      <c r="I178" s="703"/>
      <c r="J178" s="703"/>
      <c r="K178" s="703"/>
      <c r="L178" s="703"/>
      <c r="M178" s="703"/>
      <c r="N178" s="703"/>
      <c r="O178" s="703"/>
      <c r="P178" s="703"/>
      <c r="Q178" s="539" t="b">
        <v>0</v>
      </c>
      <c r="R178" s="21"/>
      <c r="S178" s="133"/>
    </row>
    <row r="179" spans="1:19" s="277" customFormat="1" ht="14.5" customHeight="1" x14ac:dyDescent="0.35">
      <c r="A179" s="275"/>
      <c r="B179" s="703" t="s">
        <v>4723</v>
      </c>
      <c r="C179" s="703"/>
      <c r="D179" s="703"/>
      <c r="E179" s="703"/>
      <c r="F179" s="703"/>
      <c r="G179" s="703"/>
      <c r="H179" s="703"/>
      <c r="I179" s="703"/>
      <c r="J179" s="703"/>
      <c r="K179" s="703"/>
      <c r="L179" s="703"/>
      <c r="M179" s="703"/>
      <c r="N179" s="703"/>
      <c r="O179" s="703"/>
      <c r="P179" s="703"/>
      <c r="Q179" s="539" t="b">
        <v>0</v>
      </c>
      <c r="R179" s="36"/>
      <c r="S179" s="276"/>
    </row>
    <row r="180" spans="1:19" s="277" customFormat="1" ht="14.5" customHeight="1" x14ac:dyDescent="0.35">
      <c r="A180" s="275"/>
      <c r="B180" s="703" t="s">
        <v>4724</v>
      </c>
      <c r="C180" s="703"/>
      <c r="D180" s="703"/>
      <c r="E180" s="703"/>
      <c r="F180" s="703"/>
      <c r="G180" s="703"/>
      <c r="H180" s="703"/>
      <c r="I180" s="703"/>
      <c r="J180" s="703"/>
      <c r="K180" s="703"/>
      <c r="L180" s="703"/>
      <c r="M180" s="703"/>
      <c r="N180" s="703"/>
      <c r="O180" s="703"/>
      <c r="P180" s="703"/>
      <c r="Q180" s="22"/>
      <c r="R180" s="36"/>
      <c r="S180" s="276"/>
    </row>
    <row r="181" spans="1:19" s="102" customFormat="1" ht="14.5" customHeight="1" x14ac:dyDescent="0.35">
      <c r="A181" s="39"/>
      <c r="B181" s="703" t="s">
        <v>4725</v>
      </c>
      <c r="C181" s="703"/>
      <c r="D181" s="703"/>
      <c r="E181" s="703"/>
      <c r="F181" s="703"/>
      <c r="G181" s="703"/>
      <c r="H181" s="703"/>
      <c r="I181" s="703"/>
      <c r="J181" s="703"/>
      <c r="K181" s="703"/>
      <c r="L181" s="703"/>
      <c r="M181" s="703"/>
      <c r="N181" s="703"/>
      <c r="O181" s="703"/>
      <c r="P181" s="703"/>
      <c r="Q181" s="539" t="b">
        <v>0</v>
      </c>
      <c r="R181" s="37"/>
      <c r="S181" s="278"/>
    </row>
    <row r="182" spans="1:19" s="102" customFormat="1" ht="14.5" customHeight="1" x14ac:dyDescent="0.35">
      <c r="A182" s="39"/>
      <c r="B182" s="703" t="s">
        <v>4726</v>
      </c>
      <c r="C182" s="703"/>
      <c r="D182" s="703"/>
      <c r="E182" s="703"/>
      <c r="F182" s="703"/>
      <c r="G182" s="703"/>
      <c r="H182" s="703"/>
      <c r="I182" s="703"/>
      <c r="J182" s="703"/>
      <c r="K182" s="703"/>
      <c r="L182" s="703"/>
      <c r="M182" s="703"/>
      <c r="N182" s="703"/>
      <c r="O182" s="703"/>
      <c r="P182" s="703"/>
      <c r="Q182" s="22"/>
      <c r="R182" s="37"/>
      <c r="S182" s="278"/>
    </row>
    <row r="183" spans="1:19" ht="14.5" customHeight="1" x14ac:dyDescent="0.3">
      <c r="A183" s="12"/>
      <c r="B183" s="703" t="s">
        <v>4740</v>
      </c>
      <c r="C183" s="703"/>
      <c r="D183" s="703"/>
      <c r="E183" s="703"/>
      <c r="F183" s="703"/>
      <c r="G183" s="703"/>
      <c r="H183" s="703"/>
      <c r="I183" s="703"/>
      <c r="J183" s="703"/>
      <c r="K183" s="703"/>
      <c r="L183" s="703"/>
      <c r="M183" s="703"/>
      <c r="N183" s="703"/>
      <c r="O183" s="703"/>
      <c r="P183" s="703"/>
      <c r="Q183" s="539" t="b">
        <v>0</v>
      </c>
      <c r="R183" s="21"/>
      <c r="S183" s="133"/>
    </row>
    <row r="184" spans="1:19" s="102" customFormat="1" ht="14.5" customHeight="1" x14ac:dyDescent="0.35">
      <c r="A184" s="279"/>
      <c r="B184" s="703" t="s">
        <v>4728</v>
      </c>
      <c r="C184" s="703"/>
      <c r="D184" s="703"/>
      <c r="E184" s="703"/>
      <c r="F184" s="703"/>
      <c r="G184" s="703"/>
      <c r="H184" s="703"/>
      <c r="I184" s="703"/>
      <c r="J184" s="703"/>
      <c r="K184" s="703"/>
      <c r="L184" s="703"/>
      <c r="M184" s="703"/>
      <c r="N184" s="703"/>
      <c r="O184" s="703"/>
      <c r="P184" s="703"/>
      <c r="Q184" s="539" t="b">
        <v>0</v>
      </c>
      <c r="R184" s="37"/>
      <c r="S184" s="278"/>
    </row>
    <row r="185" spans="1:19" s="102" customFormat="1" ht="14.5" customHeight="1" x14ac:dyDescent="0.35">
      <c r="A185" s="279"/>
      <c r="B185" s="703" t="s">
        <v>4729</v>
      </c>
      <c r="C185" s="703"/>
      <c r="D185" s="703"/>
      <c r="E185" s="703"/>
      <c r="F185" s="703"/>
      <c r="G185" s="703"/>
      <c r="H185" s="703"/>
      <c r="I185" s="703"/>
      <c r="J185" s="703"/>
      <c r="K185" s="703"/>
      <c r="L185" s="703"/>
      <c r="M185" s="703"/>
      <c r="N185" s="703"/>
      <c r="O185" s="703"/>
      <c r="P185" s="703"/>
      <c r="Q185" s="22"/>
      <c r="R185" s="37"/>
      <c r="S185" s="278"/>
    </row>
    <row r="186" spans="1:19" ht="14.5" customHeight="1" x14ac:dyDescent="0.3">
      <c r="A186" s="12"/>
      <c r="B186" s="703" t="s">
        <v>4730</v>
      </c>
      <c r="C186" s="703"/>
      <c r="D186" s="703"/>
      <c r="E186" s="703"/>
      <c r="F186" s="703"/>
      <c r="G186" s="703"/>
      <c r="H186" s="703"/>
      <c r="I186" s="703"/>
      <c r="J186" s="703"/>
      <c r="K186" s="703"/>
      <c r="L186" s="703"/>
      <c r="M186" s="703"/>
      <c r="N186" s="703"/>
      <c r="O186" s="703"/>
      <c r="P186" s="703"/>
      <c r="Q186" s="539" t="b">
        <v>0</v>
      </c>
      <c r="R186" s="21"/>
      <c r="S186" s="133"/>
    </row>
    <row r="187" spans="1:19" ht="14.5" customHeight="1" x14ac:dyDescent="0.3">
      <c r="A187" s="12"/>
      <c r="B187" s="703" t="s">
        <v>4738</v>
      </c>
      <c r="C187" s="703"/>
      <c r="D187" s="703"/>
      <c r="E187" s="703"/>
      <c r="F187" s="703"/>
      <c r="G187" s="703"/>
      <c r="H187" s="703"/>
      <c r="I187" s="703"/>
      <c r="J187" s="703"/>
      <c r="K187" s="703"/>
      <c r="L187" s="703"/>
      <c r="M187" s="703"/>
      <c r="N187" s="703"/>
      <c r="O187" s="703"/>
      <c r="P187" s="703"/>
      <c r="Q187" s="539" t="b">
        <v>0</v>
      </c>
      <c r="R187" s="21"/>
      <c r="S187" s="133"/>
    </row>
    <row r="188" spans="1:19" ht="14.5" customHeight="1" x14ac:dyDescent="0.3">
      <c r="A188" s="12"/>
      <c r="B188" s="703" t="s">
        <v>4732</v>
      </c>
      <c r="C188" s="703"/>
      <c r="D188" s="703"/>
      <c r="E188" s="703"/>
      <c r="F188" s="703"/>
      <c r="G188" s="703"/>
      <c r="H188" s="703"/>
      <c r="I188" s="703"/>
      <c r="J188" s="703"/>
      <c r="K188" s="703"/>
      <c r="L188" s="703"/>
      <c r="M188" s="703"/>
      <c r="N188" s="703"/>
      <c r="O188" s="703"/>
      <c r="P188" s="703"/>
      <c r="Q188" s="539" t="b">
        <v>0</v>
      </c>
      <c r="R188" s="21"/>
      <c r="S188" s="133"/>
    </row>
    <row r="189" spans="1:19" ht="14.5" customHeight="1" x14ac:dyDescent="0.3">
      <c r="A189" s="12"/>
      <c r="B189" s="703" t="s">
        <v>4733</v>
      </c>
      <c r="C189" s="703"/>
      <c r="D189" s="703"/>
      <c r="E189" s="703"/>
      <c r="F189" s="703"/>
      <c r="G189" s="703"/>
      <c r="H189" s="703"/>
      <c r="I189" s="703"/>
      <c r="J189" s="703"/>
      <c r="K189" s="703"/>
      <c r="L189" s="703"/>
      <c r="M189" s="703"/>
      <c r="N189" s="703"/>
      <c r="O189" s="703"/>
      <c r="P189" s="703"/>
      <c r="Q189" s="539" t="b">
        <v>0</v>
      </c>
      <c r="R189" s="21"/>
      <c r="S189" s="133"/>
    </row>
    <row r="190" spans="1:19" ht="14.5" customHeight="1" x14ac:dyDescent="0.3">
      <c r="A190" s="4"/>
      <c r="B190" s="703" t="s">
        <v>4734</v>
      </c>
      <c r="C190" s="703"/>
      <c r="D190" s="703"/>
      <c r="E190" s="703"/>
      <c r="F190" s="703"/>
      <c r="G190" s="703"/>
      <c r="H190" s="703"/>
      <c r="I190" s="703"/>
      <c r="J190" s="703"/>
      <c r="K190" s="703"/>
      <c r="L190" s="703"/>
      <c r="M190" s="703"/>
      <c r="N190" s="703"/>
      <c r="O190" s="703"/>
      <c r="P190" s="703"/>
      <c r="Q190" s="539" t="b">
        <v>0</v>
      </c>
      <c r="R190" s="21"/>
      <c r="S190" s="133"/>
    </row>
    <row r="191" spans="1:19" ht="14.5" customHeight="1" x14ac:dyDescent="0.3">
      <c r="A191" s="4"/>
      <c r="B191" s="703" t="s">
        <v>4735</v>
      </c>
      <c r="C191" s="703"/>
      <c r="D191" s="703"/>
      <c r="E191" s="703"/>
      <c r="F191" s="703"/>
      <c r="G191" s="703"/>
      <c r="H191" s="703"/>
      <c r="I191" s="703"/>
      <c r="J191" s="703"/>
      <c r="K191" s="703"/>
      <c r="L191" s="703"/>
      <c r="M191" s="703"/>
      <c r="N191" s="703"/>
      <c r="O191" s="703"/>
      <c r="P191" s="703"/>
      <c r="Q191" s="539" t="b">
        <v>0</v>
      </c>
      <c r="R191" s="21"/>
      <c r="S191" s="133"/>
    </row>
    <row r="192" spans="1:19" s="102" customFormat="1" ht="14.5" customHeight="1" x14ac:dyDescent="0.35">
      <c r="A192" s="279"/>
      <c r="B192" s="703" t="s">
        <v>4736</v>
      </c>
      <c r="C192" s="703"/>
      <c r="D192" s="703"/>
      <c r="E192" s="703"/>
      <c r="F192" s="703"/>
      <c r="G192" s="703"/>
      <c r="H192" s="703"/>
      <c r="I192" s="703"/>
      <c r="J192" s="703"/>
      <c r="K192" s="703"/>
      <c r="L192" s="703"/>
      <c r="M192" s="703"/>
      <c r="N192" s="703"/>
      <c r="O192" s="703"/>
      <c r="P192" s="703"/>
      <c r="Q192" s="539" t="b">
        <v>0</v>
      </c>
      <c r="R192" s="37"/>
      <c r="S192" s="278"/>
    </row>
    <row r="193" spans="1:29" s="102" customFormat="1" ht="14.5" customHeight="1" x14ac:dyDescent="0.35">
      <c r="A193" s="279"/>
      <c r="B193" s="703" t="s">
        <v>4737</v>
      </c>
      <c r="C193" s="703"/>
      <c r="D193" s="703"/>
      <c r="E193" s="703"/>
      <c r="F193" s="703"/>
      <c r="G193" s="703"/>
      <c r="H193" s="703"/>
      <c r="I193" s="703"/>
      <c r="J193" s="703"/>
      <c r="K193" s="703"/>
      <c r="L193" s="703"/>
      <c r="M193" s="703"/>
      <c r="N193" s="703"/>
      <c r="O193" s="703"/>
      <c r="P193" s="703"/>
      <c r="Q193" s="539" t="b">
        <v>0</v>
      </c>
      <c r="R193" s="37"/>
      <c r="S193" s="280"/>
    </row>
    <row r="194" spans="1:29" ht="14.5" customHeight="1" x14ac:dyDescent="0.3">
      <c r="A194" s="34">
        <v>1</v>
      </c>
      <c r="B194" s="716" t="s">
        <v>4741</v>
      </c>
      <c r="C194" s="716"/>
      <c r="D194" s="716"/>
      <c r="E194" s="716"/>
      <c r="F194" s="716"/>
      <c r="G194" s="716"/>
      <c r="H194" s="716"/>
      <c r="I194" s="716"/>
      <c r="J194" s="716"/>
      <c r="K194" s="716"/>
      <c r="L194" s="716"/>
      <c r="M194" s="716"/>
      <c r="N194" s="716"/>
      <c r="O194" s="716"/>
      <c r="P194" s="716"/>
      <c r="Q194" s="716"/>
      <c r="R194" s="32"/>
      <c r="S194" s="43"/>
    </row>
    <row r="195" spans="1:29" ht="14.5" customHeight="1" x14ac:dyDescent="0.3">
      <c r="A195" s="34">
        <v>2</v>
      </c>
      <c r="B195" s="716" t="s">
        <v>4742</v>
      </c>
      <c r="C195" s="716"/>
      <c r="D195" s="716"/>
      <c r="E195" s="716"/>
      <c r="F195" s="716"/>
      <c r="G195" s="716"/>
      <c r="H195" s="716"/>
      <c r="I195" s="716"/>
      <c r="J195" s="716"/>
      <c r="K195" s="716"/>
      <c r="L195" s="716"/>
      <c r="M195" s="716"/>
      <c r="N195" s="716"/>
      <c r="O195" s="716"/>
      <c r="P195" s="716"/>
      <c r="Q195" s="716"/>
      <c r="R195" s="32"/>
      <c r="S195" s="43"/>
    </row>
    <row r="196" spans="1:29" ht="14.5" customHeight="1" x14ac:dyDescent="0.3">
      <c r="A196" s="34">
        <v>3</v>
      </c>
      <c r="B196" s="716" t="s">
        <v>4743</v>
      </c>
      <c r="C196" s="716"/>
      <c r="D196" s="716"/>
      <c r="E196" s="716"/>
      <c r="F196" s="716"/>
      <c r="G196" s="716"/>
      <c r="H196" s="716"/>
      <c r="I196" s="716"/>
      <c r="J196" s="716"/>
      <c r="K196" s="716"/>
      <c r="L196" s="716"/>
      <c r="M196" s="716"/>
      <c r="N196" s="716"/>
      <c r="O196" s="716"/>
      <c r="P196" s="716"/>
      <c r="Q196" s="716"/>
      <c r="R196" s="32"/>
      <c r="S196" s="43"/>
    </row>
    <row r="197" spans="1:29" ht="14.5" customHeight="1" x14ac:dyDescent="0.3">
      <c r="A197" s="34">
        <v>4</v>
      </c>
      <c r="B197" s="716" t="s">
        <v>4744</v>
      </c>
      <c r="C197" s="716"/>
      <c r="D197" s="716"/>
      <c r="E197" s="716"/>
      <c r="F197" s="716"/>
      <c r="G197" s="716"/>
      <c r="H197" s="716"/>
      <c r="I197" s="716"/>
      <c r="J197" s="716"/>
      <c r="K197" s="716"/>
      <c r="L197" s="716"/>
      <c r="M197" s="716"/>
      <c r="N197" s="716"/>
      <c r="O197" s="716"/>
      <c r="P197" s="716"/>
      <c r="Q197" s="716"/>
      <c r="R197" s="32"/>
      <c r="S197" s="43"/>
    </row>
    <row r="198" spans="1:29" ht="14.5" customHeight="1" x14ac:dyDescent="0.3">
      <c r="A198" s="34">
        <v>5</v>
      </c>
      <c r="B198" s="716" t="s">
        <v>4745</v>
      </c>
      <c r="C198" s="716"/>
      <c r="D198" s="716"/>
      <c r="E198" s="716"/>
      <c r="F198" s="716"/>
      <c r="G198" s="716"/>
      <c r="H198" s="716"/>
      <c r="I198" s="716"/>
      <c r="J198" s="716"/>
      <c r="K198" s="716"/>
      <c r="L198" s="716"/>
      <c r="M198" s="716"/>
      <c r="N198" s="716"/>
      <c r="O198" s="716"/>
      <c r="P198" s="716"/>
      <c r="Q198" s="716"/>
      <c r="R198" s="32"/>
      <c r="S198" s="133"/>
    </row>
    <row r="199" spans="1:29" s="114" customFormat="1" ht="14.5" customHeight="1" x14ac:dyDescent="0.3">
      <c r="A199" s="155"/>
      <c r="B199" s="722" t="s">
        <v>4844</v>
      </c>
      <c r="C199" s="722"/>
      <c r="D199" s="722"/>
      <c r="E199" s="722"/>
      <c r="F199" s="722"/>
      <c r="G199" s="722"/>
      <c r="H199" s="722"/>
      <c r="I199" s="722"/>
      <c r="J199" s="111"/>
      <c r="K199" s="111"/>
      <c r="L199" s="111"/>
      <c r="M199" s="111"/>
      <c r="N199" s="111"/>
      <c r="O199" s="111"/>
      <c r="P199" s="111"/>
      <c r="Q199" s="111"/>
      <c r="R199" s="270"/>
      <c r="S199" s="116"/>
    </row>
    <row r="200" spans="1:29" s="99" customFormat="1" ht="14.5" customHeight="1" x14ac:dyDescent="0.3">
      <c r="A200" s="12"/>
      <c r="B200" s="675"/>
      <c r="C200" s="675"/>
      <c r="D200" s="675"/>
      <c r="E200" s="675"/>
      <c r="F200" s="675"/>
      <c r="G200" s="675"/>
      <c r="H200" s="675"/>
      <c r="I200" s="675"/>
      <c r="J200" s="675"/>
      <c r="K200" s="675"/>
      <c r="L200" s="675"/>
      <c r="M200" s="675"/>
      <c r="N200" s="675"/>
      <c r="O200" s="675"/>
      <c r="P200" s="675"/>
      <c r="Q200" s="675"/>
      <c r="R200" s="10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</row>
    <row r="201" spans="1:29" s="99" customFormat="1" ht="14.5" customHeight="1" x14ac:dyDescent="0.3">
      <c r="A201" s="12"/>
      <c r="B201" s="675"/>
      <c r="C201" s="675"/>
      <c r="D201" s="675"/>
      <c r="E201" s="675"/>
      <c r="F201" s="675"/>
      <c r="G201" s="675"/>
      <c r="H201" s="675"/>
      <c r="I201" s="675"/>
      <c r="J201" s="675"/>
      <c r="K201" s="675"/>
      <c r="L201" s="675"/>
      <c r="M201" s="675"/>
      <c r="N201" s="675"/>
      <c r="O201" s="675"/>
      <c r="P201" s="675"/>
      <c r="Q201" s="675"/>
      <c r="R201" s="10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</row>
    <row r="202" spans="1:29" s="99" customFormat="1" ht="14.5" customHeight="1" x14ac:dyDescent="0.3">
      <c r="A202" s="12"/>
      <c r="B202" s="676"/>
      <c r="C202" s="676"/>
      <c r="D202" s="676"/>
      <c r="E202" s="676"/>
      <c r="F202" s="676"/>
      <c r="G202" s="676"/>
      <c r="H202" s="676"/>
      <c r="I202" s="676"/>
      <c r="J202" s="676"/>
      <c r="K202" s="676"/>
      <c r="L202" s="676"/>
      <c r="M202" s="676"/>
      <c r="N202" s="676"/>
      <c r="O202" s="676"/>
      <c r="P202" s="676"/>
      <c r="Q202" s="676"/>
      <c r="R202" s="10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</row>
    <row r="203" spans="1:29" ht="14.5" customHeight="1" x14ac:dyDescent="0.3">
      <c r="A203" s="23"/>
      <c r="B203" s="719" t="s">
        <v>4746</v>
      </c>
      <c r="C203" s="719"/>
      <c r="D203" s="719"/>
      <c r="E203" s="719"/>
      <c r="F203" s="719"/>
      <c r="G203" s="719"/>
      <c r="H203" s="719"/>
      <c r="I203" s="719"/>
      <c r="J203" s="719"/>
      <c r="K203" s="719"/>
      <c r="L203" s="719"/>
      <c r="M203" s="719"/>
      <c r="N203" s="719"/>
      <c r="O203" s="719"/>
      <c r="P203" s="719"/>
      <c r="Q203" s="719"/>
      <c r="R203" s="655"/>
      <c r="S203" s="43"/>
      <c r="T203" s="355"/>
      <c r="U203" s="355"/>
      <c r="V203" s="355"/>
      <c r="W203" s="355"/>
      <c r="X203" s="99"/>
      <c r="Y203" s="99"/>
      <c r="Z203" s="242"/>
    </row>
    <row r="204" spans="1:29" s="114" customFormat="1" ht="14.5" customHeight="1" x14ac:dyDescent="0.3">
      <c r="A204" s="130"/>
      <c r="B204" s="534"/>
      <c r="C204" s="534"/>
      <c r="D204" s="534"/>
      <c r="E204" s="534"/>
      <c r="F204" s="534"/>
      <c r="G204" s="534"/>
      <c r="H204" s="534"/>
      <c r="I204" s="534"/>
      <c r="J204" s="535"/>
      <c r="K204" s="535"/>
      <c r="L204" s="535"/>
      <c r="M204" s="535"/>
      <c r="N204" s="535"/>
      <c r="O204" s="535"/>
      <c r="P204" s="535"/>
      <c r="Q204" s="535"/>
      <c r="R204" s="536"/>
      <c r="S204" s="116"/>
      <c r="T204" s="376"/>
      <c r="U204" s="376"/>
      <c r="V204" s="376"/>
      <c r="W204" s="376"/>
      <c r="Z204" s="240"/>
      <c r="AA204" s="112"/>
    </row>
    <row r="205" spans="1:29" s="112" customFormat="1" ht="14.5" customHeight="1" x14ac:dyDescent="0.3">
      <c r="A205" s="145"/>
      <c r="B205" s="145"/>
      <c r="C205" s="145"/>
      <c r="D205" s="145"/>
      <c r="E205" s="227"/>
      <c r="F205" s="2"/>
      <c r="G205" s="227"/>
      <c r="H205" s="2"/>
      <c r="I205" s="2"/>
      <c r="J205" s="2"/>
      <c r="K205" s="2"/>
      <c r="L205" s="2"/>
      <c r="M205" s="2"/>
      <c r="N205" s="2"/>
      <c r="O205" s="281"/>
      <c r="P205" s="282"/>
      <c r="Q205" s="282"/>
      <c r="R205" s="2"/>
      <c r="S205" s="2"/>
      <c r="T205" s="133"/>
      <c r="U205" s="133"/>
      <c r="V205" s="133"/>
      <c r="W205" s="133"/>
      <c r="X205" s="133"/>
      <c r="Y205" s="134"/>
      <c r="Z205" s="135"/>
      <c r="AA205" s="135"/>
      <c r="AB205" s="114"/>
      <c r="AC205" s="114"/>
    </row>
    <row r="206" spans="1:29" s="99" customFormat="1" ht="14.5" customHeight="1" x14ac:dyDescent="0.3">
      <c r="A206" s="283" t="s">
        <v>4747</v>
      </c>
      <c r="B206" s="284"/>
      <c r="C206" s="284"/>
      <c r="D206" s="284"/>
      <c r="E206" s="284"/>
      <c r="F206" s="284"/>
      <c r="G206" s="284"/>
      <c r="H206" s="284"/>
      <c r="I206" s="284"/>
      <c r="J206" s="284"/>
      <c r="K206" s="284"/>
      <c r="L206" s="285"/>
      <c r="M206" s="285"/>
      <c r="N206" s="285"/>
      <c r="O206" s="285"/>
      <c r="P206" s="285"/>
      <c r="Q206" s="285"/>
      <c r="S206" s="43"/>
      <c r="T206" s="201"/>
      <c r="U206" s="201"/>
      <c r="V206" s="201"/>
      <c r="W206" s="201"/>
      <c r="X206" s="202"/>
      <c r="Y206" s="201"/>
      <c r="Z206" s="201"/>
      <c r="AA206" s="201"/>
    </row>
    <row r="207" spans="1:29" s="112" customFormat="1" ht="14.5" customHeight="1" x14ac:dyDescent="0.3">
      <c r="A207" s="145"/>
      <c r="B207" s="145"/>
      <c r="C207" s="145"/>
      <c r="D207" s="145"/>
      <c r="E207" s="227"/>
      <c r="F207" s="2"/>
      <c r="G207" s="227"/>
      <c r="H207" s="2"/>
      <c r="I207" s="2"/>
      <c r="J207" s="2"/>
      <c r="K207" s="2"/>
      <c r="L207" s="2"/>
      <c r="M207" s="2"/>
      <c r="N207" s="2"/>
      <c r="O207" s="281"/>
      <c r="P207" s="282"/>
      <c r="Q207" s="282"/>
      <c r="R207" s="2"/>
      <c r="S207" s="2"/>
      <c r="T207" s="133"/>
      <c r="U207" s="133"/>
      <c r="V207" s="133"/>
      <c r="W207" s="133"/>
      <c r="X207" s="133"/>
      <c r="Y207" s="134"/>
      <c r="Z207" s="135"/>
      <c r="AA207" s="135"/>
      <c r="AB207" s="114"/>
      <c r="AC207" s="114"/>
    </row>
    <row r="208" spans="1:29" ht="14.5" customHeight="1" x14ac:dyDescent="0.3">
      <c r="A208" s="1"/>
      <c r="B208" s="723"/>
      <c r="C208" s="723"/>
      <c r="D208" s="723"/>
      <c r="E208" s="723"/>
      <c r="F208" s="723"/>
      <c r="G208" s="723"/>
      <c r="H208" s="723"/>
      <c r="I208" s="723"/>
      <c r="J208" s="724"/>
      <c r="K208" s="724"/>
      <c r="L208" s="724"/>
      <c r="M208" s="724"/>
      <c r="N208" s="724"/>
      <c r="O208" s="724"/>
      <c r="P208" s="724"/>
      <c r="Q208" s="24"/>
      <c r="R208" s="20"/>
      <c r="S208" s="43"/>
    </row>
    <row r="209" spans="1:19" ht="14.5" customHeight="1" x14ac:dyDescent="0.3">
      <c r="A209" s="17"/>
      <c r="B209" s="721" t="s">
        <v>4748</v>
      </c>
      <c r="C209" s="721"/>
      <c r="D209" s="721"/>
      <c r="E209" s="721"/>
      <c r="F209" s="721"/>
      <c r="G209" s="721"/>
      <c r="H209" s="721"/>
      <c r="I209" s="721"/>
      <c r="J209" s="721"/>
      <c r="K209" s="721"/>
      <c r="L209" s="721"/>
      <c r="M209" s="721"/>
      <c r="N209" s="721"/>
      <c r="O209" s="721"/>
      <c r="P209" s="721"/>
      <c r="Q209" s="721"/>
      <c r="R209" s="26"/>
      <c r="S209" s="43"/>
    </row>
    <row r="210" spans="1:19" ht="14.5" customHeight="1" x14ac:dyDescent="0.3">
      <c r="A210" s="17"/>
      <c r="B210" s="721" t="s">
        <v>4749</v>
      </c>
      <c r="C210" s="721"/>
      <c r="D210" s="721"/>
      <c r="E210" s="721"/>
      <c r="F210" s="721"/>
      <c r="G210" s="721"/>
      <c r="H210" s="721"/>
      <c r="I210" s="721"/>
      <c r="J210" s="721"/>
      <c r="K210" s="721"/>
      <c r="L210" s="721"/>
      <c r="M210" s="721"/>
      <c r="N210" s="721"/>
      <c r="O210" s="721"/>
      <c r="P210" s="721"/>
      <c r="Q210" s="721"/>
      <c r="R210" s="26"/>
      <c r="S210" s="43"/>
    </row>
    <row r="211" spans="1:19" ht="14.5" customHeight="1" x14ac:dyDescent="0.3">
      <c r="A211" s="17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6"/>
      <c r="S211" s="43"/>
    </row>
    <row r="212" spans="1:19" ht="14.5" customHeight="1" x14ac:dyDescent="0.3">
      <c r="A212" s="4"/>
      <c r="B212" s="681" t="s">
        <v>4902</v>
      </c>
      <c r="C212" s="681"/>
      <c r="D212" s="681"/>
      <c r="E212" s="681"/>
      <c r="F212" s="9"/>
      <c r="G212" s="9"/>
      <c r="H212" s="681"/>
      <c r="I212" s="681"/>
      <c r="J212" s="681"/>
      <c r="K212" s="681"/>
      <c r="L212" s="681"/>
      <c r="M212" s="681"/>
      <c r="N212" s="681"/>
      <c r="O212" s="681"/>
      <c r="P212" s="681"/>
      <c r="Q212" s="681"/>
      <c r="R212" s="21"/>
      <c r="S212" s="133"/>
    </row>
    <row r="213" spans="1:19" ht="14.5" customHeight="1" x14ac:dyDescent="0.3">
      <c r="A213" s="4"/>
      <c r="B213" s="714"/>
      <c r="C213" s="714"/>
      <c r="D213" s="714"/>
      <c r="E213" s="714"/>
      <c r="F213" s="714"/>
      <c r="G213" s="714"/>
      <c r="H213" s="714"/>
      <c r="I213" s="714"/>
      <c r="J213" s="714"/>
      <c r="K213" s="714"/>
      <c r="L213" s="714"/>
      <c r="M213" s="714"/>
      <c r="N213" s="714"/>
      <c r="O213" s="714"/>
      <c r="P213" s="714"/>
      <c r="Q213" s="714"/>
      <c r="R213" s="21"/>
      <c r="S213" s="133"/>
    </row>
    <row r="214" spans="1:19" ht="14.5" customHeight="1" x14ac:dyDescent="0.3">
      <c r="A214" s="4"/>
      <c r="B214" s="656"/>
      <c r="C214" s="656"/>
      <c r="D214" s="656"/>
      <c r="E214" s="656"/>
      <c r="F214" s="656"/>
      <c r="G214" s="656"/>
      <c r="H214" s="656"/>
      <c r="I214" s="656"/>
      <c r="J214" s="656"/>
      <c r="K214" s="656"/>
      <c r="L214" s="656"/>
      <c r="M214" s="656"/>
      <c r="N214" s="656"/>
      <c r="O214" s="656"/>
      <c r="P214" s="656"/>
      <c r="Q214" s="656"/>
      <c r="R214" s="21"/>
      <c r="S214" s="133"/>
    </row>
    <row r="215" spans="1:19" ht="14.5" customHeight="1" x14ac:dyDescent="0.3">
      <c r="A215" s="12"/>
      <c r="B215" s="657" t="s">
        <v>4901</v>
      </c>
      <c r="C215" s="9"/>
      <c r="D215" s="9"/>
      <c r="E215" s="9"/>
      <c r="F215" s="9"/>
      <c r="G215" s="2"/>
      <c r="H215" s="9" t="s">
        <v>4845</v>
      </c>
      <c r="I215" s="9"/>
      <c r="J215" s="9"/>
      <c r="K215" s="9"/>
      <c r="L215" s="9"/>
      <c r="M215" s="9"/>
      <c r="N215" s="9"/>
      <c r="O215" s="9"/>
      <c r="P215" s="9"/>
      <c r="Q215" s="9"/>
      <c r="R215" s="27"/>
      <c r="S215" s="133"/>
    </row>
    <row r="216" spans="1:19" ht="14.5" customHeight="1" x14ac:dyDescent="0.3">
      <c r="A216" s="12"/>
      <c r="B216" s="715"/>
      <c r="C216" s="715"/>
      <c r="D216" s="715"/>
      <c r="E216" s="715"/>
      <c r="F216" s="715"/>
      <c r="G216" s="2"/>
      <c r="H216" s="720"/>
      <c r="I216" s="720"/>
      <c r="J216" s="720"/>
      <c r="K216" s="720"/>
      <c r="L216" s="720"/>
      <c r="M216" s="720"/>
      <c r="N216" s="720"/>
      <c r="O216" s="720"/>
      <c r="P216" s="720"/>
      <c r="Q216" s="720"/>
      <c r="R216" s="27"/>
      <c r="S216" s="133"/>
    </row>
    <row r="217" spans="1:19" ht="14.5" customHeight="1" x14ac:dyDescent="0.3">
      <c r="A217" s="12"/>
      <c r="B217" s="715"/>
      <c r="C217" s="715"/>
      <c r="D217" s="715"/>
      <c r="E217" s="715"/>
      <c r="F217" s="715"/>
      <c r="G217" s="2"/>
      <c r="H217" s="720"/>
      <c r="I217" s="720"/>
      <c r="J217" s="720"/>
      <c r="K217" s="720"/>
      <c r="L217" s="720"/>
      <c r="M217" s="720"/>
      <c r="N217" s="720"/>
      <c r="O217" s="720"/>
      <c r="P217" s="720"/>
      <c r="Q217" s="720"/>
      <c r="R217" s="27"/>
      <c r="S217" s="133"/>
    </row>
    <row r="218" spans="1:19" ht="14.5" customHeight="1" x14ac:dyDescent="0.3">
      <c r="A218" s="12"/>
      <c r="B218" s="715"/>
      <c r="C218" s="715"/>
      <c r="D218" s="715"/>
      <c r="E218" s="715"/>
      <c r="F218" s="715"/>
      <c r="G218" s="2"/>
      <c r="H218" s="643"/>
      <c r="I218" s="643"/>
      <c r="J218" s="643"/>
      <c r="K218" s="643"/>
      <c r="L218" s="643"/>
      <c r="M218" s="643"/>
      <c r="N218" s="643"/>
      <c r="O218" s="643"/>
      <c r="P218" s="643"/>
      <c r="Q218" s="643"/>
      <c r="R218" s="27"/>
      <c r="S218" s="133"/>
    </row>
    <row r="219" spans="1:19" ht="14.5" customHeight="1" x14ac:dyDescent="0.3">
      <c r="A219" s="12"/>
      <c r="B219" s="673"/>
      <c r="C219" s="673"/>
      <c r="D219" s="673"/>
      <c r="E219" s="673"/>
      <c r="F219" s="673"/>
      <c r="G219" s="2"/>
      <c r="H219" s="658"/>
      <c r="I219" s="658"/>
      <c r="J219" s="658"/>
      <c r="K219" s="658"/>
      <c r="L219" s="658"/>
      <c r="M219" s="658"/>
      <c r="N219" s="658"/>
      <c r="O219" s="658"/>
      <c r="P219" s="658"/>
      <c r="Q219" s="658"/>
      <c r="R219" s="27"/>
      <c r="S219" s="133"/>
    </row>
    <row r="220" spans="1:19" ht="14.5" customHeight="1" x14ac:dyDescent="0.3">
      <c r="A220" s="13"/>
      <c r="B220" s="814"/>
      <c r="C220" s="814"/>
      <c r="D220" s="814"/>
      <c r="E220" s="814"/>
      <c r="F220" s="814"/>
      <c r="G220" s="10"/>
      <c r="H220" s="286"/>
      <c r="I220" s="286"/>
      <c r="J220" s="286"/>
      <c r="K220" s="286"/>
      <c r="L220" s="286"/>
      <c r="M220" s="286"/>
      <c r="N220" s="286"/>
      <c r="O220" s="286"/>
      <c r="P220" s="286"/>
      <c r="Q220" s="286"/>
      <c r="R220" s="287"/>
    </row>
  </sheetData>
  <sheetProtection sheet="1" objects="1" scenarios="1"/>
  <mergeCells count="244">
    <mergeCell ref="B220:F220"/>
    <mergeCell ref="K109:N109"/>
    <mergeCell ref="K130:O130"/>
    <mergeCell ref="P130:R130"/>
    <mergeCell ref="F131:G131"/>
    <mergeCell ref="H131:J131"/>
    <mergeCell ref="K131:O131"/>
    <mergeCell ref="P131:R131"/>
    <mergeCell ref="Q116:R116"/>
    <mergeCell ref="Q117:R117"/>
    <mergeCell ref="Q119:R119"/>
    <mergeCell ref="H132:J132"/>
    <mergeCell ref="H130:J130"/>
    <mergeCell ref="F130:G130"/>
    <mergeCell ref="D130:E130"/>
    <mergeCell ref="A130:C130"/>
    <mergeCell ref="A132:C132"/>
    <mergeCell ref="D132:E132"/>
    <mergeCell ref="D131:E131"/>
    <mergeCell ref="Q111:R111"/>
    <mergeCell ref="Q113:R113"/>
    <mergeCell ref="F132:G132"/>
    <mergeCell ref="P143:R143"/>
    <mergeCell ref="D133:E133"/>
    <mergeCell ref="Q107:R107"/>
    <mergeCell ref="I156:K156"/>
    <mergeCell ref="B128:Q128"/>
    <mergeCell ref="Q112:R112"/>
    <mergeCell ref="Q115:R115"/>
    <mergeCell ref="Q109:R109"/>
    <mergeCell ref="Q110:R110"/>
    <mergeCell ref="Q105:R105"/>
    <mergeCell ref="P138:R138"/>
    <mergeCell ref="P136:R136"/>
    <mergeCell ref="F137:G137"/>
    <mergeCell ref="H137:J137"/>
    <mergeCell ref="K137:O137"/>
    <mergeCell ref="P137:R137"/>
    <mergeCell ref="D136:E136"/>
    <mergeCell ref="F136:G136"/>
    <mergeCell ref="H136:J136"/>
    <mergeCell ref="P142:R142"/>
    <mergeCell ref="K132:O132"/>
    <mergeCell ref="P132:R132"/>
    <mergeCell ref="A131:C131"/>
    <mergeCell ref="P144:R144"/>
    <mergeCell ref="D141:E141"/>
    <mergeCell ref="F141:G141"/>
    <mergeCell ref="I5:Q5"/>
    <mergeCell ref="I8:Q8"/>
    <mergeCell ref="A84:Q84"/>
    <mergeCell ref="Q86:R86"/>
    <mergeCell ref="Q88:R88"/>
    <mergeCell ref="E43:Q43"/>
    <mergeCell ref="E44:M44"/>
    <mergeCell ref="E42:Q42"/>
    <mergeCell ref="A48:K48"/>
    <mergeCell ref="P44:Q44"/>
    <mergeCell ref="I12:Q13"/>
    <mergeCell ref="I14:Q15"/>
    <mergeCell ref="I17:Q18"/>
    <mergeCell ref="I23:Q24"/>
    <mergeCell ref="B17:H17"/>
    <mergeCell ref="B21:H21"/>
    <mergeCell ref="B19:H19"/>
    <mergeCell ref="B49:Q70"/>
    <mergeCell ref="D22:E22"/>
    <mergeCell ref="H76:P76"/>
    <mergeCell ref="Q80:R80"/>
    <mergeCell ref="Q78:R78"/>
    <mergeCell ref="Q81:R81"/>
    <mergeCell ref="K78:M78"/>
    <mergeCell ref="O10:Q10"/>
    <mergeCell ref="I19:Q20"/>
    <mergeCell ref="A73:Q73"/>
    <mergeCell ref="F78:G78"/>
    <mergeCell ref="P135:R135"/>
    <mergeCell ref="P133:R133"/>
    <mergeCell ref="D134:E134"/>
    <mergeCell ref="F134:G134"/>
    <mergeCell ref="H134:J134"/>
    <mergeCell ref="K134:O134"/>
    <mergeCell ref="P134:R134"/>
    <mergeCell ref="A133:B133"/>
    <mergeCell ref="A134:B134"/>
    <mergeCell ref="I36:N36"/>
    <mergeCell ref="P36:Q36"/>
    <mergeCell ref="I37:N37"/>
    <mergeCell ref="P37:Q37"/>
    <mergeCell ref="K110:N110"/>
    <mergeCell ref="K111:N111"/>
    <mergeCell ref="K112:N112"/>
    <mergeCell ref="K113:N113"/>
    <mergeCell ref="H79:J79"/>
    <mergeCell ref="N96:O96"/>
    <mergeCell ref="Q96:R96"/>
    <mergeCell ref="I21:Q22"/>
    <mergeCell ref="Q97:R97"/>
    <mergeCell ref="Q98:R98"/>
    <mergeCell ref="Q90:R90"/>
    <mergeCell ref="G89:H89"/>
    <mergeCell ref="G103:H103"/>
    <mergeCell ref="G102:H102"/>
    <mergeCell ref="K102:N102"/>
    <mergeCell ref="K103:N103"/>
    <mergeCell ref="Q89:R89"/>
    <mergeCell ref="Q79:R79"/>
    <mergeCell ref="H80:J80"/>
    <mergeCell ref="H81:J81"/>
    <mergeCell ref="K89:N89"/>
    <mergeCell ref="Q91:R91"/>
    <mergeCell ref="Q99:R99"/>
    <mergeCell ref="Q93:R93"/>
    <mergeCell ref="Q95:R95"/>
    <mergeCell ref="Q100:R100"/>
    <mergeCell ref="H77:P77"/>
    <mergeCell ref="F133:G133"/>
    <mergeCell ref="H133:J133"/>
    <mergeCell ref="K133:O133"/>
    <mergeCell ref="D137:E137"/>
    <mergeCell ref="P141:R141"/>
    <mergeCell ref="H141:J141"/>
    <mergeCell ref="P139:R139"/>
    <mergeCell ref="D140:E140"/>
    <mergeCell ref="F140:G140"/>
    <mergeCell ref="H140:J140"/>
    <mergeCell ref="K140:O140"/>
    <mergeCell ref="P140:R140"/>
    <mergeCell ref="K141:O141"/>
    <mergeCell ref="H139:J139"/>
    <mergeCell ref="K139:O139"/>
    <mergeCell ref="K136:O136"/>
    <mergeCell ref="K135:O135"/>
    <mergeCell ref="H138:J138"/>
    <mergeCell ref="K138:O138"/>
    <mergeCell ref="H135:J135"/>
    <mergeCell ref="H144:J144"/>
    <mergeCell ref="K144:O144"/>
    <mergeCell ref="B143:E143"/>
    <mergeCell ref="A142:B142"/>
    <mergeCell ref="F144:G144"/>
    <mergeCell ref="D142:E142"/>
    <mergeCell ref="F142:G142"/>
    <mergeCell ref="H142:J142"/>
    <mergeCell ref="K142:O142"/>
    <mergeCell ref="F143:G143"/>
    <mergeCell ref="H143:J143"/>
    <mergeCell ref="K143:O143"/>
    <mergeCell ref="A135:B135"/>
    <mergeCell ref="A136:B136"/>
    <mergeCell ref="A137:B137"/>
    <mergeCell ref="A138:B138"/>
    <mergeCell ref="A139:B139"/>
    <mergeCell ref="A140:B140"/>
    <mergeCell ref="A141:B141"/>
    <mergeCell ref="D139:E139"/>
    <mergeCell ref="F139:G139"/>
    <mergeCell ref="D135:E135"/>
    <mergeCell ref="F135:G135"/>
    <mergeCell ref="D138:E138"/>
    <mergeCell ref="F138:G138"/>
    <mergeCell ref="K145:O145"/>
    <mergeCell ref="H152:J152"/>
    <mergeCell ref="K152:O152"/>
    <mergeCell ref="B181:P181"/>
    <mergeCell ref="I158:K158"/>
    <mergeCell ref="H149:J149"/>
    <mergeCell ref="K149:O149"/>
    <mergeCell ref="H150:J150"/>
    <mergeCell ref="K150:O150"/>
    <mergeCell ref="K153:O153"/>
    <mergeCell ref="P153:R153"/>
    <mergeCell ref="P151:R151"/>
    <mergeCell ref="P152:R152"/>
    <mergeCell ref="H151:J151"/>
    <mergeCell ref="K151:O151"/>
    <mergeCell ref="B176:O176"/>
    <mergeCell ref="P150:R150"/>
    <mergeCell ref="K146:O146"/>
    <mergeCell ref="P146:R146"/>
    <mergeCell ref="P149:R149"/>
    <mergeCell ref="H148:J148"/>
    <mergeCell ref="K148:O148"/>
    <mergeCell ref="P148:R148"/>
    <mergeCell ref="P145:R145"/>
    <mergeCell ref="B218:F218"/>
    <mergeCell ref="B219:F219"/>
    <mergeCell ref="B210:Q210"/>
    <mergeCell ref="B212:E212"/>
    <mergeCell ref="H212:Q212"/>
    <mergeCell ref="B209:Q209"/>
    <mergeCell ref="B179:P179"/>
    <mergeCell ref="B196:Q196"/>
    <mergeCell ref="B197:Q197"/>
    <mergeCell ref="B198:Q198"/>
    <mergeCell ref="B199:I199"/>
    <mergeCell ref="B188:P188"/>
    <mergeCell ref="B189:P189"/>
    <mergeCell ref="B190:P190"/>
    <mergeCell ref="B208:I208"/>
    <mergeCell ref="J208:K208"/>
    <mergeCell ref="L208:N208"/>
    <mergeCell ref="O208:P208"/>
    <mergeCell ref="B183:P183"/>
    <mergeCell ref="B186:P186"/>
    <mergeCell ref="B187:P187"/>
    <mergeCell ref="B182:P182"/>
    <mergeCell ref="K154:O154"/>
    <mergeCell ref="B213:Q213"/>
    <mergeCell ref="B216:F216"/>
    <mergeCell ref="B194:Q194"/>
    <mergeCell ref="B200:Q202"/>
    <mergeCell ref="B193:P193"/>
    <mergeCell ref="B192:P192"/>
    <mergeCell ref="P154:R154"/>
    <mergeCell ref="A166:K166"/>
    <mergeCell ref="B195:Q195"/>
    <mergeCell ref="B203:Q203"/>
    <mergeCell ref="H216:Q217"/>
    <mergeCell ref="B217:F217"/>
    <mergeCell ref="B9:Q9"/>
    <mergeCell ref="I6:Q6"/>
    <mergeCell ref="I7:Q7"/>
    <mergeCell ref="B185:P185"/>
    <mergeCell ref="B168:Q168"/>
    <mergeCell ref="B174:H174"/>
    <mergeCell ref="O174:P174"/>
    <mergeCell ref="B191:P191"/>
    <mergeCell ref="B171:P171"/>
    <mergeCell ref="B172:P172"/>
    <mergeCell ref="B173:P173"/>
    <mergeCell ref="B175:P175"/>
    <mergeCell ref="B177:P177"/>
    <mergeCell ref="B178:P178"/>
    <mergeCell ref="I29:N29"/>
    <mergeCell ref="I30:N30"/>
    <mergeCell ref="I31:N31"/>
    <mergeCell ref="P31:Q31"/>
    <mergeCell ref="O158:P158"/>
    <mergeCell ref="I159:K159"/>
    <mergeCell ref="O159:P159"/>
    <mergeCell ref="B161:Q163"/>
    <mergeCell ref="B180:P180"/>
    <mergeCell ref="B184:P184"/>
  </mergeCells>
  <phoneticPr fontId="30" type="noConversion"/>
  <conditionalFormatting sqref="B89">
    <cfRule type="expression" dxfId="35" priority="1">
      <formula>$Q$78&lt;1</formula>
    </cfRule>
  </conditionalFormatting>
  <conditionalFormatting sqref="G89">
    <cfRule type="expression" dxfId="31" priority="4">
      <formula>$Q$78&lt;1</formula>
    </cfRule>
  </conditionalFormatting>
  <conditionalFormatting sqref="J89">
    <cfRule type="expression" dxfId="24" priority="3">
      <formula>$Q$78&lt;1</formula>
    </cfRule>
  </conditionalFormatting>
  <conditionalFormatting sqref="K89">
    <cfRule type="expression" dxfId="23" priority="2">
      <formula>$Q$78&lt;1</formula>
    </cfRule>
  </conditionalFormatting>
  <dataValidations count="2">
    <dataValidation allowBlank="1" showInputMessage="1" showErrorMessage="1" sqref="K26:Q26 K33:Q33" xr:uid="{7AF19466-011D-4A14-9F47-FEDEDE484C59}"/>
    <dataValidation type="list" allowBlank="1" showInputMessage="1" showErrorMessage="1" sqref="H38" xr:uid="{1A32C716-5C2B-473B-B9FA-103989338149}">
      <formula1>Energiestandards</formula1>
    </dataValidation>
  </dataValidations>
  <hyperlinks>
    <hyperlink ref="B9" r:id="rId1" display="Mehr Informationen unter: &quot;Von Adresse zu EGID&quot;" xr:uid="{6BADE12E-13E3-435B-8855-6754D49691EF}"/>
    <hyperlink ref="B9:Q9" r:id="rId2" display="Maggiori informazioni su: https://www.housing-stat.ch/de/query/adrtoegid.html" xr:uid="{BCFF4009-F8DD-4AA4-AEE0-04C2EF45B388}"/>
    <hyperlink ref="B128" r:id="rId3" display="Mehr Informationen unter: https://www.bwo.admin.ch/de/k15nettowohnflaeche &gt;&gt; WBS-Kriterium K15/Nettowohnfläche" xr:uid="{850BA706-E20E-4FD6-B3B3-157E152FDF2E}"/>
    <hyperlink ref="B128:Q128" r:id="rId4" display="Maggiori informazioni su: https://www.bwo.admin.ch/it/c15superficie-abitabile-netta" xr:uid="{EAE9E622-BC59-4CDC-9261-CD107B2B51DA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&amp;L&amp;"Arial,Standard"&amp;10UFAB I ccoperative d'abitazione svizzera I WOHNEN SCHWEIZ I hbg&amp;R&amp;"Arial,Fett"&amp;14&amp;A</oddHeader>
    <oddFooter>&amp;L&amp;"Arial,Standard"&amp;9&amp;D&amp;C&amp;"Arial,Standard"&amp;8&amp;F&amp;R&amp;"Arial,Standard"&amp;9&amp;P</oddFooter>
    <firstHeader>&amp;L&amp;"Arial,Standard"BWO I wohnbaugenossenschaften schweiz I WOHNEN SCHWEIZ I hbg&amp;R&amp;"Arial,Fett"&amp;14&amp;A</firstHeader>
    <firstFooter>&amp;R&amp;"Arial,Standard"&amp;9&amp;P</firstFooter>
  </headerFooter>
  <rowBreaks count="5" manualBreakCount="5">
    <brk id="45" max="17" man="1"/>
    <brk id="71" max="17" man="1"/>
    <brk id="119" max="17" man="1"/>
    <brk id="164" max="17" man="1"/>
    <brk id="204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5" id="{C95D0F52-10C1-416F-A694-7CB315C43A2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A133:B142</xm:sqref>
        </x14:conditionalFormatting>
        <x14:conditionalFormatting xmlns:xm="http://schemas.microsoft.com/office/excel/2006/main">
          <x14:cfRule type="expression" priority="8" id="{912A64BF-AC48-47B8-8C73-AD66C4D7C69B}">
            <xm:f>'elementi base'!$E$23='menu a tendina'!$A$13</xm:f>
            <x14:dxf>
              <font>
                <color theme="1"/>
              </font>
            </x14:dxf>
          </x14:cfRule>
          <x14:cfRule type="expression" priority="10" id="{7FCAD4B4-0D93-4823-A060-671B1A9946F0}">
            <xm:f>'elementi base'!$E$23='menu a tendina'!$A$12</xm:f>
            <x14:dxf>
              <font>
                <color theme="1"/>
              </font>
            </x14:dxf>
          </x14:cfRule>
          <xm:sqref>B31</xm:sqref>
        </x14:conditionalFormatting>
        <x14:conditionalFormatting xmlns:xm="http://schemas.microsoft.com/office/excel/2006/main">
          <x14:cfRule type="expression" priority="69" id="{67B0058F-CB29-472E-8C2D-87F01654BC10}">
            <xm:f>'elementi base'!$E$23='menu a tendina'!$A$11</xm:f>
            <x14:dxf>
              <font>
                <color theme="1"/>
              </font>
            </x14:dxf>
          </x14:cfRule>
          <xm:sqref>B17:H17</xm:sqref>
        </x14:conditionalFormatting>
        <x14:conditionalFormatting xmlns:xm="http://schemas.microsoft.com/office/excel/2006/main">
          <x14:cfRule type="expression" priority="110" id="{F5FE217B-F16E-447D-9B16-ED6E2179FEBB}">
            <xm:f>'elementi base'!$E$23='menu a tendina'!$A$12</xm:f>
            <x14:dxf>
              <font>
                <color theme="1"/>
              </font>
            </x14:dxf>
          </x14:cfRule>
          <xm:sqref>B19:H19</xm:sqref>
        </x14:conditionalFormatting>
        <x14:conditionalFormatting xmlns:xm="http://schemas.microsoft.com/office/excel/2006/main">
          <x14:cfRule type="expression" priority="65" id="{3634A843-26C1-4FDE-99B0-42B3FD50D6B0}">
            <xm:f>'elementi base'!$E$23='menu a tendina'!$A$13</xm:f>
            <x14:dxf>
              <font>
                <color theme="1"/>
              </font>
            </x14:dxf>
          </x14:cfRule>
          <xm:sqref>B21:H21</xm:sqref>
        </x14:conditionalFormatting>
        <x14:conditionalFormatting xmlns:xm="http://schemas.microsoft.com/office/excel/2006/main">
          <x14:cfRule type="iconSet" priority="20" id="{71FDC862-3D82-4A26-9C40-7AF0801281C1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F124</xm:sqref>
        </x14:conditionalFormatting>
        <x14:conditionalFormatting xmlns:xm="http://schemas.microsoft.com/office/excel/2006/main">
          <x14:cfRule type="iconSet" priority="19" id="{E12318DC-669A-403E-A8C4-E843B0EEDB36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F125</xm:sqref>
        </x14:conditionalFormatting>
        <x14:conditionalFormatting xmlns:xm="http://schemas.microsoft.com/office/excel/2006/main">
          <x14:cfRule type="iconSet" priority="18" id="{73F885E4-343C-45FB-BAEF-A6DDDF3F560D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F126</xm:sqref>
        </x14:conditionalFormatting>
        <x14:conditionalFormatting xmlns:xm="http://schemas.microsoft.com/office/excel/2006/main">
          <x14:cfRule type="iconSet" priority="16" id="{54E70BA6-C99D-41F1-B296-5EBD74F8097B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F127</xm:sqref>
        </x14:conditionalFormatting>
        <x14:conditionalFormatting xmlns:xm="http://schemas.microsoft.com/office/excel/2006/main">
          <x14:cfRule type="iconSet" priority="28" id="{6B4EB37A-0588-43B7-B43F-9165352EDC01}">
            <x14:iconSet custom="1">
              <x14:cfvo type="percent">
                <xm:f>0</xm:f>
              </x14:cfvo>
              <x14:cfvo type="formula">
                <xm:f>$T$133</xm:f>
              </x14:cfvo>
              <x14:cfvo type="formula" gte="0">
                <xm:f>$W$133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F133:G133</xm:sqref>
        </x14:conditionalFormatting>
        <x14:conditionalFormatting xmlns:xm="http://schemas.microsoft.com/office/excel/2006/main">
          <x14:cfRule type="iconSet" priority="29" id="{0D006E26-4A66-45D6-A9C1-CA4C552D339E}">
            <x14:iconSet custom="1">
              <x14:cfvo type="percent">
                <xm:f>0</xm:f>
              </x14:cfvo>
              <x14:cfvo type="formula">
                <xm:f>$T$134</xm:f>
              </x14:cfvo>
              <x14:cfvo type="formula" gte="0">
                <xm:f>$W$134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F134:G134</xm:sqref>
        </x14:conditionalFormatting>
        <x14:conditionalFormatting xmlns:xm="http://schemas.microsoft.com/office/excel/2006/main">
          <x14:cfRule type="iconSet" priority="26" id="{E0151DF0-9681-4505-81F5-32860B91FE64}">
            <x14:iconSet custom="1">
              <x14:cfvo type="percent">
                <xm:f>0</xm:f>
              </x14:cfvo>
              <x14:cfvo type="num">
                <xm:f>$T$135</xm:f>
              </x14:cfvo>
              <x14:cfvo type="num" gte="0">
                <xm:f>$W$135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F135:G135</xm:sqref>
        </x14:conditionalFormatting>
        <x14:conditionalFormatting xmlns:xm="http://schemas.microsoft.com/office/excel/2006/main">
          <x14:cfRule type="iconSet" priority="25" id="{0A3CAA6E-026A-44E1-BDCA-F89BAA337122}">
            <x14:iconSet custom="1">
              <x14:cfvo type="percent">
                <xm:f>0</xm:f>
              </x14:cfvo>
              <x14:cfvo type="num">
                <xm:f>$T$136</xm:f>
              </x14:cfvo>
              <x14:cfvo type="num" gte="0">
                <xm:f>$W$136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F136:G136</xm:sqref>
        </x14:conditionalFormatting>
        <x14:conditionalFormatting xmlns:xm="http://schemas.microsoft.com/office/excel/2006/main">
          <x14:cfRule type="iconSet" priority="24" id="{28F4040D-5CF6-4FB0-BF5C-D48AB3F5EB7A}">
            <x14:iconSet custom="1">
              <x14:cfvo type="percent">
                <xm:f>0</xm:f>
              </x14:cfvo>
              <x14:cfvo type="num">
                <xm:f>$T$137</xm:f>
              </x14:cfvo>
              <x14:cfvo type="num" gte="0">
                <xm:f>$W$137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F137:G137</xm:sqref>
        </x14:conditionalFormatting>
        <x14:conditionalFormatting xmlns:xm="http://schemas.microsoft.com/office/excel/2006/main">
          <x14:cfRule type="iconSet" priority="23" id="{93F7FFDD-7A46-4EF5-8680-F734D1922C81}">
            <x14:iconSet custom="1">
              <x14:cfvo type="percent">
                <xm:f>0</xm:f>
              </x14:cfvo>
              <x14:cfvo type="num">
                <xm:f>$T$138</xm:f>
              </x14:cfvo>
              <x14:cfvo type="num" gte="0">
                <xm:f>$W$138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F138:G138</xm:sqref>
        </x14:conditionalFormatting>
        <x14:conditionalFormatting xmlns:xm="http://schemas.microsoft.com/office/excel/2006/main">
          <x14:cfRule type="iconSet" priority="22" id="{44E48C97-B672-4FAD-B484-ED437CC85568}">
            <x14:iconSet custom="1">
              <x14:cfvo type="percent">
                <xm:f>0</xm:f>
              </x14:cfvo>
              <x14:cfvo type="num">
                <xm:f>$T$139</xm:f>
              </x14:cfvo>
              <x14:cfvo type="num" gte="0">
                <xm:f>$W$139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F139:G139</xm:sqref>
        </x14:conditionalFormatting>
        <x14:conditionalFormatting xmlns:xm="http://schemas.microsoft.com/office/excel/2006/main">
          <x14:cfRule type="iconSet" priority="21" id="{042B1299-7B45-4332-B8C3-A4F501E91EF4}">
            <x14:iconSet custom="1">
              <x14:cfvo type="percent">
                <xm:f>0</xm:f>
              </x14:cfvo>
              <x14:cfvo type="num">
                <xm:f>$T$140</xm:f>
              </x14:cfvo>
              <x14:cfvo type="num" gte="0">
                <xm:f>$W$140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F140:G140</xm:sqref>
        </x14:conditionalFormatting>
        <x14:conditionalFormatting xmlns:xm="http://schemas.microsoft.com/office/excel/2006/main">
          <x14:cfRule type="iconSet" priority="14" id="{8BB103C6-6E91-4465-94E2-D9613DCF4B52}">
            <x14:iconSet custom="1">
              <x14:cfvo type="percent">
                <xm:f>0</xm:f>
              </x14:cfvo>
              <x14:cfvo type="num">
                <xm:f>$T$141</xm:f>
              </x14:cfvo>
              <x14:cfvo type="num" gte="0">
                <xm:f>$W$141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F141:G141</xm:sqref>
        </x14:conditionalFormatting>
        <x14:conditionalFormatting xmlns:xm="http://schemas.microsoft.com/office/excel/2006/main">
          <x14:cfRule type="iconSet" priority="13" id="{BB4641BE-9AF8-4982-83A7-358FBF03B0C4}">
            <x14:iconSet custom="1">
              <x14:cfvo type="percent">
                <xm:f>0</xm:f>
              </x14:cfvo>
              <x14:cfvo type="num">
                <xm:f>$T$142</xm:f>
              </x14:cfvo>
              <x14:cfvo type="num" gte="0">
                <xm:f>$W$142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F142:G142</xm:sqref>
        </x14:conditionalFormatting>
        <x14:conditionalFormatting xmlns:xm="http://schemas.microsoft.com/office/excel/2006/main">
          <x14:cfRule type="expression" priority="7" id="{A2672466-7297-4406-BF0C-BF94619C5B6A}">
            <xm:f>'elementi base'!$E$23='menu a tendina'!$A$13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9" id="{9EFC4D0E-D131-471B-BFE3-17F6F1D1F22F}">
            <xm:f>'elementi base'!$E$23='menu a tendina'!$A$12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11" id="{8A9CD6A3-02C3-4B3C-9CF8-A48EFE822452}">
            <xm:f>'elementi base'!$E$23='menu a tendina'!$A$11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I31:N31</xm:sqref>
        </x14:conditionalFormatting>
        <x14:conditionalFormatting xmlns:xm="http://schemas.microsoft.com/office/excel/2006/main">
          <x14:cfRule type="expression" priority="12" id="{79691BB4-84DB-4D85-9D7A-18353965A2E8}">
            <xm:f>'elementi base'!$E$23='menu a tendina'!$A$11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I17:Q18</xm:sqref>
        </x14:conditionalFormatting>
        <x14:conditionalFormatting xmlns:xm="http://schemas.microsoft.com/office/excel/2006/main">
          <x14:cfRule type="expression" priority="111" id="{27492E70-EAE9-4707-B037-C2C04FA2D5C5}">
            <xm:f>'elementi base'!$E$23='menu a tendina'!$A$12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</border>
            </x14:dxf>
          </x14:cfRule>
          <xm:sqref>I19:Q20</xm:sqref>
        </x14:conditionalFormatting>
        <x14:conditionalFormatting xmlns:xm="http://schemas.microsoft.com/office/excel/2006/main">
          <x14:cfRule type="expression" priority="62" id="{0E1FEE9E-04A6-45B1-AE91-871FE5BA01AE}">
            <xm:f>'elementi base'!$E$23='menu a tendina'!$A$13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left/>
                <bottom style="thin">
                  <color auto="1"/>
                </bottom>
              </border>
            </x14:dxf>
          </x14:cfRule>
          <xm:sqref>I21:Q22</xm:sqref>
        </x14:conditionalFormatting>
        <x14:conditionalFormatting xmlns:xm="http://schemas.microsoft.com/office/excel/2006/main">
          <x14:cfRule type="expression" priority="104" id="{6AFD2068-EB15-4BDB-9C59-2EA2BCFA36F7}">
            <xm:f>$I$31='menu a tendina'!$A$87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O31</xm:sqref>
        </x14:conditionalFormatting>
        <x14:conditionalFormatting xmlns:xm="http://schemas.microsoft.com/office/excel/2006/main">
          <x14:cfRule type="expression" priority="105" id="{735C7713-22E5-4A3B-96B6-AC55286684ED}">
            <xm:f>$I$31='menu a tendina'!$A$93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P31:Q31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B7C0025-24C2-4056-96CE-65A011F17B0D}">
          <x14:formula1>
            <xm:f>'menu a tendina'!$A$32:$A$34</xm:f>
          </x14:formula1>
          <xm:sqref>I12:Q13</xm:sqref>
        </x14:dataValidation>
        <x14:dataValidation type="list" allowBlank="1" showInputMessage="1" showErrorMessage="1" xr:uid="{E15B6C11-9104-4FE8-823E-CE4A0CC5FA33}">
          <x14:formula1>
            <xm:f>'menu a tendina'!$A$37:$A$39</xm:f>
          </x14:formula1>
          <xm:sqref>I14:Q15</xm:sqref>
        </x14:dataValidation>
        <x14:dataValidation type="list" allowBlank="1" showInputMessage="1" showErrorMessage="1" xr:uid="{F5250E9E-6A08-443E-B7A8-4AD295E576DE}">
          <x14:formula1>
            <xm:f>'menu a tendina'!$A$78:$A$83</xm:f>
          </x14:formula1>
          <xm:sqref>I23:Q24</xm:sqref>
        </x14:dataValidation>
        <x14:dataValidation type="list" allowBlank="1" showInputMessage="1" showErrorMessage="1" xr:uid="{9CAA1C17-3045-4C76-865E-D3070DCC0D87}">
          <x14:formula1>
            <xm:f>AMTOVZ_CSV_LV95!$K:$K</xm:f>
          </x14:formula1>
          <xm:sqref>I7:Q7</xm:sqref>
        </x14:dataValidation>
        <x14:dataValidation type="list" allowBlank="1" showInputMessage="1" showErrorMessage="1" xr:uid="{D40F4D42-F9AF-4E79-BF6C-1E0C2AE5AACE}">
          <x14:formula1>
            <xm:f>'menu a tendina'!$C$48:$C$60</xm:f>
          </x14:formula1>
          <xm:sqref>I21:Q22</xm:sqref>
        </x14:dataValidation>
        <x14:dataValidation type="list" allowBlank="1" showInputMessage="1" showErrorMessage="1" xr:uid="{23D75941-B2D6-4133-BCDE-83BFF1C5D0AA}">
          <x14:formula1>
            <xm:f>'menu a tendina'!$A$48:$A$60</xm:f>
          </x14:formula1>
          <xm:sqref>I17:Q20</xm:sqref>
        </x14:dataValidation>
        <x14:dataValidation type="list" allowBlank="1" showInputMessage="1" showErrorMessage="1" xr:uid="{EF239AC8-BF4C-4BC3-8516-9181902BAFDF}">
          <x14:formula1>
            <xm:f>'menu a tendina'!$D$48:$D$50</xm:f>
          </x14:formula1>
          <xm:sqref>I19:Q20</xm:sqref>
        </x14:dataValidation>
        <x14:dataValidation type="list" allowBlank="1" showInputMessage="1" showErrorMessage="1" xr:uid="{2C33B464-CCA4-445E-AEF3-2874093F76D4}">
          <x14:formula1>
            <xm:f>'menu a tendina'!$A$87:$A$93</xm:f>
          </x14:formula1>
          <xm:sqref>I31:N31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92FF-03DF-4AC8-9D6A-B616B5AD665C}">
  <sheetPr>
    <tabColor theme="4" tint="0.79998168889431442"/>
    <outlinePr showOutlineSymbols="0"/>
    <pageSetUpPr fitToPage="1"/>
  </sheetPr>
  <dimension ref="A1:AE313"/>
  <sheetViews>
    <sheetView showGridLines="0" showZeros="0" showOutlineSymbols="0" view="pageBreakPreview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265" customWidth="1"/>
    <col min="2" max="6" width="5.7265625" style="265" customWidth="1"/>
    <col min="7" max="7" width="7.26953125" style="265" customWidth="1"/>
    <col min="8" max="8" width="5.7265625" style="265" customWidth="1"/>
    <col min="9" max="12" width="3.7265625" style="265" customWidth="1"/>
    <col min="13" max="13" width="1.1796875" style="265" customWidth="1"/>
    <col min="14" max="14" width="3.7265625" style="265" customWidth="1"/>
    <col min="15" max="15" width="7.7265625" style="265" customWidth="1"/>
    <col min="16" max="16" width="3.1796875" style="265" customWidth="1"/>
    <col min="17" max="17" width="11.7265625" style="265" customWidth="1"/>
    <col min="18" max="18" width="1.7265625" style="265" customWidth="1"/>
    <col min="19" max="21" width="11.453125" style="114"/>
    <col min="22" max="16384" width="11.453125" style="265"/>
  </cols>
  <sheetData>
    <row r="1" spans="1:29" s="112" customFormat="1" ht="14.5" customHeight="1" x14ac:dyDescent="0.3">
      <c r="A1" s="103" t="s">
        <v>4636</v>
      </c>
      <c r="B1" s="95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96"/>
      <c r="N1" s="496"/>
      <c r="O1" s="496"/>
      <c r="P1" s="496"/>
      <c r="Q1" s="496"/>
      <c r="S1" s="114"/>
      <c r="T1" s="114"/>
      <c r="U1" s="114"/>
    </row>
    <row r="2" spans="1:29" s="112" customFormat="1" ht="14.5" customHeight="1" x14ac:dyDescent="0.3">
      <c r="A2" s="2"/>
      <c r="B2" s="2"/>
      <c r="C2" s="145"/>
      <c r="D2" s="145"/>
      <c r="E2" s="145"/>
      <c r="F2" s="145"/>
      <c r="G2" s="145"/>
      <c r="H2" s="145"/>
      <c r="I2" s="145"/>
      <c r="J2" s="145"/>
      <c r="K2" s="145"/>
      <c r="L2" s="145"/>
      <c r="Q2" s="145"/>
      <c r="S2" s="114"/>
      <c r="T2" s="114"/>
      <c r="U2" s="114"/>
    </row>
    <row r="3" spans="1:29" s="99" customFormat="1" ht="14.5" customHeight="1" x14ac:dyDescent="0.3">
      <c r="A3" s="6"/>
      <c r="B3" s="6" t="s">
        <v>4637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3"/>
      <c r="T3" s="90"/>
      <c r="U3" s="90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90"/>
      <c r="T4" s="90"/>
      <c r="U4" s="90"/>
    </row>
    <row r="5" spans="1:29" s="99" customFormat="1" ht="14.5" customHeight="1" x14ac:dyDescent="0.3">
      <c r="A5" s="4"/>
      <c r="B5" s="2" t="s">
        <v>4646</v>
      </c>
      <c r="C5" s="2"/>
      <c r="D5" s="2"/>
      <c r="E5" s="2"/>
      <c r="F5" s="2"/>
      <c r="G5" s="2"/>
      <c r="H5" s="2"/>
      <c r="I5" s="673"/>
      <c r="J5" s="674"/>
      <c r="K5" s="674"/>
      <c r="L5" s="674"/>
      <c r="M5" s="674"/>
      <c r="N5" s="674"/>
      <c r="O5" s="674"/>
      <c r="P5" s="674"/>
      <c r="Q5" s="674"/>
      <c r="R5" s="7"/>
      <c r="S5" s="90"/>
      <c r="T5" s="90"/>
      <c r="U5" s="90"/>
    </row>
    <row r="6" spans="1:29" s="99" customFormat="1" ht="14.5" customHeight="1" x14ac:dyDescent="0.3">
      <c r="A6" s="4"/>
      <c r="B6" s="2" t="s">
        <v>4645</v>
      </c>
      <c r="C6" s="2"/>
      <c r="D6" s="2"/>
      <c r="E6" s="2"/>
      <c r="F6" s="2"/>
      <c r="G6" s="2"/>
      <c r="H6" s="2"/>
      <c r="I6" s="693"/>
      <c r="J6" s="693"/>
      <c r="K6" s="693"/>
      <c r="L6" s="693"/>
      <c r="M6" s="693"/>
      <c r="N6" s="693"/>
      <c r="O6" s="693"/>
      <c r="P6" s="693"/>
      <c r="Q6" s="693"/>
      <c r="R6" s="7"/>
      <c r="S6" s="43"/>
      <c r="T6" s="90"/>
      <c r="U6" s="90"/>
    </row>
    <row r="7" spans="1:29" s="99" customFormat="1" ht="14.5" customHeight="1" x14ac:dyDescent="0.3">
      <c r="A7" s="4"/>
      <c r="B7" s="2" t="s">
        <v>4644</v>
      </c>
      <c r="C7" s="2"/>
      <c r="D7" s="2"/>
      <c r="E7" s="2"/>
      <c r="F7" s="2"/>
      <c r="G7" s="2"/>
      <c r="H7" s="2"/>
      <c r="I7" s="702" t="str">
        <f>AMTOVZ_CSV_LV95!$L$1</f>
        <v/>
      </c>
      <c r="J7" s="702"/>
      <c r="K7" s="702"/>
      <c r="L7" s="702"/>
      <c r="M7" s="702"/>
      <c r="N7" s="702"/>
      <c r="O7" s="702"/>
      <c r="P7" s="702"/>
      <c r="Q7" s="702"/>
      <c r="R7" s="7"/>
      <c r="S7" s="43"/>
      <c r="T7" s="90"/>
      <c r="U7" s="90"/>
    </row>
    <row r="8" spans="1:29" s="99" customFormat="1" ht="14.5" customHeight="1" x14ac:dyDescent="0.3">
      <c r="A8" s="4"/>
      <c r="B8" s="2" t="s">
        <v>4643</v>
      </c>
      <c r="C8" s="2"/>
      <c r="D8" s="2"/>
      <c r="E8" s="2"/>
      <c r="F8" s="2"/>
      <c r="G8" s="2"/>
      <c r="H8" s="2"/>
      <c r="I8" s="673"/>
      <c r="J8" s="674"/>
      <c r="K8" s="674"/>
      <c r="L8" s="674"/>
      <c r="M8" s="674"/>
      <c r="N8" s="674"/>
      <c r="O8" s="674"/>
      <c r="P8" s="674"/>
      <c r="Q8" s="674"/>
      <c r="R8" s="7"/>
      <c r="S8" s="43"/>
      <c r="T8" s="90"/>
      <c r="U8" s="90"/>
    </row>
    <row r="9" spans="1:29" s="11" customFormat="1" ht="14.5" customHeight="1" x14ac:dyDescent="0.2">
      <c r="A9" s="61"/>
      <c r="B9" s="701" t="s">
        <v>4638</v>
      </c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109"/>
      <c r="S9" s="43"/>
      <c r="T9" s="43"/>
      <c r="U9" s="43"/>
    </row>
    <row r="10" spans="1:29" s="112" customFormat="1" ht="14.5" customHeight="1" x14ac:dyDescent="0.3">
      <c r="A10" s="110"/>
      <c r="B10" s="111"/>
      <c r="C10" s="111"/>
      <c r="D10" s="111"/>
      <c r="E10" s="111"/>
      <c r="F10" s="50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3"/>
      <c r="S10" s="114"/>
      <c r="T10" s="114"/>
      <c r="U10" s="114"/>
    </row>
    <row r="11" spans="1:29" s="112" customFormat="1" ht="14.5" customHeight="1" x14ac:dyDescent="0.3">
      <c r="A11" s="110"/>
      <c r="B11" s="111" t="s">
        <v>4642</v>
      </c>
      <c r="F11" s="50"/>
      <c r="G11" s="111"/>
      <c r="H11" s="111"/>
      <c r="I11" s="91"/>
      <c r="J11" s="91"/>
      <c r="K11" s="91"/>
      <c r="L11" s="91"/>
      <c r="M11" s="91"/>
      <c r="N11" s="91"/>
      <c r="O11" s="782">
        <v>0</v>
      </c>
      <c r="P11" s="782"/>
      <c r="Q11" s="782"/>
      <c r="R11" s="113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</row>
    <row r="12" spans="1:29" s="112" customFormat="1" ht="14.5" customHeight="1" x14ac:dyDescent="0.3">
      <c r="A12" s="155"/>
      <c r="B12" s="2"/>
      <c r="C12" s="145"/>
      <c r="D12" s="145"/>
      <c r="E12" s="377"/>
      <c r="F12" s="274"/>
      <c r="G12" s="145"/>
      <c r="H12" s="145"/>
      <c r="I12" s="378"/>
      <c r="J12" s="379"/>
      <c r="K12" s="145"/>
      <c r="L12" s="274"/>
      <c r="M12" s="274"/>
      <c r="N12" s="274"/>
      <c r="O12" s="274"/>
      <c r="P12" s="274"/>
      <c r="Q12" s="274"/>
      <c r="R12" s="113"/>
      <c r="S12" s="114"/>
      <c r="T12" s="114"/>
      <c r="U12" s="114"/>
    </row>
    <row r="13" spans="1:29" s="99" customFormat="1" ht="14.5" customHeight="1" x14ac:dyDescent="0.3">
      <c r="A13" s="4"/>
      <c r="B13" s="2" t="s">
        <v>4522</v>
      </c>
      <c r="C13" s="2"/>
      <c r="D13" s="2"/>
      <c r="E13" s="2"/>
      <c r="F13" s="49"/>
      <c r="G13" s="2"/>
      <c r="H13" s="2"/>
      <c r="I13" s="675" t="s">
        <v>4505</v>
      </c>
      <c r="J13" s="675"/>
      <c r="K13" s="675"/>
      <c r="L13" s="675"/>
      <c r="M13" s="675"/>
      <c r="N13" s="675"/>
      <c r="O13" s="675"/>
      <c r="P13" s="675"/>
      <c r="Q13" s="675"/>
      <c r="R13" s="7"/>
      <c r="S13" s="90"/>
      <c r="T13" s="90"/>
      <c r="U13" s="90"/>
    </row>
    <row r="14" spans="1:29" s="99" customFormat="1" ht="14.5" customHeight="1" x14ac:dyDescent="0.3">
      <c r="A14" s="4"/>
      <c r="B14" s="2"/>
      <c r="C14" s="2"/>
      <c r="D14" s="2"/>
      <c r="E14" s="2"/>
      <c r="F14" s="49"/>
      <c r="G14" s="2"/>
      <c r="H14" s="2"/>
      <c r="I14" s="676"/>
      <c r="J14" s="676"/>
      <c r="K14" s="676"/>
      <c r="L14" s="676"/>
      <c r="M14" s="676"/>
      <c r="N14" s="676"/>
      <c r="O14" s="676"/>
      <c r="P14" s="676"/>
      <c r="Q14" s="676"/>
      <c r="R14" s="7"/>
      <c r="S14" s="90"/>
      <c r="T14" s="90"/>
      <c r="U14" s="90"/>
    </row>
    <row r="15" spans="1:29" s="99" customFormat="1" ht="14.5" customHeight="1" x14ac:dyDescent="0.3">
      <c r="A15" s="4"/>
      <c r="B15" s="2" t="s">
        <v>4525</v>
      </c>
      <c r="C15" s="2"/>
      <c r="D15" s="2"/>
      <c r="E15" s="2"/>
      <c r="F15" s="49"/>
      <c r="G15" s="2"/>
      <c r="H15" s="2"/>
      <c r="I15" s="677" t="s">
        <v>4505</v>
      </c>
      <c r="J15" s="677"/>
      <c r="K15" s="677"/>
      <c r="L15" s="677"/>
      <c r="M15" s="677"/>
      <c r="N15" s="677"/>
      <c r="O15" s="677"/>
      <c r="P15" s="677"/>
      <c r="Q15" s="677"/>
      <c r="R15" s="7"/>
      <c r="S15" s="116"/>
      <c r="T15" s="90"/>
      <c r="U15" s="90"/>
    </row>
    <row r="16" spans="1:29" s="99" customFormat="1" ht="14.5" customHeight="1" x14ac:dyDescent="0.3">
      <c r="A16" s="4"/>
      <c r="B16" s="2"/>
      <c r="C16" s="2"/>
      <c r="D16" s="2"/>
      <c r="E16" s="2"/>
      <c r="F16" s="49"/>
      <c r="G16" s="2"/>
      <c r="H16" s="2"/>
      <c r="I16" s="676"/>
      <c r="J16" s="676"/>
      <c r="K16" s="676"/>
      <c r="L16" s="676"/>
      <c r="M16" s="676"/>
      <c r="N16" s="676"/>
      <c r="O16" s="676"/>
      <c r="P16" s="676"/>
      <c r="Q16" s="676"/>
      <c r="R16" s="7"/>
      <c r="S16" s="43"/>
      <c r="T16" s="90"/>
      <c r="U16" s="90"/>
    </row>
    <row r="17" spans="1:27" s="122" customFormat="1" ht="14.15" customHeight="1" x14ac:dyDescent="0.3">
      <c r="A17" s="380"/>
      <c r="B17" s="9" t="s">
        <v>4750</v>
      </c>
      <c r="C17" s="381"/>
      <c r="D17" s="381"/>
      <c r="E17" s="381"/>
      <c r="F17" s="381"/>
      <c r="G17" s="381"/>
      <c r="H17" s="381"/>
      <c r="I17" s="677" t="s">
        <v>4505</v>
      </c>
      <c r="J17" s="677"/>
      <c r="K17" s="677"/>
      <c r="L17" s="677"/>
      <c r="M17" s="677"/>
      <c r="N17" s="677"/>
      <c r="O17" s="677"/>
      <c r="P17" s="677"/>
      <c r="Q17" s="677"/>
      <c r="R17" s="26"/>
      <c r="S17" s="120"/>
      <c r="T17" s="120"/>
      <c r="U17" s="120"/>
    </row>
    <row r="18" spans="1:27" s="122" customFormat="1" ht="14" x14ac:dyDescent="0.3">
      <c r="A18" s="127"/>
      <c r="B18" s="25"/>
      <c r="C18" s="541"/>
      <c r="D18" s="542"/>
      <c r="E18" s="542"/>
      <c r="F18" s="542"/>
      <c r="G18" s="542"/>
      <c r="H18" s="542"/>
      <c r="I18" s="676"/>
      <c r="J18" s="676"/>
      <c r="K18" s="676"/>
      <c r="L18" s="676"/>
      <c r="M18" s="676"/>
      <c r="N18" s="676"/>
      <c r="O18" s="676"/>
      <c r="P18" s="676"/>
      <c r="Q18" s="676"/>
      <c r="R18" s="26"/>
      <c r="S18" s="120"/>
      <c r="T18" s="120"/>
      <c r="U18" s="120"/>
    </row>
    <row r="19" spans="1:27" s="99" customFormat="1" ht="14.5" customHeight="1" x14ac:dyDescent="0.3">
      <c r="A19" s="4"/>
      <c r="B19" s="2" t="s">
        <v>4640</v>
      </c>
      <c r="C19" s="2"/>
      <c r="D19" s="2"/>
      <c r="E19" s="2"/>
      <c r="F19" s="2"/>
      <c r="G19" s="2"/>
      <c r="H19" s="2"/>
      <c r="I19" s="795" t="s">
        <v>4505</v>
      </c>
      <c r="J19" s="795"/>
      <c r="K19" s="795"/>
      <c r="L19" s="795"/>
      <c r="M19" s="795"/>
      <c r="N19" s="795"/>
      <c r="O19" s="795"/>
      <c r="P19" s="795"/>
      <c r="Q19" s="795"/>
      <c r="R19" s="7"/>
      <c r="S19" s="90"/>
      <c r="T19" s="90"/>
      <c r="U19" s="90"/>
    </row>
    <row r="20" spans="1:27" s="122" customFormat="1" ht="14" x14ac:dyDescent="0.3">
      <c r="A20" s="127"/>
      <c r="B20" s="25"/>
      <c r="C20" s="541"/>
      <c r="D20" s="542"/>
      <c r="E20" s="542"/>
      <c r="F20" s="542"/>
      <c r="G20" s="542"/>
      <c r="H20" s="542"/>
      <c r="I20" s="796"/>
      <c r="J20" s="796"/>
      <c r="K20" s="796"/>
      <c r="L20" s="796"/>
      <c r="M20" s="796"/>
      <c r="N20" s="796"/>
      <c r="O20" s="796"/>
      <c r="P20" s="796"/>
      <c r="Q20" s="796"/>
      <c r="R20" s="26"/>
      <c r="S20" s="120"/>
      <c r="T20" s="120"/>
      <c r="U20" s="120"/>
    </row>
    <row r="21" spans="1:27" s="112" customFormat="1" ht="14.5" customHeight="1" x14ac:dyDescent="0.3">
      <c r="A21" s="130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2"/>
      <c r="S21" s="2"/>
      <c r="T21" s="114"/>
      <c r="U21" s="114"/>
    </row>
    <row r="22" spans="1:27" s="112" customFormat="1" ht="14.5" customHeight="1" x14ac:dyDescent="0.3">
      <c r="A22" s="145"/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14"/>
      <c r="T22" s="114"/>
      <c r="U22" s="114"/>
    </row>
    <row r="23" spans="1:27" s="114" customFormat="1" ht="14.5" customHeight="1" x14ac:dyDescent="0.3">
      <c r="A23" s="143"/>
      <c r="B23" s="144" t="s">
        <v>4647</v>
      </c>
      <c r="C23" s="111"/>
      <c r="D23" s="111"/>
      <c r="E23" s="111"/>
      <c r="F23" s="111"/>
      <c r="G23" s="111"/>
      <c r="H23" s="111"/>
      <c r="I23" s="111"/>
      <c r="J23" s="111"/>
      <c r="K23" s="111"/>
      <c r="L23" s="145"/>
      <c r="M23" s="146"/>
      <c r="N23" s="146"/>
      <c r="O23" s="146"/>
      <c r="P23" s="146"/>
      <c r="Q23" s="146"/>
      <c r="R23" s="145"/>
    </row>
    <row r="24" spans="1:27" s="114" customFormat="1" ht="14.5" customHeight="1" x14ac:dyDescent="0.3">
      <c r="A24" s="148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50"/>
      <c r="M24" s="151"/>
      <c r="N24" s="151"/>
      <c r="O24" s="151"/>
      <c r="P24" s="151"/>
      <c r="Q24" s="151"/>
      <c r="R24" s="152"/>
    </row>
    <row r="25" spans="1:27" s="114" customFormat="1" ht="14.5" customHeight="1" x14ac:dyDescent="0.3">
      <c r="A25" s="153"/>
      <c r="B25" s="145" t="s">
        <v>4648</v>
      </c>
      <c r="C25" s="145"/>
      <c r="D25" s="145"/>
      <c r="E25" s="145"/>
      <c r="F25" s="145"/>
      <c r="G25" s="145"/>
      <c r="H25" s="154"/>
      <c r="I25" s="784"/>
      <c r="J25" s="784"/>
      <c r="K25" s="784"/>
      <c r="L25" s="784"/>
      <c r="M25" s="784"/>
      <c r="N25" s="784"/>
      <c r="O25" s="289"/>
      <c r="P25" s="785" t="str">
        <f>IF(I25="","","Q"&amp;ROUNDUP(MONTH(I25)/3,0)&amp;"/"&amp;YEAR(I25))</f>
        <v/>
      </c>
      <c r="Q25" s="785"/>
      <c r="R25" s="113"/>
      <c r="T25" s="288"/>
      <c r="U25" s="288"/>
      <c r="V25" s="288"/>
      <c r="W25" s="288"/>
      <c r="X25" s="143"/>
      <c r="Y25" s="143"/>
      <c r="Z25" s="143"/>
      <c r="AA25" s="143"/>
    </row>
    <row r="26" spans="1:27" s="114" customFormat="1" ht="14.5" customHeight="1" x14ac:dyDescent="0.3">
      <c r="A26" s="155"/>
      <c r="B26" s="145" t="s">
        <v>4917</v>
      </c>
      <c r="C26" s="145"/>
      <c r="D26" s="145"/>
      <c r="E26" s="145"/>
      <c r="F26" s="145"/>
      <c r="G26" s="145"/>
      <c r="H26" s="154"/>
      <c r="I26" s="784"/>
      <c r="J26" s="784"/>
      <c r="K26" s="784"/>
      <c r="L26" s="784"/>
      <c r="M26" s="784"/>
      <c r="N26" s="784"/>
      <c r="O26" s="289"/>
      <c r="P26" s="785" t="str">
        <f>IF(I26="","","Q"&amp;ROUNDUP(MONTH(I26)/3,0)&amp;"/"&amp;YEAR(I26))</f>
        <v/>
      </c>
      <c r="Q26" s="785"/>
      <c r="R26" s="113"/>
      <c r="T26" s="288"/>
      <c r="U26" s="288"/>
      <c r="V26" s="288"/>
      <c r="W26" s="288"/>
      <c r="X26" s="143"/>
      <c r="Y26" s="143"/>
      <c r="Z26" s="143"/>
      <c r="AA26" s="143"/>
    </row>
    <row r="27" spans="1:27" s="114" customFormat="1" ht="14.5" customHeight="1" x14ac:dyDescent="0.3">
      <c r="A27" s="130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7"/>
    </row>
    <row r="28" spans="1:27" s="114" customFormat="1" ht="14.5" customHeight="1" x14ac:dyDescent="0.3">
      <c r="A28" s="145"/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</row>
    <row r="29" spans="1:27" s="112" customFormat="1" ht="14.5" customHeight="1" x14ac:dyDescent="0.3">
      <c r="A29" s="143"/>
      <c r="B29" s="6" t="s">
        <v>4649</v>
      </c>
      <c r="C29" s="145"/>
      <c r="D29" s="145"/>
      <c r="E29" s="145"/>
      <c r="F29" s="145"/>
      <c r="G29" s="145"/>
      <c r="H29" s="145"/>
      <c r="I29" s="145"/>
      <c r="J29" s="145"/>
      <c r="K29" s="289"/>
      <c r="L29" s="145"/>
      <c r="M29" s="145"/>
      <c r="N29" s="145"/>
      <c r="O29" s="145"/>
      <c r="P29" s="145"/>
      <c r="Q29" s="145"/>
      <c r="R29" s="145"/>
      <c r="S29" s="114"/>
      <c r="T29" s="114"/>
      <c r="U29" s="114"/>
    </row>
    <row r="30" spans="1:27" s="112" customFormat="1" ht="14.5" customHeight="1" x14ac:dyDescent="0.3">
      <c r="A30" s="148"/>
      <c r="B30" s="93"/>
      <c r="C30" s="150"/>
      <c r="D30" s="150"/>
      <c r="E30" s="150"/>
      <c r="F30" s="150"/>
      <c r="G30" s="150"/>
      <c r="H30" s="150"/>
      <c r="I30" s="150"/>
      <c r="J30" s="150"/>
      <c r="K30" s="390"/>
      <c r="L30" s="150"/>
      <c r="M30" s="150"/>
      <c r="N30" s="150"/>
      <c r="O30" s="150"/>
      <c r="P30" s="150"/>
      <c r="Q30" s="150"/>
      <c r="R30" s="152"/>
      <c r="S30" s="114"/>
      <c r="T30" s="114"/>
      <c r="U30" s="114"/>
    </row>
    <row r="31" spans="1:27" s="112" customFormat="1" ht="14.5" customHeight="1" x14ac:dyDescent="0.3">
      <c r="A31" s="155"/>
      <c r="B31" s="2" t="s">
        <v>4919</v>
      </c>
      <c r="C31" s="145"/>
      <c r="D31" s="145"/>
      <c r="E31" s="912"/>
      <c r="F31" s="913"/>
      <c r="G31" s="913"/>
      <c r="H31" s="913"/>
      <c r="I31" s="913"/>
      <c r="J31" s="913"/>
      <c r="K31" s="913"/>
      <c r="L31" s="913"/>
      <c r="M31" s="913"/>
      <c r="N31" s="913"/>
      <c r="O31" s="913"/>
      <c r="P31" s="913"/>
      <c r="Q31" s="913"/>
      <c r="R31" s="113"/>
      <c r="S31" s="114"/>
      <c r="T31" s="114"/>
      <c r="U31" s="114"/>
    </row>
    <row r="32" spans="1:27" s="112" customFormat="1" ht="14.5" customHeight="1" x14ac:dyDescent="0.3">
      <c r="A32" s="155"/>
      <c r="B32" s="2" t="s">
        <v>4918</v>
      </c>
      <c r="C32" s="145"/>
      <c r="D32" s="145"/>
      <c r="E32" s="912"/>
      <c r="F32" s="912"/>
      <c r="G32" s="912"/>
      <c r="H32" s="912"/>
      <c r="I32" s="912"/>
      <c r="J32" s="912"/>
      <c r="K32" s="912"/>
      <c r="L32" s="912"/>
      <c r="M32" s="912"/>
      <c r="N32" s="912"/>
      <c r="O32" s="912"/>
      <c r="P32" s="912"/>
      <c r="Q32" s="912"/>
      <c r="R32" s="113"/>
      <c r="S32" s="114"/>
      <c r="T32" s="114"/>
      <c r="U32" s="114"/>
    </row>
    <row r="33" spans="1:21" s="112" customFormat="1" ht="14.5" customHeight="1" x14ac:dyDescent="0.3">
      <c r="A33" s="155"/>
      <c r="B33" s="2" t="s">
        <v>4606</v>
      </c>
      <c r="C33" s="274"/>
      <c r="D33" s="274"/>
      <c r="E33" s="914"/>
      <c r="F33" s="914"/>
      <c r="G33" s="914"/>
      <c r="H33" s="914"/>
      <c r="I33" s="914"/>
      <c r="J33" s="914"/>
      <c r="K33" s="914"/>
      <c r="L33" s="914"/>
      <c r="M33" s="914"/>
      <c r="N33" s="391"/>
      <c r="O33" s="392" t="s">
        <v>10</v>
      </c>
      <c r="P33" s="915"/>
      <c r="Q33" s="916"/>
      <c r="R33" s="270"/>
      <c r="S33" s="114"/>
      <c r="T33" s="114"/>
      <c r="U33" s="114"/>
    </row>
    <row r="34" spans="1:21" s="112" customFormat="1" ht="14.5" customHeight="1" x14ac:dyDescent="0.3">
      <c r="A34" s="130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7"/>
      <c r="S34" s="114"/>
      <c r="T34" s="114"/>
      <c r="U34" s="114"/>
    </row>
    <row r="35" spans="1:21" s="112" customFormat="1" ht="14.5" customHeight="1" x14ac:dyDescent="0.3">
      <c r="A35" s="145"/>
      <c r="B35" s="145"/>
      <c r="C35" s="145"/>
      <c r="D35" s="145"/>
      <c r="E35" s="145"/>
      <c r="F35" s="145"/>
      <c r="G35" s="145"/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145"/>
      <c r="S35" s="114"/>
      <c r="T35" s="114"/>
      <c r="U35" s="114"/>
    </row>
    <row r="36" spans="1:21" ht="14.5" customHeight="1" x14ac:dyDescent="0.3">
      <c r="A36" s="143"/>
      <c r="B36" s="143" t="s">
        <v>4751</v>
      </c>
      <c r="C36" s="145"/>
      <c r="D36" s="145"/>
      <c r="E36" s="145"/>
      <c r="F36" s="145"/>
      <c r="G36" s="145"/>
      <c r="H36" s="145"/>
      <c r="I36" s="145"/>
      <c r="J36" s="145"/>
      <c r="K36" s="289"/>
      <c r="L36" s="145"/>
      <c r="M36" s="145"/>
      <c r="N36" s="145"/>
      <c r="O36" s="274"/>
      <c r="P36" s="274"/>
      <c r="Q36" s="274"/>
      <c r="R36" s="145"/>
    </row>
    <row r="37" spans="1:21" s="112" customFormat="1" ht="14.5" customHeight="1" x14ac:dyDescent="0.3">
      <c r="A37" s="148"/>
      <c r="B37" s="150"/>
      <c r="C37" s="150"/>
      <c r="D37" s="150"/>
      <c r="E37" s="150"/>
      <c r="F37" s="150"/>
      <c r="G37" s="150"/>
      <c r="H37" s="150"/>
      <c r="I37" s="150"/>
      <c r="J37" s="150"/>
      <c r="K37" s="390"/>
      <c r="L37" s="150"/>
      <c r="M37" s="150"/>
      <c r="N37" s="150"/>
      <c r="O37" s="515"/>
      <c r="P37" s="515"/>
      <c r="Q37" s="515"/>
      <c r="R37" s="152"/>
      <c r="S37" s="114"/>
      <c r="T37" s="114"/>
      <c r="U37" s="114"/>
    </row>
    <row r="38" spans="1:21" s="40" customFormat="1" ht="14.5" customHeight="1" x14ac:dyDescent="0.3">
      <c r="A38" s="12"/>
      <c r="B38" s="6"/>
      <c r="C38" s="6"/>
      <c r="D38" s="6"/>
      <c r="E38" s="2"/>
      <c r="F38" s="6"/>
      <c r="G38" s="6" t="s">
        <v>4752</v>
      </c>
      <c r="H38" s="6"/>
      <c r="I38" s="6"/>
      <c r="J38" s="2"/>
      <c r="K38" s="92"/>
      <c r="L38" s="6"/>
      <c r="M38" s="2"/>
      <c r="N38" s="2"/>
      <c r="O38" s="16"/>
      <c r="P38" s="911"/>
      <c r="Q38" s="911"/>
      <c r="R38" s="7"/>
      <c r="S38" s="90"/>
      <c r="T38" s="90"/>
      <c r="U38" s="90"/>
    </row>
    <row r="39" spans="1:21" s="40" customFormat="1" ht="14.5" customHeight="1" x14ac:dyDescent="0.3">
      <c r="A39" s="17"/>
      <c r="B39" s="644" t="b">
        <v>0</v>
      </c>
      <c r="C39" s="2" t="s">
        <v>4753</v>
      </c>
      <c r="D39" s="2"/>
      <c r="E39" s="2"/>
      <c r="F39" s="393"/>
      <c r="G39" s="826"/>
      <c r="H39" s="826"/>
      <c r="I39" s="826"/>
      <c r="J39" s="826"/>
      <c r="K39" s="826"/>
      <c r="L39" s="826"/>
      <c r="M39" s="826"/>
      <c r="N39" s="826"/>
      <c r="O39" s="92"/>
      <c r="P39" s="827">
        <v>0</v>
      </c>
      <c r="Q39" s="828"/>
      <c r="R39" s="7"/>
      <c r="S39" s="90"/>
      <c r="T39" s="90"/>
      <c r="U39" s="90"/>
    </row>
    <row r="40" spans="1:21" s="40" customFormat="1" ht="14.5" customHeight="1" x14ac:dyDescent="0.3">
      <c r="A40" s="17"/>
      <c r="B40" s="644" t="b">
        <v>0</v>
      </c>
      <c r="C40" s="2" t="s">
        <v>4754</v>
      </c>
      <c r="D40" s="2"/>
      <c r="E40" s="2"/>
      <c r="F40" s="393"/>
      <c r="G40" s="826"/>
      <c r="H40" s="826"/>
      <c r="I40" s="826"/>
      <c r="J40" s="826"/>
      <c r="K40" s="826"/>
      <c r="L40" s="826"/>
      <c r="M40" s="826"/>
      <c r="N40" s="826"/>
      <c r="O40" s="92"/>
      <c r="P40" s="827">
        <v>0</v>
      </c>
      <c r="Q40" s="828"/>
      <c r="R40" s="7"/>
      <c r="S40" s="90"/>
      <c r="T40" s="90"/>
      <c r="U40" s="90"/>
    </row>
    <row r="41" spans="1:21" s="40" customFormat="1" ht="14.5" customHeight="1" x14ac:dyDescent="0.3">
      <c r="A41" s="17"/>
      <c r="B41" s="644" t="b">
        <v>0</v>
      </c>
      <c r="C41" s="2" t="s">
        <v>4755</v>
      </c>
      <c r="D41" s="2"/>
      <c r="E41" s="2"/>
      <c r="F41" s="393"/>
      <c r="G41" s="826"/>
      <c r="H41" s="826"/>
      <c r="I41" s="826"/>
      <c r="J41" s="826"/>
      <c r="K41" s="826"/>
      <c r="L41" s="826"/>
      <c r="M41" s="826"/>
      <c r="N41" s="826"/>
      <c r="O41" s="92"/>
      <c r="P41" s="827">
        <v>0</v>
      </c>
      <c r="Q41" s="828"/>
      <c r="R41" s="7"/>
      <c r="S41" s="43"/>
      <c r="T41" s="90"/>
      <c r="U41" s="90"/>
    </row>
    <row r="42" spans="1:21" s="40" customFormat="1" ht="14.5" customHeight="1" x14ac:dyDescent="0.3">
      <c r="A42" s="4"/>
      <c r="B42" s="644" t="b">
        <v>0</v>
      </c>
      <c r="C42" s="2" t="s">
        <v>4756</v>
      </c>
      <c r="D42" s="2"/>
      <c r="E42" s="2"/>
      <c r="F42" s="393"/>
      <c r="G42" s="826"/>
      <c r="H42" s="826"/>
      <c r="I42" s="826"/>
      <c r="J42" s="826"/>
      <c r="K42" s="826"/>
      <c r="L42" s="826"/>
      <c r="M42" s="826"/>
      <c r="N42" s="826"/>
      <c r="O42" s="92"/>
      <c r="P42" s="827">
        <v>0</v>
      </c>
      <c r="Q42" s="828"/>
      <c r="R42" s="7"/>
      <c r="S42" s="90"/>
      <c r="T42" s="90"/>
      <c r="U42" s="90"/>
    </row>
    <row r="43" spans="1:21" ht="14.5" customHeight="1" x14ac:dyDescent="0.3">
      <c r="A43" s="543"/>
      <c r="B43" s="156"/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544"/>
      <c r="P43" s="544"/>
      <c r="Q43" s="544"/>
      <c r="R43" s="157"/>
    </row>
    <row r="44" spans="1:21" ht="14.5" customHeight="1" x14ac:dyDescent="0.3">
      <c r="A44" s="145"/>
      <c r="B44" s="145"/>
      <c r="C44" s="145"/>
      <c r="D44" s="145"/>
      <c r="E44" s="145"/>
      <c r="F44" s="145"/>
      <c r="G44" s="145"/>
      <c r="H44" s="145"/>
      <c r="I44" s="145"/>
      <c r="J44" s="145"/>
      <c r="K44" s="289"/>
      <c r="L44" s="274"/>
      <c r="M44" s="274"/>
      <c r="N44" s="274"/>
      <c r="O44" s="274"/>
      <c r="P44" s="274"/>
      <c r="Q44" s="274"/>
      <c r="R44" s="145"/>
    </row>
    <row r="45" spans="1:21" ht="14.5" customHeight="1" x14ac:dyDescent="0.3">
      <c r="A45" s="156"/>
      <c r="B45" s="545" t="s">
        <v>4650</v>
      </c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</row>
    <row r="46" spans="1:21" ht="14.5" customHeight="1" x14ac:dyDescent="0.3">
      <c r="A46" s="829"/>
      <c r="B46" s="830"/>
      <c r="C46" s="830"/>
      <c r="D46" s="830"/>
      <c r="E46" s="830"/>
      <c r="F46" s="830"/>
      <c r="G46" s="830"/>
      <c r="H46" s="830"/>
      <c r="I46" s="830"/>
      <c r="J46" s="830"/>
      <c r="K46" s="830"/>
      <c r="L46" s="515"/>
      <c r="M46" s="515"/>
      <c r="N46" s="515"/>
      <c r="O46" s="515"/>
      <c r="P46" s="515"/>
      <c r="Q46" s="515"/>
      <c r="R46" s="152"/>
    </row>
    <row r="47" spans="1:21" ht="14.5" customHeight="1" x14ac:dyDescent="0.3">
      <c r="A47" s="546"/>
      <c r="B47" s="834"/>
      <c r="C47" s="834"/>
      <c r="D47" s="834"/>
      <c r="E47" s="834"/>
      <c r="F47" s="834"/>
      <c r="G47" s="834"/>
      <c r="H47" s="834"/>
      <c r="I47" s="834"/>
      <c r="J47" s="834"/>
      <c r="K47" s="834"/>
      <c r="L47" s="834"/>
      <c r="M47" s="834"/>
      <c r="N47" s="834"/>
      <c r="O47" s="834"/>
      <c r="P47" s="834"/>
      <c r="Q47" s="834"/>
      <c r="R47" s="547"/>
    </row>
    <row r="48" spans="1:21" ht="14.5" customHeight="1" x14ac:dyDescent="0.3">
      <c r="A48" s="546"/>
      <c r="B48" s="834"/>
      <c r="C48" s="834"/>
      <c r="D48" s="834"/>
      <c r="E48" s="834"/>
      <c r="F48" s="834"/>
      <c r="G48" s="834"/>
      <c r="H48" s="834"/>
      <c r="I48" s="834"/>
      <c r="J48" s="834"/>
      <c r="K48" s="834"/>
      <c r="L48" s="834"/>
      <c r="M48" s="834"/>
      <c r="N48" s="834"/>
      <c r="O48" s="834"/>
      <c r="P48" s="834"/>
      <c r="Q48" s="834"/>
      <c r="R48" s="547"/>
    </row>
    <row r="49" spans="1:18" ht="14.5" customHeight="1" x14ac:dyDescent="0.3">
      <c r="A49" s="546"/>
      <c r="B49" s="834"/>
      <c r="C49" s="834"/>
      <c r="D49" s="834"/>
      <c r="E49" s="834"/>
      <c r="F49" s="834"/>
      <c r="G49" s="834"/>
      <c r="H49" s="834"/>
      <c r="I49" s="834"/>
      <c r="J49" s="834"/>
      <c r="K49" s="834"/>
      <c r="L49" s="834"/>
      <c r="M49" s="834"/>
      <c r="N49" s="834"/>
      <c r="O49" s="834"/>
      <c r="P49" s="834"/>
      <c r="Q49" s="834"/>
      <c r="R49" s="547"/>
    </row>
    <row r="50" spans="1:18" ht="14.5" customHeight="1" x14ac:dyDescent="0.3">
      <c r="A50" s="546"/>
      <c r="B50" s="834"/>
      <c r="C50" s="834"/>
      <c r="D50" s="834"/>
      <c r="E50" s="834"/>
      <c r="F50" s="834"/>
      <c r="G50" s="834"/>
      <c r="H50" s="834"/>
      <c r="I50" s="834"/>
      <c r="J50" s="834"/>
      <c r="K50" s="834"/>
      <c r="L50" s="834"/>
      <c r="M50" s="834"/>
      <c r="N50" s="834"/>
      <c r="O50" s="834"/>
      <c r="P50" s="834"/>
      <c r="Q50" s="834"/>
      <c r="R50" s="547"/>
    </row>
    <row r="51" spans="1:18" ht="14.5" customHeight="1" x14ac:dyDescent="0.3">
      <c r="A51" s="546"/>
      <c r="B51" s="834"/>
      <c r="C51" s="834"/>
      <c r="D51" s="834"/>
      <c r="E51" s="834"/>
      <c r="F51" s="834"/>
      <c r="G51" s="834"/>
      <c r="H51" s="834"/>
      <c r="I51" s="834"/>
      <c r="J51" s="834"/>
      <c r="K51" s="834"/>
      <c r="L51" s="834"/>
      <c r="M51" s="834"/>
      <c r="N51" s="834"/>
      <c r="O51" s="834"/>
      <c r="P51" s="834"/>
      <c r="Q51" s="834"/>
      <c r="R51" s="547"/>
    </row>
    <row r="52" spans="1:18" ht="14.5" customHeight="1" x14ac:dyDescent="0.3">
      <c r="A52" s="546"/>
      <c r="B52" s="834"/>
      <c r="C52" s="834"/>
      <c r="D52" s="834"/>
      <c r="E52" s="834"/>
      <c r="F52" s="834"/>
      <c r="G52" s="834"/>
      <c r="H52" s="834"/>
      <c r="I52" s="834"/>
      <c r="J52" s="834"/>
      <c r="K52" s="834"/>
      <c r="L52" s="834"/>
      <c r="M52" s="834"/>
      <c r="N52" s="834"/>
      <c r="O52" s="834"/>
      <c r="P52" s="834"/>
      <c r="Q52" s="834"/>
      <c r="R52" s="547"/>
    </row>
    <row r="53" spans="1:18" ht="14.5" customHeight="1" x14ac:dyDescent="0.3">
      <c r="A53" s="546"/>
      <c r="B53" s="834"/>
      <c r="C53" s="834"/>
      <c r="D53" s="834"/>
      <c r="E53" s="834"/>
      <c r="F53" s="834"/>
      <c r="G53" s="834"/>
      <c r="H53" s="834"/>
      <c r="I53" s="834"/>
      <c r="J53" s="834"/>
      <c r="K53" s="834"/>
      <c r="L53" s="834"/>
      <c r="M53" s="834"/>
      <c r="N53" s="834"/>
      <c r="O53" s="834"/>
      <c r="P53" s="834"/>
      <c r="Q53" s="834"/>
      <c r="R53" s="547"/>
    </row>
    <row r="54" spans="1:18" ht="14.5" customHeight="1" x14ac:dyDescent="0.3">
      <c r="A54" s="546"/>
      <c r="B54" s="834"/>
      <c r="C54" s="834"/>
      <c r="D54" s="834"/>
      <c r="E54" s="834"/>
      <c r="F54" s="834"/>
      <c r="G54" s="834"/>
      <c r="H54" s="834"/>
      <c r="I54" s="834"/>
      <c r="J54" s="834"/>
      <c r="K54" s="834"/>
      <c r="L54" s="834"/>
      <c r="M54" s="834"/>
      <c r="N54" s="834"/>
      <c r="O54" s="834"/>
      <c r="P54" s="834"/>
      <c r="Q54" s="834"/>
      <c r="R54" s="547"/>
    </row>
    <row r="55" spans="1:18" ht="14.5" customHeight="1" x14ac:dyDescent="0.3">
      <c r="A55" s="546"/>
      <c r="B55" s="834"/>
      <c r="C55" s="834"/>
      <c r="D55" s="834"/>
      <c r="E55" s="834"/>
      <c r="F55" s="834"/>
      <c r="G55" s="834"/>
      <c r="H55" s="834"/>
      <c r="I55" s="834"/>
      <c r="J55" s="834"/>
      <c r="K55" s="834"/>
      <c r="L55" s="834"/>
      <c r="M55" s="834"/>
      <c r="N55" s="834"/>
      <c r="O55" s="834"/>
      <c r="P55" s="834"/>
      <c r="Q55" s="834"/>
      <c r="R55" s="547"/>
    </row>
    <row r="56" spans="1:18" ht="14.5" customHeight="1" x14ac:dyDescent="0.3">
      <c r="A56" s="546"/>
      <c r="B56" s="834"/>
      <c r="C56" s="834"/>
      <c r="D56" s="834"/>
      <c r="E56" s="834"/>
      <c r="F56" s="834"/>
      <c r="G56" s="834"/>
      <c r="H56" s="834"/>
      <c r="I56" s="834"/>
      <c r="J56" s="834"/>
      <c r="K56" s="834"/>
      <c r="L56" s="834"/>
      <c r="M56" s="834"/>
      <c r="N56" s="834"/>
      <c r="O56" s="834"/>
      <c r="P56" s="834"/>
      <c r="Q56" s="834"/>
      <c r="R56" s="547"/>
    </row>
    <row r="57" spans="1:18" ht="14.5" customHeight="1" x14ac:dyDescent="0.3">
      <c r="A57" s="546"/>
      <c r="B57" s="834"/>
      <c r="C57" s="834"/>
      <c r="D57" s="834"/>
      <c r="E57" s="834"/>
      <c r="F57" s="834"/>
      <c r="G57" s="834"/>
      <c r="H57" s="834"/>
      <c r="I57" s="834"/>
      <c r="J57" s="834"/>
      <c r="K57" s="834"/>
      <c r="L57" s="834"/>
      <c r="M57" s="834"/>
      <c r="N57" s="834"/>
      <c r="O57" s="834"/>
      <c r="P57" s="834"/>
      <c r="Q57" s="834"/>
      <c r="R57" s="547"/>
    </row>
    <row r="58" spans="1:18" ht="14.5" customHeight="1" x14ac:dyDescent="0.3">
      <c r="A58" s="546"/>
      <c r="B58" s="834"/>
      <c r="C58" s="834"/>
      <c r="D58" s="834"/>
      <c r="E58" s="834"/>
      <c r="F58" s="834"/>
      <c r="G58" s="834"/>
      <c r="H58" s="834"/>
      <c r="I58" s="834"/>
      <c r="J58" s="834"/>
      <c r="K58" s="834"/>
      <c r="L58" s="834"/>
      <c r="M58" s="834"/>
      <c r="N58" s="834"/>
      <c r="O58" s="834"/>
      <c r="P58" s="834"/>
      <c r="Q58" s="834"/>
      <c r="R58" s="547"/>
    </row>
    <row r="59" spans="1:18" ht="14.5" customHeight="1" x14ac:dyDescent="0.3">
      <c r="A59" s="546"/>
      <c r="B59" s="834"/>
      <c r="C59" s="834"/>
      <c r="D59" s="834"/>
      <c r="E59" s="834"/>
      <c r="F59" s="834"/>
      <c r="G59" s="834"/>
      <c r="H59" s="834"/>
      <c r="I59" s="834"/>
      <c r="J59" s="834"/>
      <c r="K59" s="834"/>
      <c r="L59" s="834"/>
      <c r="M59" s="834"/>
      <c r="N59" s="834"/>
      <c r="O59" s="834"/>
      <c r="P59" s="834"/>
      <c r="Q59" s="834"/>
      <c r="R59" s="547"/>
    </row>
    <row r="60" spans="1:18" ht="14.5" customHeight="1" x14ac:dyDescent="0.3">
      <c r="A60" s="546"/>
      <c r="B60" s="834"/>
      <c r="C60" s="834"/>
      <c r="D60" s="834"/>
      <c r="E60" s="834"/>
      <c r="F60" s="834"/>
      <c r="G60" s="834"/>
      <c r="H60" s="834"/>
      <c r="I60" s="834"/>
      <c r="J60" s="834"/>
      <c r="K60" s="834"/>
      <c r="L60" s="834"/>
      <c r="M60" s="834"/>
      <c r="N60" s="834"/>
      <c r="O60" s="834"/>
      <c r="P60" s="834"/>
      <c r="Q60" s="834"/>
      <c r="R60" s="547"/>
    </row>
    <row r="61" spans="1:18" ht="14.5" customHeight="1" x14ac:dyDescent="0.3">
      <c r="A61" s="546"/>
      <c r="B61" s="834"/>
      <c r="C61" s="834"/>
      <c r="D61" s="834"/>
      <c r="E61" s="834"/>
      <c r="F61" s="834"/>
      <c r="G61" s="834"/>
      <c r="H61" s="834"/>
      <c r="I61" s="834"/>
      <c r="J61" s="834"/>
      <c r="K61" s="834"/>
      <c r="L61" s="834"/>
      <c r="M61" s="834"/>
      <c r="N61" s="834"/>
      <c r="O61" s="834"/>
      <c r="P61" s="834"/>
      <c r="Q61" s="834"/>
      <c r="R61" s="547"/>
    </row>
    <row r="62" spans="1:18" ht="14.5" customHeight="1" x14ac:dyDescent="0.3">
      <c r="A62" s="546"/>
      <c r="B62" s="834"/>
      <c r="C62" s="834"/>
      <c r="D62" s="834"/>
      <c r="E62" s="834"/>
      <c r="F62" s="834"/>
      <c r="G62" s="834"/>
      <c r="H62" s="834"/>
      <c r="I62" s="834"/>
      <c r="J62" s="834"/>
      <c r="K62" s="834"/>
      <c r="L62" s="834"/>
      <c r="M62" s="834"/>
      <c r="N62" s="834"/>
      <c r="O62" s="834"/>
      <c r="P62" s="834"/>
      <c r="Q62" s="834"/>
      <c r="R62" s="547"/>
    </row>
    <row r="63" spans="1:18" ht="14.5" customHeight="1" x14ac:dyDescent="0.3">
      <c r="A63" s="546"/>
      <c r="B63" s="834"/>
      <c r="C63" s="834"/>
      <c r="D63" s="834"/>
      <c r="E63" s="834"/>
      <c r="F63" s="834"/>
      <c r="G63" s="834"/>
      <c r="H63" s="834"/>
      <c r="I63" s="834"/>
      <c r="J63" s="834"/>
      <c r="K63" s="834"/>
      <c r="L63" s="834"/>
      <c r="M63" s="834"/>
      <c r="N63" s="834"/>
      <c r="O63" s="834"/>
      <c r="P63" s="834"/>
      <c r="Q63" s="834"/>
      <c r="R63" s="547"/>
    </row>
    <row r="64" spans="1:18" ht="14.5" customHeight="1" x14ac:dyDescent="0.3">
      <c r="A64" s="546"/>
      <c r="B64" s="834"/>
      <c r="C64" s="834"/>
      <c r="D64" s="834"/>
      <c r="E64" s="834"/>
      <c r="F64" s="834"/>
      <c r="G64" s="834"/>
      <c r="H64" s="834"/>
      <c r="I64" s="834"/>
      <c r="J64" s="834"/>
      <c r="K64" s="834"/>
      <c r="L64" s="834"/>
      <c r="M64" s="834"/>
      <c r="N64" s="834"/>
      <c r="O64" s="834"/>
      <c r="P64" s="834"/>
      <c r="Q64" s="834"/>
      <c r="R64" s="547"/>
    </row>
    <row r="65" spans="1:18" ht="14.5" customHeight="1" x14ac:dyDescent="0.3">
      <c r="A65" s="546"/>
      <c r="B65" s="834"/>
      <c r="C65" s="834"/>
      <c r="D65" s="834"/>
      <c r="E65" s="834"/>
      <c r="F65" s="834"/>
      <c r="G65" s="834"/>
      <c r="H65" s="834"/>
      <c r="I65" s="834"/>
      <c r="J65" s="834"/>
      <c r="K65" s="834"/>
      <c r="L65" s="834"/>
      <c r="M65" s="834"/>
      <c r="N65" s="834"/>
      <c r="O65" s="834"/>
      <c r="P65" s="834"/>
      <c r="Q65" s="834"/>
      <c r="R65" s="547"/>
    </row>
    <row r="66" spans="1:18" ht="14.5" customHeight="1" x14ac:dyDescent="0.3">
      <c r="A66" s="546"/>
      <c r="B66" s="834"/>
      <c r="C66" s="834"/>
      <c r="D66" s="834"/>
      <c r="E66" s="834"/>
      <c r="F66" s="834"/>
      <c r="G66" s="834"/>
      <c r="H66" s="834"/>
      <c r="I66" s="834"/>
      <c r="J66" s="834"/>
      <c r="K66" s="834"/>
      <c r="L66" s="834"/>
      <c r="M66" s="834"/>
      <c r="N66" s="834"/>
      <c r="O66" s="834"/>
      <c r="P66" s="834"/>
      <c r="Q66" s="834"/>
      <c r="R66" s="547"/>
    </row>
    <row r="67" spans="1:18" ht="14.5" customHeight="1" x14ac:dyDescent="0.3">
      <c r="A67" s="546"/>
      <c r="B67" s="834"/>
      <c r="C67" s="834"/>
      <c r="D67" s="834"/>
      <c r="E67" s="834"/>
      <c r="F67" s="834"/>
      <c r="G67" s="834"/>
      <c r="H67" s="834"/>
      <c r="I67" s="834"/>
      <c r="J67" s="834"/>
      <c r="K67" s="834"/>
      <c r="L67" s="834"/>
      <c r="M67" s="834"/>
      <c r="N67" s="834"/>
      <c r="O67" s="834"/>
      <c r="P67" s="834"/>
      <c r="Q67" s="834"/>
      <c r="R67" s="547"/>
    </row>
    <row r="68" spans="1:18" ht="14.5" customHeight="1" x14ac:dyDescent="0.3">
      <c r="A68" s="546"/>
      <c r="B68" s="834"/>
      <c r="C68" s="834"/>
      <c r="D68" s="834"/>
      <c r="E68" s="834"/>
      <c r="F68" s="834"/>
      <c r="G68" s="834"/>
      <c r="H68" s="834"/>
      <c r="I68" s="834"/>
      <c r="J68" s="834"/>
      <c r="K68" s="834"/>
      <c r="L68" s="834"/>
      <c r="M68" s="834"/>
      <c r="N68" s="834"/>
      <c r="O68" s="834"/>
      <c r="P68" s="834"/>
      <c r="Q68" s="834"/>
      <c r="R68" s="547"/>
    </row>
    <row r="69" spans="1:18" ht="14.5" customHeight="1" x14ac:dyDescent="0.3">
      <c r="A69" s="546"/>
      <c r="B69" s="834"/>
      <c r="C69" s="834"/>
      <c r="D69" s="834"/>
      <c r="E69" s="834"/>
      <c r="F69" s="834"/>
      <c r="G69" s="834"/>
      <c r="H69" s="834"/>
      <c r="I69" s="834"/>
      <c r="J69" s="834"/>
      <c r="K69" s="834"/>
      <c r="L69" s="834"/>
      <c r="M69" s="834"/>
      <c r="N69" s="834"/>
      <c r="O69" s="834"/>
      <c r="P69" s="834"/>
      <c r="Q69" s="834"/>
      <c r="R69" s="547"/>
    </row>
    <row r="70" spans="1:18" ht="14.5" customHeight="1" x14ac:dyDescent="0.3">
      <c r="A70" s="546"/>
      <c r="B70" s="834"/>
      <c r="C70" s="834"/>
      <c r="D70" s="834"/>
      <c r="E70" s="834"/>
      <c r="F70" s="834"/>
      <c r="G70" s="834"/>
      <c r="H70" s="834"/>
      <c r="I70" s="834"/>
      <c r="J70" s="834"/>
      <c r="K70" s="834"/>
      <c r="L70" s="834"/>
      <c r="M70" s="834"/>
      <c r="N70" s="834"/>
      <c r="O70" s="834"/>
      <c r="P70" s="834"/>
      <c r="Q70" s="834"/>
      <c r="R70" s="547"/>
    </row>
    <row r="71" spans="1:18" ht="14.5" customHeight="1" x14ac:dyDescent="0.3">
      <c r="A71" s="546"/>
      <c r="B71" s="834"/>
      <c r="C71" s="834"/>
      <c r="D71" s="834"/>
      <c r="E71" s="834"/>
      <c r="F71" s="834"/>
      <c r="G71" s="834"/>
      <c r="H71" s="834"/>
      <c r="I71" s="834"/>
      <c r="J71" s="834"/>
      <c r="K71" s="834"/>
      <c r="L71" s="834"/>
      <c r="M71" s="834"/>
      <c r="N71" s="834"/>
      <c r="O71" s="834"/>
      <c r="P71" s="834"/>
      <c r="Q71" s="834"/>
      <c r="R71" s="547"/>
    </row>
    <row r="72" spans="1:18" ht="14.5" customHeight="1" x14ac:dyDescent="0.3">
      <c r="A72" s="546"/>
      <c r="B72" s="834"/>
      <c r="C72" s="834"/>
      <c r="D72" s="834"/>
      <c r="E72" s="834"/>
      <c r="F72" s="834"/>
      <c r="G72" s="834"/>
      <c r="H72" s="834"/>
      <c r="I72" s="834"/>
      <c r="J72" s="834"/>
      <c r="K72" s="834"/>
      <c r="L72" s="834"/>
      <c r="M72" s="834"/>
      <c r="N72" s="834"/>
      <c r="O72" s="834"/>
      <c r="P72" s="834"/>
      <c r="Q72" s="834"/>
      <c r="R72" s="547"/>
    </row>
    <row r="73" spans="1:18" ht="14.5" customHeight="1" x14ac:dyDescent="0.3">
      <c r="A73" s="546"/>
      <c r="B73" s="834"/>
      <c r="C73" s="834"/>
      <c r="D73" s="834"/>
      <c r="E73" s="834"/>
      <c r="F73" s="834"/>
      <c r="G73" s="834"/>
      <c r="H73" s="834"/>
      <c r="I73" s="834"/>
      <c r="J73" s="834"/>
      <c r="K73" s="834"/>
      <c r="L73" s="834"/>
      <c r="M73" s="834"/>
      <c r="N73" s="834"/>
      <c r="O73" s="834"/>
      <c r="P73" s="834"/>
      <c r="Q73" s="834"/>
      <c r="R73" s="547"/>
    </row>
    <row r="74" spans="1:18" ht="14.5" customHeight="1" x14ac:dyDescent="0.3">
      <c r="A74" s="546"/>
      <c r="B74" s="834"/>
      <c r="C74" s="834"/>
      <c r="D74" s="834"/>
      <c r="E74" s="834"/>
      <c r="F74" s="834"/>
      <c r="G74" s="834"/>
      <c r="H74" s="834"/>
      <c r="I74" s="834"/>
      <c r="J74" s="834"/>
      <c r="K74" s="834"/>
      <c r="L74" s="834"/>
      <c r="M74" s="834"/>
      <c r="N74" s="834"/>
      <c r="O74" s="834"/>
      <c r="P74" s="834"/>
      <c r="Q74" s="834"/>
      <c r="R74" s="547"/>
    </row>
    <row r="75" spans="1:18" ht="14.5" customHeight="1" x14ac:dyDescent="0.3">
      <c r="A75" s="546"/>
      <c r="B75" s="834"/>
      <c r="C75" s="834"/>
      <c r="D75" s="834"/>
      <c r="E75" s="834"/>
      <c r="F75" s="834"/>
      <c r="G75" s="834"/>
      <c r="H75" s="834"/>
      <c r="I75" s="834"/>
      <c r="J75" s="834"/>
      <c r="K75" s="834"/>
      <c r="L75" s="834"/>
      <c r="M75" s="834"/>
      <c r="N75" s="834"/>
      <c r="O75" s="834"/>
      <c r="P75" s="834"/>
      <c r="Q75" s="834"/>
      <c r="R75" s="547"/>
    </row>
    <row r="76" spans="1:18" ht="14.5" customHeight="1" x14ac:dyDescent="0.3">
      <c r="A76" s="546"/>
      <c r="B76" s="834"/>
      <c r="C76" s="834"/>
      <c r="D76" s="834"/>
      <c r="E76" s="834"/>
      <c r="F76" s="834"/>
      <c r="G76" s="834"/>
      <c r="H76" s="834"/>
      <c r="I76" s="834"/>
      <c r="J76" s="834"/>
      <c r="K76" s="834"/>
      <c r="L76" s="834"/>
      <c r="M76" s="834"/>
      <c r="N76" s="834"/>
      <c r="O76" s="834"/>
      <c r="P76" s="834"/>
      <c r="Q76" s="834"/>
      <c r="R76" s="547"/>
    </row>
    <row r="77" spans="1:18" ht="14.5" customHeight="1" x14ac:dyDescent="0.3">
      <c r="A77" s="546"/>
      <c r="B77" s="834"/>
      <c r="C77" s="834"/>
      <c r="D77" s="834"/>
      <c r="E77" s="834"/>
      <c r="F77" s="834"/>
      <c r="G77" s="834"/>
      <c r="H77" s="834"/>
      <c r="I77" s="834"/>
      <c r="J77" s="834"/>
      <c r="K77" s="834"/>
      <c r="L77" s="834"/>
      <c r="M77" s="834"/>
      <c r="N77" s="834"/>
      <c r="O77" s="834"/>
      <c r="P77" s="834"/>
      <c r="Q77" s="834"/>
      <c r="R77" s="547"/>
    </row>
    <row r="78" spans="1:18" ht="14.5" customHeight="1" x14ac:dyDescent="0.3">
      <c r="A78" s="546"/>
      <c r="B78" s="834"/>
      <c r="C78" s="834"/>
      <c r="D78" s="834"/>
      <c r="E78" s="834"/>
      <c r="F78" s="834"/>
      <c r="G78" s="834"/>
      <c r="H78" s="834"/>
      <c r="I78" s="834"/>
      <c r="J78" s="834"/>
      <c r="K78" s="834"/>
      <c r="L78" s="834"/>
      <c r="M78" s="834"/>
      <c r="N78" s="834"/>
      <c r="O78" s="834"/>
      <c r="P78" s="834"/>
      <c r="Q78" s="834"/>
      <c r="R78" s="547"/>
    </row>
    <row r="79" spans="1:18" ht="14.5" customHeight="1" x14ac:dyDescent="0.3">
      <c r="A79" s="546"/>
      <c r="B79" s="835"/>
      <c r="C79" s="835"/>
      <c r="D79" s="835"/>
      <c r="E79" s="835"/>
      <c r="F79" s="835"/>
      <c r="G79" s="835"/>
      <c r="H79" s="835"/>
      <c r="I79" s="835"/>
      <c r="J79" s="835"/>
      <c r="K79" s="835"/>
      <c r="L79" s="835"/>
      <c r="M79" s="835"/>
      <c r="N79" s="835"/>
      <c r="O79" s="835"/>
      <c r="P79" s="835"/>
      <c r="Q79" s="835"/>
      <c r="R79" s="547"/>
    </row>
    <row r="80" spans="1:18" ht="14.5" customHeight="1" x14ac:dyDescent="0.3">
      <c r="A80" s="548"/>
      <c r="B80" s="549"/>
      <c r="C80" s="549"/>
      <c r="D80" s="549"/>
      <c r="E80" s="549"/>
      <c r="F80" s="549"/>
      <c r="G80" s="549"/>
      <c r="H80" s="549"/>
      <c r="I80" s="549"/>
      <c r="J80" s="549"/>
      <c r="K80" s="549"/>
      <c r="L80" s="544"/>
      <c r="M80" s="544"/>
      <c r="N80" s="544"/>
      <c r="O80" s="544"/>
      <c r="P80" s="544"/>
      <c r="Q80" s="544"/>
      <c r="R80" s="157"/>
    </row>
    <row r="82" spans="1:31" s="99" customFormat="1" ht="14.5" customHeight="1" x14ac:dyDescent="0.3">
      <c r="A82" s="718" t="s">
        <v>4920</v>
      </c>
      <c r="B82" s="718"/>
      <c r="C82" s="718"/>
      <c r="D82" s="718"/>
      <c r="E82" s="718"/>
      <c r="F82" s="718"/>
      <c r="G82" s="718"/>
      <c r="H82" s="718"/>
      <c r="I82" s="718"/>
      <c r="J82" s="718"/>
      <c r="K82" s="718"/>
      <c r="L82" s="718"/>
      <c r="M82" s="718"/>
      <c r="N82" s="718"/>
      <c r="O82" s="718"/>
      <c r="P82" s="718"/>
      <c r="Q82" s="718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</row>
    <row r="83" spans="1:31" s="99" customFormat="1" ht="14.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Q83" s="2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</row>
    <row r="84" spans="1:31" s="99" customFormat="1" ht="14.5" customHeight="1" x14ac:dyDescent="0.3">
      <c r="A84" s="63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3"/>
      <c r="R84" s="108"/>
      <c r="S84" s="90"/>
      <c r="T84" s="147"/>
      <c r="U84" s="79"/>
      <c r="V84" s="147"/>
      <c r="W84" s="147"/>
      <c r="X84" s="147"/>
      <c r="Y84" s="147"/>
      <c r="Z84" s="147"/>
      <c r="AA84" s="147"/>
      <c r="AB84" s="133"/>
      <c r="AC84" s="133"/>
      <c r="AD84" s="2"/>
      <c r="AE84" s="2"/>
    </row>
    <row r="85" spans="1:31" s="99" customFormat="1" ht="14.5" customHeight="1" x14ac:dyDescent="0.3">
      <c r="A85" s="4"/>
      <c r="B85" s="2" t="s">
        <v>4651</v>
      </c>
      <c r="C85" s="2"/>
      <c r="D85" s="2"/>
      <c r="E85" s="2"/>
      <c r="F85" s="2"/>
      <c r="G85" s="2"/>
      <c r="H85" s="673"/>
      <c r="I85" s="673"/>
      <c r="J85" s="673"/>
      <c r="K85" s="673"/>
      <c r="L85" s="673"/>
      <c r="M85" s="673"/>
      <c r="N85" s="673"/>
      <c r="O85" s="673"/>
      <c r="P85" s="673"/>
      <c r="Q85" s="4"/>
      <c r="R85" s="7"/>
      <c r="S85" s="43"/>
      <c r="T85" s="115"/>
      <c r="U85" s="115"/>
      <c r="V85" s="115"/>
      <c r="W85" s="115"/>
      <c r="X85" s="115"/>
      <c r="Y85" s="115"/>
      <c r="Z85" s="115"/>
      <c r="AA85" s="115"/>
      <c r="AB85" s="90"/>
      <c r="AC85" s="90"/>
    </row>
    <row r="86" spans="1:31" s="99" customFormat="1" ht="14.5" customHeight="1" x14ac:dyDescent="0.3">
      <c r="A86" s="4"/>
      <c r="B86" s="2"/>
      <c r="C86" s="2"/>
      <c r="D86" s="2"/>
      <c r="E86" s="2"/>
      <c r="F86" s="2"/>
      <c r="G86" s="2"/>
      <c r="H86" s="673"/>
      <c r="I86" s="673"/>
      <c r="J86" s="673"/>
      <c r="K86" s="673"/>
      <c r="L86" s="673"/>
      <c r="M86" s="673"/>
      <c r="N86" s="673"/>
      <c r="O86" s="673"/>
      <c r="P86" s="673"/>
      <c r="Q86" s="4"/>
      <c r="R86" s="7"/>
      <c r="S86" s="43"/>
      <c r="T86" s="115"/>
      <c r="U86" s="115"/>
      <c r="V86" s="115"/>
      <c r="W86" s="115"/>
      <c r="X86" s="115"/>
      <c r="Y86" s="115"/>
      <c r="Z86" s="115"/>
      <c r="AA86" s="115"/>
      <c r="AB86" s="90"/>
      <c r="AC86" s="90"/>
    </row>
    <row r="87" spans="1:31" s="99" customFormat="1" ht="14.5" customHeight="1" x14ac:dyDescent="0.3">
      <c r="A87" s="4"/>
      <c r="B87" s="2" t="s">
        <v>4652</v>
      </c>
      <c r="C87" s="2"/>
      <c r="D87" s="2"/>
      <c r="E87" s="2"/>
      <c r="F87" s="783"/>
      <c r="G87" s="783"/>
      <c r="H87" s="14"/>
      <c r="I87" s="166"/>
      <c r="J87" s="167"/>
      <c r="K87" s="802"/>
      <c r="L87" s="802"/>
      <c r="M87" s="802"/>
      <c r="N87" s="168"/>
      <c r="O87" s="168"/>
      <c r="P87" s="169"/>
      <c r="Q87" s="766">
        <v>0</v>
      </c>
      <c r="R87" s="767"/>
      <c r="S87" s="90"/>
      <c r="T87" s="115"/>
      <c r="U87" s="115"/>
      <c r="V87" s="115"/>
      <c r="W87" s="115"/>
      <c r="X87" s="115"/>
      <c r="Y87" s="115"/>
      <c r="Z87" s="115"/>
      <c r="AA87" s="115"/>
      <c r="AB87" s="90"/>
      <c r="AC87" s="90"/>
    </row>
    <row r="88" spans="1:31" s="40" customFormat="1" ht="14.5" customHeight="1" x14ac:dyDescent="0.3">
      <c r="A88" s="170"/>
      <c r="B88" s="171" t="s">
        <v>4642</v>
      </c>
      <c r="E88" s="172"/>
      <c r="H88" s="787">
        <f>O11</f>
        <v>0</v>
      </c>
      <c r="I88" s="787"/>
      <c r="J88" s="787"/>
      <c r="K88" s="14"/>
      <c r="L88" s="165"/>
      <c r="M88" s="165"/>
      <c r="N88" s="173"/>
      <c r="O88" s="14"/>
      <c r="P88" s="169"/>
      <c r="Q88" s="775" t="str">
        <f>IFERROR(Q87/H88,"")</f>
        <v/>
      </c>
      <c r="R88" s="776"/>
      <c r="S88" s="43"/>
      <c r="T88" s="136"/>
      <c r="U88" s="136"/>
      <c r="V88" s="136"/>
      <c r="W88" s="136"/>
      <c r="X88" s="136"/>
      <c r="Y88" s="136"/>
      <c r="Z88" s="136"/>
      <c r="AA88" s="136"/>
      <c r="AB88" s="90"/>
      <c r="AC88" s="90"/>
    </row>
    <row r="89" spans="1:31" s="99" customFormat="1" ht="14.5" customHeight="1" x14ac:dyDescent="0.3">
      <c r="A89" s="174"/>
      <c r="B89" s="171" t="s">
        <v>4653</v>
      </c>
      <c r="D89" s="5"/>
      <c r="E89" s="175"/>
      <c r="H89" s="777">
        <v>0</v>
      </c>
      <c r="I89" s="777"/>
      <c r="J89" s="777"/>
      <c r="K89" s="14"/>
      <c r="L89" s="165"/>
      <c r="M89" s="165"/>
      <c r="O89" s="14"/>
      <c r="P89" s="169"/>
      <c r="Q89" s="775" t="str">
        <f>IFERROR(Q87/H89,"")</f>
        <v/>
      </c>
      <c r="R89" s="776"/>
      <c r="S89" s="90"/>
      <c r="T89" s="136"/>
      <c r="U89" s="136"/>
      <c r="V89" s="136"/>
      <c r="W89" s="136"/>
      <c r="X89" s="136"/>
      <c r="Y89" s="136"/>
      <c r="Z89" s="136"/>
      <c r="AA89" s="136"/>
      <c r="AB89" s="90"/>
      <c r="AC89" s="90"/>
    </row>
    <row r="90" spans="1:31" s="99" customFormat="1" ht="14.5" customHeight="1" x14ac:dyDescent="0.3">
      <c r="A90" s="4"/>
      <c r="B90" s="2" t="s">
        <v>4654</v>
      </c>
      <c r="C90" s="2"/>
      <c r="D90" s="2"/>
      <c r="E90" s="2"/>
      <c r="G90" s="176"/>
      <c r="H90" s="699">
        <v>0</v>
      </c>
      <c r="I90" s="699"/>
      <c r="J90" s="699"/>
      <c r="K90" s="176"/>
      <c r="L90" s="75"/>
      <c r="M90" s="75"/>
      <c r="N90" s="76">
        <v>0</v>
      </c>
      <c r="O90" s="76"/>
      <c r="P90" s="177"/>
      <c r="Q90" s="800" t="str">
        <f>IFERROR(H90/Q87,"")</f>
        <v/>
      </c>
      <c r="R90" s="801"/>
      <c r="S90" s="90"/>
      <c r="T90" s="178"/>
      <c r="U90" s="136"/>
      <c r="V90" s="136"/>
      <c r="W90" s="136"/>
      <c r="X90" s="136"/>
      <c r="Y90" s="136"/>
      <c r="Z90" s="136"/>
      <c r="AA90" s="136"/>
      <c r="AB90" s="90"/>
      <c r="AC90" s="90"/>
    </row>
    <row r="91" spans="1:31" s="99" customFormat="1" ht="14.5" customHeight="1" x14ac:dyDescent="0.3">
      <c r="A91" s="64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78"/>
      <c r="R91" s="132"/>
      <c r="S91" s="90"/>
      <c r="T91" s="147"/>
      <c r="U91" s="79"/>
      <c r="V91" s="147"/>
      <c r="W91" s="147"/>
      <c r="X91" s="147"/>
      <c r="Y91" s="147"/>
      <c r="Z91" s="147"/>
      <c r="AA91" s="147"/>
      <c r="AB91" s="133"/>
      <c r="AC91" s="133"/>
      <c r="AD91" s="2"/>
      <c r="AE91" s="2"/>
    </row>
    <row r="92" spans="1:31" s="99" customFormat="1" ht="14.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15"/>
      <c r="P92" s="15"/>
      <c r="Q92" s="5"/>
      <c r="R92" s="5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</row>
    <row r="93" spans="1:31" ht="14.5" customHeight="1" x14ac:dyDescent="0.3">
      <c r="A93" s="495" t="s">
        <v>4757</v>
      </c>
      <c r="B93" s="495"/>
      <c r="C93" s="495"/>
      <c r="D93" s="495"/>
      <c r="E93" s="495"/>
      <c r="F93" s="495"/>
      <c r="G93" s="495"/>
      <c r="H93" s="495"/>
      <c r="I93" s="495"/>
      <c r="J93" s="495"/>
      <c r="K93" s="495"/>
      <c r="L93" s="495"/>
      <c r="M93" s="495"/>
      <c r="N93" s="495"/>
      <c r="O93" s="495"/>
      <c r="P93" s="495"/>
      <c r="Q93" s="495"/>
    </row>
    <row r="94" spans="1:31" ht="14.5" customHeight="1" x14ac:dyDescent="0.3">
      <c r="A94" s="411"/>
      <c r="B94" s="411"/>
      <c r="C94" s="411"/>
      <c r="D94" s="411"/>
      <c r="E94" s="411"/>
      <c r="F94" s="411"/>
      <c r="G94" s="411"/>
      <c r="H94" s="411"/>
      <c r="I94" s="411"/>
      <c r="J94" s="411"/>
      <c r="K94" s="411"/>
      <c r="L94" s="411"/>
      <c r="M94" s="411"/>
      <c r="N94" s="411"/>
      <c r="O94" s="411"/>
      <c r="P94" s="411"/>
      <c r="Q94" s="411"/>
    </row>
    <row r="95" spans="1:31" s="99" customFormat="1" ht="14.5" customHeight="1" x14ac:dyDescent="0.3">
      <c r="A95" s="179"/>
      <c r="B95" s="180"/>
      <c r="C95" s="180"/>
      <c r="D95" s="180"/>
      <c r="E95" s="180"/>
      <c r="F95" s="180"/>
      <c r="G95" s="180"/>
      <c r="H95" s="97"/>
      <c r="I95" s="97"/>
      <c r="J95" s="97"/>
      <c r="K95" s="97"/>
      <c r="L95" s="97"/>
      <c r="M95" s="97"/>
      <c r="N95" s="97"/>
      <c r="O95" s="97"/>
      <c r="P95" s="97"/>
      <c r="Q95" s="789"/>
      <c r="R95" s="790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</row>
    <row r="96" spans="1:31" s="99" customFormat="1" ht="14.5" customHeight="1" x14ac:dyDescent="0.3">
      <c r="A96" s="170"/>
      <c r="B96" s="5" t="s">
        <v>4656</v>
      </c>
      <c r="C96" s="5"/>
      <c r="D96" s="181"/>
      <c r="E96" s="182"/>
      <c r="G96" s="182"/>
      <c r="I96" s="182"/>
      <c r="J96" s="182"/>
      <c r="K96" s="182"/>
      <c r="L96" s="182"/>
      <c r="M96" s="182"/>
      <c r="N96" s="182"/>
      <c r="O96" s="182"/>
      <c r="P96" s="96"/>
      <c r="Q96" s="183"/>
      <c r="R96" s="184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</row>
    <row r="97" spans="1:29" s="99" customFormat="1" ht="14.5" customHeight="1" x14ac:dyDescent="0.3">
      <c r="A97" s="170"/>
      <c r="B97" s="14" t="s">
        <v>4657</v>
      </c>
      <c r="C97" s="182"/>
      <c r="D97" s="182"/>
      <c r="E97" s="182"/>
      <c r="F97" s="182"/>
      <c r="P97" s="182"/>
      <c r="Q97" s="766">
        <v>0</v>
      </c>
      <c r="R97" s="779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</row>
    <row r="98" spans="1:29" s="99" customFormat="1" ht="14.5" customHeight="1" x14ac:dyDescent="0.3">
      <c r="A98" s="170"/>
      <c r="B98" s="171" t="s">
        <v>4758</v>
      </c>
      <c r="C98" s="182"/>
      <c r="D98" s="182"/>
      <c r="E98" s="182"/>
      <c r="F98" s="182"/>
      <c r="G98" s="770">
        <f>O11</f>
        <v>0</v>
      </c>
      <c r="H98" s="770"/>
      <c r="I98" s="185"/>
      <c r="J98" s="186"/>
      <c r="K98" s="778">
        <f>IFERROR(Q97/G98,0)</f>
        <v>0</v>
      </c>
      <c r="L98" s="778"/>
      <c r="M98" s="778"/>
      <c r="N98" s="778"/>
      <c r="O98" s="182"/>
      <c r="P98" s="182"/>
      <c r="Q98" s="775" t="str">
        <f>IFERROR(Q97/H98,"")</f>
        <v/>
      </c>
      <c r="R98" s="776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</row>
    <row r="99" spans="1:29" s="99" customFormat="1" ht="14.5" customHeight="1" x14ac:dyDescent="0.3">
      <c r="A99" s="170"/>
      <c r="B99" s="14" t="s">
        <v>4658</v>
      </c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768">
        <f>Q87</f>
        <v>0</v>
      </c>
      <c r="R99" s="769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</row>
    <row r="100" spans="1:29" s="99" customFormat="1" ht="14.5" customHeight="1" x14ac:dyDescent="0.3">
      <c r="A100" s="170"/>
      <c r="B100" s="14" t="s">
        <v>4659</v>
      </c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766">
        <v>0</v>
      </c>
      <c r="R100" s="779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</row>
    <row r="101" spans="1:29" s="99" customFormat="1" ht="14.5" customHeight="1" x14ac:dyDescent="0.3">
      <c r="A101" s="170"/>
      <c r="B101" s="6"/>
      <c r="C101" s="5"/>
      <c r="D101" s="5"/>
      <c r="E101" s="5"/>
      <c r="F101" s="5"/>
      <c r="G101" s="5"/>
      <c r="H101" s="96"/>
      <c r="I101" s="96"/>
      <c r="J101" s="96"/>
      <c r="K101" s="96"/>
      <c r="L101" s="96"/>
      <c r="M101" s="96"/>
      <c r="N101" s="96"/>
      <c r="O101" s="96"/>
      <c r="P101" s="96"/>
      <c r="Q101" s="183"/>
      <c r="R101" s="184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</row>
    <row r="102" spans="1:29" s="99" customFormat="1" ht="14.5" customHeight="1" x14ac:dyDescent="0.3">
      <c r="A102" s="189"/>
      <c r="B102" s="190" t="s">
        <v>4669</v>
      </c>
      <c r="C102" s="3"/>
      <c r="D102" s="3"/>
      <c r="E102" s="3"/>
      <c r="F102" s="191" t="s">
        <v>4670</v>
      </c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780">
        <f>SUM(Q97:R100)</f>
        <v>0</v>
      </c>
      <c r="R102" s="781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</row>
    <row r="103" spans="1:29" ht="14.5" customHeight="1" x14ac:dyDescent="0.3">
      <c r="A103" s="410"/>
      <c r="B103" s="411"/>
      <c r="C103" s="411"/>
      <c r="D103" s="411"/>
      <c r="E103" s="411"/>
      <c r="F103" s="411"/>
      <c r="G103" s="411"/>
      <c r="H103" s="406"/>
      <c r="I103" s="406"/>
      <c r="J103" s="406"/>
      <c r="K103" s="406"/>
      <c r="L103" s="406"/>
      <c r="M103" s="406"/>
      <c r="N103" s="406"/>
      <c r="O103" s="406"/>
      <c r="P103" s="406"/>
      <c r="Q103" s="550"/>
      <c r="R103" s="551"/>
    </row>
    <row r="104" spans="1:29" ht="14.5" customHeight="1" x14ac:dyDescent="0.3">
      <c r="A104" s="410"/>
      <c r="B104" s="411" t="s">
        <v>4922</v>
      </c>
      <c r="C104" s="411"/>
      <c r="D104" s="411"/>
      <c r="E104" s="175" t="s">
        <v>4923</v>
      </c>
      <c r="F104" s="182" t="s">
        <v>4661</v>
      </c>
      <c r="G104" s="5"/>
      <c r="H104" s="406"/>
      <c r="I104" s="406"/>
      <c r="J104" s="406"/>
      <c r="K104" s="406"/>
      <c r="L104" s="406"/>
      <c r="M104" s="406"/>
      <c r="N104" s="406"/>
      <c r="O104" s="406"/>
      <c r="P104" s="406"/>
      <c r="Q104" s="831">
        <v>0</v>
      </c>
      <c r="R104" s="832"/>
    </row>
    <row r="105" spans="1:29" ht="14.5" customHeight="1" x14ac:dyDescent="0.3">
      <c r="A105" s="410"/>
      <c r="B105" s="411"/>
      <c r="C105" s="411"/>
      <c r="D105" s="411"/>
      <c r="E105" s="175" t="s">
        <v>4662</v>
      </c>
      <c r="F105" s="182" t="s">
        <v>4663</v>
      </c>
      <c r="G105" s="14"/>
      <c r="H105" s="44"/>
      <c r="I105" s="44"/>
      <c r="J105" s="44"/>
      <c r="K105" s="407"/>
      <c r="L105" s="407"/>
      <c r="M105" s="408"/>
      <c r="N105" s="833"/>
      <c r="O105" s="833"/>
      <c r="P105" s="112"/>
      <c r="Q105" s="831">
        <v>0</v>
      </c>
      <c r="R105" s="832"/>
    </row>
    <row r="106" spans="1:29" s="112" customFormat="1" ht="14.5" customHeight="1" x14ac:dyDescent="0.3">
      <c r="A106" s="410"/>
      <c r="B106" s="411"/>
      <c r="C106" s="411"/>
      <c r="D106" s="411"/>
      <c r="E106" s="175" t="s">
        <v>4924</v>
      </c>
      <c r="F106" s="182" t="s">
        <v>4664</v>
      </c>
      <c r="G106" s="5"/>
      <c r="H106" s="407"/>
      <c r="I106" s="407"/>
      <c r="J106" s="407"/>
      <c r="K106" s="407"/>
      <c r="L106" s="407"/>
      <c r="M106" s="407"/>
      <c r="N106" s="406"/>
      <c r="O106" s="406"/>
      <c r="P106" s="406"/>
      <c r="Q106" s="831">
        <v>0</v>
      </c>
      <c r="R106" s="832"/>
      <c r="S106" s="114"/>
      <c r="T106" s="114"/>
      <c r="U106" s="114"/>
    </row>
    <row r="107" spans="1:29" s="112" customFormat="1" ht="14.5" customHeight="1" x14ac:dyDescent="0.3">
      <c r="A107" s="410"/>
      <c r="B107" s="411"/>
      <c r="C107" s="411"/>
      <c r="D107" s="411"/>
      <c r="E107" s="175" t="s">
        <v>4665</v>
      </c>
      <c r="F107" s="182" t="s">
        <v>4666</v>
      </c>
      <c r="G107" s="5"/>
      <c r="H107" s="44"/>
      <c r="I107" s="407"/>
      <c r="J107" s="407"/>
      <c r="K107" s="407"/>
      <c r="L107" s="407"/>
      <c r="M107" s="407"/>
      <c r="N107" s="406"/>
      <c r="O107" s="406"/>
      <c r="P107" s="406"/>
      <c r="Q107" s="831">
        <v>0</v>
      </c>
      <c r="R107" s="832"/>
      <c r="S107" s="114"/>
      <c r="T107" s="114"/>
      <c r="U107" s="114"/>
    </row>
    <row r="108" spans="1:29" s="112" customFormat="1" ht="14.5" customHeight="1" x14ac:dyDescent="0.3">
      <c r="A108" s="410"/>
      <c r="B108" s="411"/>
      <c r="C108" s="411"/>
      <c r="D108" s="411"/>
      <c r="E108" s="175" t="s">
        <v>4925</v>
      </c>
      <c r="F108" s="182" t="s">
        <v>4667</v>
      </c>
      <c r="G108" s="5"/>
      <c r="H108" s="407"/>
      <c r="I108" s="407"/>
      <c r="J108" s="407"/>
      <c r="K108" s="407"/>
      <c r="L108" s="407"/>
      <c r="M108" s="407"/>
      <c r="N108" s="406"/>
      <c r="O108" s="406"/>
      <c r="P108" s="406"/>
      <c r="Q108" s="831">
        <v>0</v>
      </c>
      <c r="R108" s="832"/>
      <c r="S108" s="114"/>
      <c r="T108" s="114"/>
      <c r="U108" s="114"/>
    </row>
    <row r="109" spans="1:29" s="112" customFormat="1" ht="14.5" customHeight="1" x14ac:dyDescent="0.3">
      <c r="A109" s="410"/>
      <c r="B109" s="411"/>
      <c r="C109" s="411"/>
      <c r="D109" s="411"/>
      <c r="E109" s="175" t="s">
        <v>4926</v>
      </c>
      <c r="F109" s="182" t="s">
        <v>4668</v>
      </c>
      <c r="G109" s="5"/>
      <c r="H109" s="407"/>
      <c r="I109" s="407"/>
      <c r="J109" s="407"/>
      <c r="K109" s="407"/>
      <c r="L109" s="407"/>
      <c r="M109" s="407"/>
      <c r="N109" s="406"/>
      <c r="O109" s="406"/>
      <c r="P109" s="406"/>
      <c r="Q109" s="831">
        <v>0</v>
      </c>
      <c r="R109" s="832"/>
      <c r="S109" s="114"/>
      <c r="T109" s="114"/>
      <c r="U109" s="114"/>
    </row>
    <row r="110" spans="1:29" s="40" customFormat="1" ht="14.5" customHeight="1" x14ac:dyDescent="0.3">
      <c r="A110" s="170"/>
      <c r="B110" s="5"/>
      <c r="C110" s="5"/>
      <c r="E110" s="172"/>
      <c r="F110" s="182"/>
      <c r="G110" s="5"/>
      <c r="H110" s="182"/>
      <c r="I110" s="182"/>
      <c r="J110" s="182"/>
      <c r="K110" s="182"/>
      <c r="L110" s="182"/>
      <c r="M110" s="182"/>
      <c r="N110" s="96"/>
      <c r="P110" s="96"/>
      <c r="Q110" s="187"/>
      <c r="R110" s="188"/>
      <c r="S110" s="43"/>
      <c r="T110" s="90"/>
      <c r="U110" s="90"/>
    </row>
    <row r="111" spans="1:29" s="355" customFormat="1" ht="14.5" customHeight="1" x14ac:dyDescent="0.3">
      <c r="A111" s="170"/>
      <c r="B111" s="181" t="s">
        <v>4905</v>
      </c>
      <c r="C111" s="5"/>
      <c r="E111" s="172"/>
      <c r="G111" s="772">
        <v>0</v>
      </c>
      <c r="H111" s="772"/>
      <c r="I111" s="14"/>
      <c r="J111" s="176"/>
      <c r="K111" s="773">
        <f>IFERROR(Q105/G111,0)</f>
        <v>0</v>
      </c>
      <c r="L111" s="773"/>
      <c r="M111" s="773"/>
      <c r="N111" s="773"/>
      <c r="O111" s="14" t="s">
        <v>4672</v>
      </c>
      <c r="P111" s="96"/>
      <c r="Q111" s="187"/>
      <c r="R111" s="188"/>
      <c r="S111" s="43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</row>
    <row r="112" spans="1:29" s="99" customFormat="1" ht="14.5" customHeight="1" x14ac:dyDescent="0.3">
      <c r="A112" s="174"/>
      <c r="B112" s="181" t="s">
        <v>4906</v>
      </c>
      <c r="C112" s="5"/>
      <c r="D112" s="5"/>
      <c r="E112" s="175"/>
      <c r="G112" s="771">
        <v>0</v>
      </c>
      <c r="H112" s="771"/>
      <c r="I112" s="182"/>
      <c r="J112" s="169"/>
      <c r="K112" s="774">
        <f>IFERROR((Q104+Q105+Q106+Q107+Q108)/G112,0)</f>
        <v>0</v>
      </c>
      <c r="L112" s="774"/>
      <c r="M112" s="774"/>
      <c r="N112" s="774"/>
      <c r="O112" s="14" t="s">
        <v>4673</v>
      </c>
      <c r="P112" s="96"/>
      <c r="Q112" s="187"/>
      <c r="R112" s="188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</row>
    <row r="113" spans="1:29" s="99" customFormat="1" ht="14.5" customHeight="1" x14ac:dyDescent="0.3">
      <c r="A113" s="170"/>
      <c r="B113" s="5"/>
      <c r="C113" s="5"/>
      <c r="D113" s="5"/>
      <c r="E113" s="175"/>
      <c r="F113" s="5"/>
      <c r="G113" s="14"/>
      <c r="H113" s="14"/>
      <c r="I113" s="182"/>
      <c r="J113" s="14"/>
      <c r="K113" s="182"/>
      <c r="L113" s="182"/>
      <c r="M113" s="169"/>
      <c r="N113" s="192"/>
      <c r="O113" s="192"/>
      <c r="P113" s="96"/>
      <c r="Q113" s="187"/>
      <c r="R113" s="188"/>
      <c r="S113" s="90"/>
      <c r="T113" s="90"/>
      <c r="U113" s="90"/>
    </row>
    <row r="114" spans="1:29" s="112" customFormat="1" ht="14.5" customHeight="1" x14ac:dyDescent="0.3">
      <c r="A114" s="552"/>
      <c r="B114" s="553" t="s">
        <v>4674</v>
      </c>
      <c r="C114" s="553"/>
      <c r="D114" s="553"/>
      <c r="E114" s="554"/>
      <c r="F114" s="555" t="s">
        <v>4675</v>
      </c>
      <c r="G114" s="556"/>
      <c r="H114" s="556"/>
      <c r="I114" s="555"/>
      <c r="J114" s="556"/>
      <c r="K114" s="555"/>
      <c r="L114" s="555"/>
      <c r="M114" s="557"/>
      <c r="N114" s="558"/>
      <c r="O114" s="558"/>
      <c r="P114" s="559"/>
      <c r="Q114" s="857">
        <f>Q104+Q105+Q106+Q107+Q108+Q109</f>
        <v>0</v>
      </c>
      <c r="R114" s="858"/>
      <c r="S114" s="114"/>
      <c r="T114" s="114"/>
      <c r="U114" s="114"/>
    </row>
    <row r="115" spans="1:29" s="112" customFormat="1" ht="14.5" customHeight="1" x14ac:dyDescent="0.3">
      <c r="A115" s="410"/>
      <c r="B115" s="411"/>
      <c r="C115" s="411"/>
      <c r="D115" s="411"/>
      <c r="E115" s="417"/>
      <c r="F115" s="407"/>
      <c r="G115" s="44"/>
      <c r="H115" s="44"/>
      <c r="I115" s="407"/>
      <c r="J115" s="44"/>
      <c r="K115" s="407"/>
      <c r="L115" s="407"/>
      <c r="M115" s="408"/>
      <c r="N115" s="409"/>
      <c r="O115" s="409"/>
      <c r="P115" s="406"/>
      <c r="Q115" s="560"/>
      <c r="R115" s="561"/>
      <c r="S115" s="114"/>
      <c r="T115" s="114"/>
      <c r="U115" s="114"/>
    </row>
    <row r="116" spans="1:29" s="112" customFormat="1" ht="14.5" customHeight="1" x14ac:dyDescent="0.3">
      <c r="A116" s="562"/>
      <c r="B116" s="563" t="s">
        <v>4676</v>
      </c>
      <c r="C116" s="156"/>
      <c r="D116" s="156"/>
      <c r="E116" s="156"/>
      <c r="F116" s="555" t="s">
        <v>4677</v>
      </c>
      <c r="G116" s="156"/>
      <c r="H116" s="156"/>
      <c r="I116" s="156"/>
      <c r="J116" s="156"/>
      <c r="K116" s="156"/>
      <c r="L116" s="156"/>
      <c r="M116" s="156"/>
      <c r="N116" s="156"/>
      <c r="O116" s="564"/>
      <c r="P116" s="564"/>
      <c r="Q116" s="857">
        <f>Q102+Q114</f>
        <v>0</v>
      </c>
      <c r="R116" s="858"/>
      <c r="S116" s="43"/>
      <c r="T116" s="114"/>
      <c r="U116" s="114"/>
    </row>
    <row r="117" spans="1:29" s="203" customFormat="1" ht="14.5" customHeight="1" x14ac:dyDescent="0.2">
      <c r="A117" s="61"/>
      <c r="B117" s="199" t="s">
        <v>4678</v>
      </c>
      <c r="C117" s="640"/>
      <c r="D117" s="64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3"/>
      <c r="R117" s="565"/>
      <c r="S117" s="201"/>
      <c r="T117" s="201"/>
      <c r="U117" s="68"/>
      <c r="V117" s="68"/>
      <c r="W117" s="68"/>
      <c r="X117" s="68"/>
      <c r="Y117" s="68"/>
    </row>
    <row r="118" spans="1:29" s="99" customFormat="1" ht="14.5" customHeight="1" x14ac:dyDescent="0.3">
      <c r="A118" s="204"/>
      <c r="B118" s="30">
        <v>0</v>
      </c>
      <c r="C118" s="11" t="s">
        <v>4927</v>
      </c>
      <c r="D118" s="14"/>
      <c r="E118" s="14"/>
      <c r="F118" s="14"/>
      <c r="G118" s="14"/>
      <c r="H118" s="176"/>
      <c r="I118" s="14"/>
      <c r="J118" s="169"/>
      <c r="K118" s="786">
        <f>IFERROR(Q118/B118,0)</f>
        <v>0</v>
      </c>
      <c r="L118" s="786"/>
      <c r="M118" s="786"/>
      <c r="N118" s="786"/>
      <c r="O118" s="205"/>
      <c r="P118" s="15"/>
      <c r="Q118" s="766">
        <v>0</v>
      </c>
      <c r="R118" s="767"/>
      <c r="S118" s="43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</row>
    <row r="119" spans="1:29" s="99" customFormat="1" ht="14.5" customHeight="1" x14ac:dyDescent="0.3">
      <c r="A119" s="204"/>
      <c r="B119" s="30">
        <v>0</v>
      </c>
      <c r="C119" s="11" t="s">
        <v>4679</v>
      </c>
      <c r="D119" s="14"/>
      <c r="E119" s="14"/>
      <c r="F119" s="14"/>
      <c r="G119" s="14"/>
      <c r="H119" s="176"/>
      <c r="I119" s="14"/>
      <c r="J119" s="169"/>
      <c r="K119" s="786">
        <f>IFERROR(Q119/B119,0)</f>
        <v>0</v>
      </c>
      <c r="L119" s="786"/>
      <c r="M119" s="786"/>
      <c r="N119" s="786"/>
      <c r="O119" s="205"/>
      <c r="P119" s="15"/>
      <c r="Q119" s="766">
        <v>0</v>
      </c>
      <c r="R119" s="767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</row>
    <row r="120" spans="1:29" s="99" customFormat="1" ht="14.5" customHeight="1" x14ac:dyDescent="0.3">
      <c r="A120" s="204"/>
      <c r="B120" s="31">
        <v>0</v>
      </c>
      <c r="C120" s="11" t="s">
        <v>4680</v>
      </c>
      <c r="D120" s="14"/>
      <c r="E120" s="14"/>
      <c r="F120" s="14"/>
      <c r="G120" s="14"/>
      <c r="H120" s="176"/>
      <c r="I120" s="14"/>
      <c r="J120" s="169"/>
      <c r="K120" s="786">
        <f>IFERROR(Q120/B120,0)</f>
        <v>0</v>
      </c>
      <c r="L120" s="786"/>
      <c r="M120" s="786"/>
      <c r="N120" s="786"/>
      <c r="O120" s="205"/>
      <c r="P120" s="15"/>
      <c r="Q120" s="766">
        <v>0</v>
      </c>
      <c r="R120" s="767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</row>
    <row r="121" spans="1:29" s="99" customFormat="1" ht="14.5" customHeight="1" x14ac:dyDescent="0.3">
      <c r="A121" s="204"/>
      <c r="B121" s="31"/>
      <c r="C121" s="206" t="s">
        <v>4681</v>
      </c>
      <c r="D121" s="14"/>
      <c r="E121" s="14"/>
      <c r="F121" s="14"/>
      <c r="G121" s="14"/>
      <c r="H121" s="176"/>
      <c r="I121" s="14"/>
      <c r="J121" s="169"/>
      <c r="K121" s="786">
        <f>IFERROR(Q121/B121,0)</f>
        <v>0</v>
      </c>
      <c r="L121" s="786"/>
      <c r="M121" s="786"/>
      <c r="N121" s="786"/>
      <c r="O121" s="205"/>
      <c r="P121" s="15"/>
      <c r="Q121" s="766">
        <v>0</v>
      </c>
      <c r="R121" s="767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</row>
    <row r="122" spans="1:29" s="99" customFormat="1" ht="14.5" customHeight="1" x14ac:dyDescent="0.3">
      <c r="A122" s="204"/>
      <c r="B122" s="31">
        <v>0</v>
      </c>
      <c r="C122" s="11" t="s">
        <v>4682</v>
      </c>
      <c r="D122" s="14"/>
      <c r="E122" s="14"/>
      <c r="F122" s="14"/>
      <c r="G122" s="14"/>
      <c r="H122" s="176"/>
      <c r="I122" s="14"/>
      <c r="J122" s="169"/>
      <c r="K122" s="786">
        <f>IFERROR(Q122/B122,0)</f>
        <v>0</v>
      </c>
      <c r="L122" s="786"/>
      <c r="M122" s="786"/>
      <c r="N122" s="786"/>
      <c r="O122" s="205"/>
      <c r="P122" s="15"/>
      <c r="Q122" s="766">
        <v>0</v>
      </c>
      <c r="R122" s="767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</row>
    <row r="123" spans="1:29" s="99" customFormat="1" ht="14.5" customHeight="1" x14ac:dyDescent="0.3">
      <c r="A123" s="204"/>
      <c r="B123" s="207"/>
      <c r="C123" s="11"/>
      <c r="D123" s="14"/>
      <c r="E123" s="14"/>
      <c r="F123" s="14"/>
      <c r="G123" s="14"/>
      <c r="H123" s="176"/>
      <c r="I123" s="73"/>
      <c r="J123" s="73"/>
      <c r="K123" s="73"/>
      <c r="L123" s="208"/>
      <c r="M123" s="208"/>
      <c r="N123" s="208"/>
      <c r="O123" s="208"/>
      <c r="P123" s="15"/>
      <c r="Q123" s="187"/>
      <c r="R123" s="188"/>
      <c r="S123" s="90"/>
      <c r="T123" s="90"/>
      <c r="U123" s="90"/>
    </row>
    <row r="124" spans="1:29" s="99" customFormat="1" ht="14.5" customHeight="1" x14ac:dyDescent="0.3">
      <c r="A124" s="209"/>
      <c r="B124" s="190" t="s">
        <v>4683</v>
      </c>
      <c r="C124" s="210"/>
      <c r="D124" s="195"/>
      <c r="E124" s="195"/>
      <c r="F124" s="195"/>
      <c r="G124" s="195"/>
      <c r="H124" s="211"/>
      <c r="I124" s="74"/>
      <c r="J124" s="74"/>
      <c r="K124" s="74"/>
      <c r="L124" s="212"/>
      <c r="M124" s="212"/>
      <c r="N124" s="212"/>
      <c r="O124" s="212"/>
      <c r="P124" s="98"/>
      <c r="Q124" s="780">
        <f>SUM(Q118:R122)</f>
        <v>0</v>
      </c>
      <c r="R124" s="781"/>
      <c r="S124" s="90"/>
      <c r="T124" s="90"/>
      <c r="U124" s="90"/>
    </row>
    <row r="125" spans="1:29" s="112" customFormat="1" ht="14.5" customHeight="1" x14ac:dyDescent="0.3">
      <c r="A125" s="155"/>
      <c r="B125" s="145"/>
      <c r="C125" s="145"/>
      <c r="D125" s="145"/>
      <c r="E125" s="145"/>
      <c r="F125" s="145"/>
      <c r="G125" s="145"/>
      <c r="H125" s="145"/>
      <c r="I125" s="145"/>
      <c r="J125" s="145"/>
      <c r="K125" s="145"/>
      <c r="L125" s="145"/>
      <c r="M125" s="145"/>
      <c r="N125" s="145"/>
      <c r="O125" s="492"/>
      <c r="P125" s="492"/>
      <c r="Q125" s="862"/>
      <c r="R125" s="863"/>
      <c r="S125" s="114"/>
      <c r="T125" s="114"/>
      <c r="U125" s="114"/>
    </row>
    <row r="126" spans="1:29" s="112" customFormat="1" ht="14.5" customHeight="1" x14ac:dyDescent="0.3">
      <c r="A126" s="562"/>
      <c r="B126" s="563" t="s">
        <v>4684</v>
      </c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564"/>
      <c r="P126" s="564"/>
      <c r="Q126" s="857">
        <f>Q116-Q124</f>
        <v>0</v>
      </c>
      <c r="R126" s="858"/>
      <c r="S126" s="114"/>
      <c r="T126" s="114"/>
      <c r="U126" s="114"/>
    </row>
    <row r="127" spans="1:29" s="112" customFormat="1" ht="14.5" customHeight="1" x14ac:dyDescent="0.3">
      <c r="A127" s="568"/>
      <c r="B127" s="569"/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492"/>
      <c r="P127" s="492"/>
      <c r="Q127" s="566"/>
      <c r="R127" s="567"/>
      <c r="S127" s="114"/>
      <c r="T127" s="114"/>
      <c r="U127" s="114"/>
    </row>
    <row r="128" spans="1:29" s="99" customFormat="1" ht="14.5" customHeight="1" x14ac:dyDescent="0.3">
      <c r="A128" s="189"/>
      <c r="B128" s="190" t="s">
        <v>4928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98"/>
      <c r="P128" s="98"/>
      <c r="Q128" s="820">
        <f>Q114*0.85</f>
        <v>0</v>
      </c>
      <c r="R128" s="821"/>
      <c r="S128" s="90"/>
      <c r="T128" s="90"/>
      <c r="U128" s="90"/>
    </row>
    <row r="129" spans="1:21" s="112" customFormat="1" ht="14.5" customHeight="1" x14ac:dyDescent="0.3">
      <c r="A129" s="145"/>
      <c r="B129" s="145"/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492"/>
      <c r="P129" s="492"/>
      <c r="Q129" s="145"/>
    </row>
    <row r="130" spans="1:21" s="112" customFormat="1" ht="14.5" customHeight="1" x14ac:dyDescent="0.3">
      <c r="A130" s="850" t="s">
        <v>4759</v>
      </c>
      <c r="B130" s="850"/>
      <c r="C130" s="850"/>
      <c r="D130" s="850"/>
      <c r="E130" s="850"/>
      <c r="F130" s="850"/>
      <c r="G130" s="850"/>
      <c r="H130" s="850"/>
      <c r="I130" s="850"/>
      <c r="J130" s="850"/>
      <c r="K130" s="850"/>
      <c r="L130" s="850"/>
      <c r="M130" s="850"/>
      <c r="N130" s="850"/>
      <c r="O130" s="850"/>
      <c r="P130" s="850"/>
      <c r="Q130" s="850"/>
      <c r="R130" s="265"/>
      <c r="S130" s="114"/>
      <c r="T130" s="114"/>
      <c r="U130" s="114"/>
    </row>
    <row r="131" spans="1:21" s="112" customFormat="1" ht="14.5" customHeight="1" x14ac:dyDescent="0.3">
      <c r="A131" s="427"/>
      <c r="B131" s="427"/>
      <c r="C131" s="427"/>
      <c r="D131" s="427"/>
      <c r="E131" s="427"/>
      <c r="F131" s="427"/>
      <c r="G131" s="427"/>
      <c r="H131" s="427"/>
      <c r="I131" s="427"/>
      <c r="J131" s="427"/>
      <c r="K131" s="427"/>
      <c r="L131" s="427"/>
      <c r="M131" s="427"/>
      <c r="N131" s="427"/>
      <c r="O131" s="427"/>
      <c r="P131" s="145"/>
      <c r="Q131" s="145"/>
      <c r="R131" s="265"/>
      <c r="S131" s="114"/>
      <c r="T131" s="114"/>
      <c r="U131" s="114"/>
    </row>
    <row r="132" spans="1:21" s="112" customFormat="1" ht="14.5" customHeight="1" x14ac:dyDescent="0.3">
      <c r="A132" s="427" t="s">
        <v>4769</v>
      </c>
      <c r="B132" s="427"/>
      <c r="C132" s="427"/>
      <c r="D132" s="427"/>
      <c r="E132" s="427"/>
      <c r="F132" s="427"/>
      <c r="G132" s="427"/>
      <c r="H132" s="427"/>
      <c r="I132" s="427"/>
      <c r="J132" s="427"/>
      <c r="K132" s="427"/>
      <c r="L132" s="427"/>
      <c r="M132" s="427"/>
      <c r="N132" s="427"/>
      <c r="O132" s="427"/>
      <c r="P132" s="145"/>
      <c r="Q132" s="145"/>
      <c r="R132" s="265"/>
      <c r="S132" s="43"/>
      <c r="T132" s="114"/>
      <c r="U132" s="114"/>
    </row>
    <row r="133" spans="1:21" s="112" customFormat="1" ht="14.5" customHeight="1" x14ac:dyDescent="0.3">
      <c r="A133" s="570"/>
      <c r="B133" s="853" t="s">
        <v>4933</v>
      </c>
      <c r="C133" s="853"/>
      <c r="D133" s="854"/>
      <c r="E133" s="859" t="s">
        <v>4531</v>
      </c>
      <c r="F133" s="860"/>
      <c r="G133" s="861"/>
      <c r="H133" s="428" t="s">
        <v>4768</v>
      </c>
      <c r="I133" s="846" t="s">
        <v>4760</v>
      </c>
      <c r="J133" s="847"/>
      <c r="K133" s="846" t="s">
        <v>4761</v>
      </c>
      <c r="L133" s="847"/>
      <c r="M133" s="969" t="s">
        <v>4860</v>
      </c>
      <c r="N133" s="970"/>
      <c r="O133" s="970"/>
      <c r="P133" s="971"/>
      <c r="Q133" s="846" t="s">
        <v>4763</v>
      </c>
      <c r="R133" s="847"/>
      <c r="T133" s="114"/>
      <c r="U133" s="114"/>
    </row>
    <row r="134" spans="1:21" s="112" customFormat="1" ht="14.5" customHeight="1" x14ac:dyDescent="0.3">
      <c r="A134" s="571"/>
      <c r="D134" s="572"/>
      <c r="E134" s="429"/>
      <c r="F134" s="430"/>
      <c r="G134" s="431"/>
      <c r="H134" s="432"/>
      <c r="I134" s="848"/>
      <c r="J134" s="849"/>
      <c r="K134" s="848" t="s">
        <v>4764</v>
      </c>
      <c r="L134" s="849"/>
      <c r="M134" s="966" t="s">
        <v>4861</v>
      </c>
      <c r="N134" s="967"/>
      <c r="O134" s="967"/>
      <c r="P134" s="968"/>
      <c r="Q134" s="848" t="s">
        <v>4765</v>
      </c>
      <c r="R134" s="849"/>
      <c r="S134" s="114"/>
      <c r="T134" s="114"/>
      <c r="U134" s="114"/>
    </row>
    <row r="135" spans="1:21" s="112" customFormat="1" ht="14.5" customHeight="1" x14ac:dyDescent="0.3">
      <c r="A135" s="571"/>
      <c r="D135" s="572"/>
      <c r="E135" s="434"/>
      <c r="F135" s="435"/>
      <c r="G135" s="436"/>
      <c r="H135" s="437"/>
      <c r="I135" s="855"/>
      <c r="J135" s="856"/>
      <c r="K135" s="855" t="s">
        <v>4766</v>
      </c>
      <c r="L135" s="856"/>
      <c r="M135" s="438"/>
      <c r="N135" s="439"/>
      <c r="O135" s="439"/>
      <c r="P135" s="440"/>
      <c r="Q135" s="855" t="s">
        <v>4767</v>
      </c>
      <c r="R135" s="856"/>
      <c r="S135" s="114"/>
      <c r="T135" s="114"/>
      <c r="U135" s="114"/>
    </row>
    <row r="136" spans="1:21" s="99" customFormat="1" ht="14.5" customHeight="1" x14ac:dyDescent="0.3">
      <c r="A136" s="441"/>
      <c r="B136" s="851" t="s">
        <v>4505</v>
      </c>
      <c r="C136" s="851"/>
      <c r="D136" s="852"/>
      <c r="E136" s="836">
        <v>0</v>
      </c>
      <c r="F136" s="837"/>
      <c r="G136" s="838"/>
      <c r="H136" s="665">
        <v>0</v>
      </c>
      <c r="I136" s="844" t="str">
        <f t="shared" ref="I136:I141" si="0">IF($E$142&gt;0,E136/$E$142*100,"")</f>
        <v/>
      </c>
      <c r="J136" s="845"/>
      <c r="K136" s="841">
        <v>0</v>
      </c>
      <c r="L136" s="842"/>
      <c r="M136" s="836">
        <v>0</v>
      </c>
      <c r="N136" s="837"/>
      <c r="O136" s="837"/>
      <c r="P136" s="838"/>
      <c r="Q136" s="843">
        <f t="shared" ref="Q136:Q141" si="1">E136*(H136/100)</f>
        <v>0</v>
      </c>
      <c r="R136" s="843"/>
      <c r="S136" s="90"/>
      <c r="T136" s="90"/>
      <c r="U136" s="90"/>
    </row>
    <row r="137" spans="1:21" s="99" customFormat="1" ht="14.5" customHeight="1" x14ac:dyDescent="0.3">
      <c r="A137" s="441"/>
      <c r="B137" s="851" t="s">
        <v>4505</v>
      </c>
      <c r="C137" s="851"/>
      <c r="D137" s="852"/>
      <c r="E137" s="836">
        <v>0</v>
      </c>
      <c r="F137" s="837"/>
      <c r="G137" s="838"/>
      <c r="H137" s="665">
        <v>0</v>
      </c>
      <c r="I137" s="844" t="str">
        <f t="shared" si="0"/>
        <v/>
      </c>
      <c r="J137" s="845"/>
      <c r="K137" s="841">
        <v>0</v>
      </c>
      <c r="L137" s="842"/>
      <c r="M137" s="836">
        <v>0</v>
      </c>
      <c r="N137" s="837"/>
      <c r="O137" s="837"/>
      <c r="P137" s="838"/>
      <c r="Q137" s="843">
        <f t="shared" si="1"/>
        <v>0</v>
      </c>
      <c r="R137" s="843"/>
      <c r="S137" s="90"/>
      <c r="T137" s="90"/>
      <c r="U137" s="90"/>
    </row>
    <row r="138" spans="1:21" s="99" customFormat="1" ht="14.5" customHeight="1" x14ac:dyDescent="0.3">
      <c r="A138" s="441"/>
      <c r="B138" s="851" t="s">
        <v>4505</v>
      </c>
      <c r="C138" s="851"/>
      <c r="D138" s="852"/>
      <c r="E138" s="836">
        <v>0</v>
      </c>
      <c r="F138" s="837"/>
      <c r="G138" s="838"/>
      <c r="H138" s="665">
        <v>0</v>
      </c>
      <c r="I138" s="844" t="str">
        <f t="shared" si="0"/>
        <v/>
      </c>
      <c r="J138" s="845"/>
      <c r="K138" s="841">
        <v>0</v>
      </c>
      <c r="L138" s="842"/>
      <c r="M138" s="836">
        <v>0</v>
      </c>
      <c r="N138" s="837"/>
      <c r="O138" s="837"/>
      <c r="P138" s="838"/>
      <c r="Q138" s="843">
        <f t="shared" si="1"/>
        <v>0</v>
      </c>
      <c r="R138" s="843"/>
      <c r="S138" s="90"/>
      <c r="T138" s="90"/>
      <c r="U138" s="90"/>
    </row>
    <row r="139" spans="1:21" s="99" customFormat="1" ht="14.5" customHeight="1" x14ac:dyDescent="0.3">
      <c r="A139" s="441"/>
      <c r="B139" s="851"/>
      <c r="C139" s="851"/>
      <c r="D139" s="852"/>
      <c r="E139" s="836">
        <v>0</v>
      </c>
      <c r="F139" s="837"/>
      <c r="G139" s="838"/>
      <c r="H139" s="665">
        <v>0</v>
      </c>
      <c r="I139" s="844" t="str">
        <f t="shared" si="0"/>
        <v/>
      </c>
      <c r="J139" s="845"/>
      <c r="K139" s="841">
        <v>0</v>
      </c>
      <c r="L139" s="842"/>
      <c r="M139" s="836">
        <v>0</v>
      </c>
      <c r="N139" s="837"/>
      <c r="O139" s="837"/>
      <c r="P139" s="838"/>
      <c r="Q139" s="843">
        <f t="shared" si="1"/>
        <v>0</v>
      </c>
      <c r="R139" s="843"/>
      <c r="S139" s="90"/>
      <c r="T139" s="90"/>
      <c r="U139" s="90"/>
    </row>
    <row r="140" spans="1:21" s="99" customFormat="1" ht="14.5" customHeight="1" x14ac:dyDescent="0.3">
      <c r="A140" s="441"/>
      <c r="B140" s="851"/>
      <c r="C140" s="851"/>
      <c r="D140" s="852"/>
      <c r="E140" s="836">
        <v>0</v>
      </c>
      <c r="F140" s="837"/>
      <c r="G140" s="838"/>
      <c r="H140" s="665">
        <v>0</v>
      </c>
      <c r="I140" s="844" t="str">
        <f t="shared" si="0"/>
        <v/>
      </c>
      <c r="J140" s="845"/>
      <c r="K140" s="841">
        <v>0</v>
      </c>
      <c r="L140" s="842"/>
      <c r="M140" s="836">
        <v>0</v>
      </c>
      <c r="N140" s="837"/>
      <c r="O140" s="837"/>
      <c r="P140" s="838"/>
      <c r="Q140" s="843">
        <f t="shared" si="1"/>
        <v>0</v>
      </c>
      <c r="R140" s="843"/>
      <c r="S140" s="90"/>
      <c r="T140" s="90"/>
      <c r="U140" s="90"/>
    </row>
    <row r="141" spans="1:21" s="99" customFormat="1" ht="14.5" customHeight="1" x14ac:dyDescent="0.3">
      <c r="A141" s="441"/>
      <c r="B141" s="851"/>
      <c r="C141" s="851"/>
      <c r="D141" s="852"/>
      <c r="E141" s="836">
        <v>0</v>
      </c>
      <c r="F141" s="837"/>
      <c r="G141" s="838"/>
      <c r="H141" s="665">
        <v>0</v>
      </c>
      <c r="I141" s="844" t="str">
        <f t="shared" si="0"/>
        <v/>
      </c>
      <c r="J141" s="845"/>
      <c r="K141" s="841">
        <v>0</v>
      </c>
      <c r="L141" s="842"/>
      <c r="M141" s="836">
        <v>0</v>
      </c>
      <c r="N141" s="837"/>
      <c r="O141" s="837"/>
      <c r="P141" s="838"/>
      <c r="Q141" s="843">
        <f t="shared" si="1"/>
        <v>0</v>
      </c>
      <c r="R141" s="843"/>
      <c r="S141" s="90"/>
      <c r="T141" s="90"/>
      <c r="U141" s="90"/>
    </row>
    <row r="142" spans="1:21" s="2" customFormat="1" ht="14.5" customHeight="1" x14ac:dyDescent="0.3">
      <c r="A142" s="442"/>
      <c r="B142" s="981" t="s">
        <v>4770</v>
      </c>
      <c r="C142" s="981"/>
      <c r="D142" s="982"/>
      <c r="E142" s="961">
        <f>SUM(E133:F140)</f>
        <v>0</v>
      </c>
      <c r="F142" s="962"/>
      <c r="G142" s="963"/>
      <c r="H142" s="573"/>
      <c r="I142" s="964">
        <f>SUM(I133:J140)</f>
        <v>0</v>
      </c>
      <c r="J142" s="965"/>
      <c r="K142" s="979"/>
      <c r="L142" s="980"/>
      <c r="M142" s="442" t="s">
        <v>4771</v>
      </c>
      <c r="N142" s="445"/>
      <c r="O142" s="445"/>
      <c r="P142" s="443"/>
      <c r="Q142" s="960">
        <f>SUM(Q136:R141)</f>
        <v>0</v>
      </c>
      <c r="R142" s="960"/>
      <c r="S142" s="115"/>
      <c r="T142" s="133"/>
      <c r="U142" s="133"/>
    </row>
    <row r="143" spans="1:21" ht="14.5" customHeight="1" x14ac:dyDescent="0.3">
      <c r="A143" s="447" t="s">
        <v>4772</v>
      </c>
      <c r="B143" s="206"/>
      <c r="C143" s="145"/>
      <c r="S143" s="154"/>
    </row>
    <row r="144" spans="1:21" ht="14.5" customHeight="1" x14ac:dyDescent="0.3">
      <c r="A144" s="447" t="s">
        <v>4773</v>
      </c>
      <c r="B144" s="206"/>
      <c r="C144" s="145"/>
      <c r="S144" s="154"/>
    </row>
    <row r="145" spans="1:21" ht="14.5" customHeight="1" x14ac:dyDescent="0.3">
      <c r="A145" s="447" t="s">
        <v>4774</v>
      </c>
      <c r="B145" s="206"/>
      <c r="C145" s="145"/>
      <c r="S145" s="154"/>
    </row>
    <row r="146" spans="1:21" s="112" customFormat="1" ht="14.5" customHeight="1" x14ac:dyDescent="0.3">
      <c r="A146" s="427"/>
      <c r="B146" s="427"/>
      <c r="C146" s="427"/>
      <c r="D146" s="427"/>
      <c r="E146" s="427"/>
      <c r="F146" s="427"/>
      <c r="G146" s="427"/>
      <c r="H146" s="427"/>
      <c r="I146" s="427"/>
      <c r="J146" s="427"/>
      <c r="K146" s="427"/>
      <c r="L146" s="427"/>
      <c r="M146" s="427"/>
      <c r="N146" s="427"/>
      <c r="O146" s="427"/>
      <c r="P146" s="145"/>
      <c r="Q146" s="145"/>
      <c r="R146" s="265"/>
      <c r="S146" s="114"/>
      <c r="T146" s="114"/>
      <c r="U146" s="114"/>
    </row>
    <row r="147" spans="1:21" s="112" customFormat="1" ht="14.5" customHeight="1" x14ac:dyDescent="0.3">
      <c r="A147" s="427" t="s">
        <v>4775</v>
      </c>
      <c r="B147" s="156"/>
      <c r="C147" s="156"/>
      <c r="D147" s="156"/>
      <c r="E147" s="156"/>
      <c r="F147" s="156"/>
      <c r="G147" s="156"/>
      <c r="H147" s="156"/>
      <c r="I147" s="156"/>
      <c r="J147" s="156"/>
      <c r="K147" s="156"/>
      <c r="L147" s="156"/>
      <c r="M147" s="448"/>
      <c r="N147" s="448"/>
      <c r="O147" s="448"/>
      <c r="P147" s="265"/>
      <c r="Q147" s="145"/>
      <c r="R147" s="265"/>
      <c r="S147" s="114"/>
      <c r="T147" s="114"/>
      <c r="U147" s="114"/>
    </row>
    <row r="148" spans="1:21" s="112" customFormat="1" ht="14.5" customHeight="1" x14ac:dyDescent="0.3">
      <c r="A148" s="975"/>
      <c r="B148" s="976"/>
      <c r="C148" s="976"/>
      <c r="D148" s="977"/>
      <c r="E148" s="859" t="s">
        <v>4531</v>
      </c>
      <c r="F148" s="860"/>
      <c r="G148" s="861"/>
      <c r="H148" s="428" t="s">
        <v>4768</v>
      </c>
      <c r="I148" s="846" t="s">
        <v>4760</v>
      </c>
      <c r="J148" s="847"/>
      <c r="K148" s="846" t="s">
        <v>4761</v>
      </c>
      <c r="L148" s="847"/>
      <c r="M148" s="846" t="s">
        <v>4762</v>
      </c>
      <c r="N148" s="978"/>
      <c r="O148" s="978"/>
      <c r="P148" s="847"/>
      <c r="Q148" s="846" t="s">
        <v>4763</v>
      </c>
      <c r="R148" s="847"/>
      <c r="S148" s="43"/>
      <c r="T148" s="114"/>
      <c r="U148" s="114"/>
    </row>
    <row r="149" spans="1:21" s="112" customFormat="1" ht="14.5" customHeight="1" x14ac:dyDescent="0.3">
      <c r="A149" s="571"/>
      <c r="D149" s="572"/>
      <c r="E149" s="429"/>
      <c r="F149" s="430"/>
      <c r="G149" s="431"/>
      <c r="H149" s="432"/>
      <c r="I149" s="848"/>
      <c r="J149" s="849"/>
      <c r="K149" s="848" t="s">
        <v>4764</v>
      </c>
      <c r="L149" s="849"/>
      <c r="M149" s="451"/>
      <c r="N149" s="452"/>
      <c r="O149" s="452"/>
      <c r="P149" s="452"/>
      <c r="Q149" s="848" t="s">
        <v>4765</v>
      </c>
      <c r="R149" s="849"/>
      <c r="S149" s="114"/>
      <c r="T149" s="114"/>
      <c r="U149" s="114"/>
    </row>
    <row r="150" spans="1:21" s="112" customFormat="1" ht="14.5" customHeight="1" x14ac:dyDescent="0.3">
      <c r="A150" s="571"/>
      <c r="D150" s="572"/>
      <c r="E150" s="434"/>
      <c r="F150" s="435"/>
      <c r="G150" s="436"/>
      <c r="H150" s="437"/>
      <c r="I150" s="855"/>
      <c r="J150" s="856"/>
      <c r="K150" s="855" t="s">
        <v>4766</v>
      </c>
      <c r="L150" s="856"/>
      <c r="M150" s="433"/>
      <c r="N150" s="453"/>
      <c r="O150" s="453"/>
      <c r="P150" s="453"/>
      <c r="Q150" s="855" t="s">
        <v>4767</v>
      </c>
      <c r="R150" s="856"/>
      <c r="S150" s="114"/>
      <c r="T150" s="114"/>
      <c r="U150" s="114"/>
    </row>
    <row r="151" spans="1:21" s="2" customFormat="1" ht="14.5" customHeight="1" x14ac:dyDescent="0.25">
      <c r="A151" s="461"/>
      <c r="B151" s="159" t="s">
        <v>4776</v>
      </c>
      <c r="C151" s="159"/>
      <c r="D151" s="462"/>
      <c r="E151" s="836">
        <v>0</v>
      </c>
      <c r="F151" s="837"/>
      <c r="G151" s="838"/>
      <c r="H151" s="666">
        <v>0</v>
      </c>
      <c r="I151" s="839" t="str">
        <f>IF($E$159&gt;0,E151/$E$159*100,"")</f>
        <v/>
      </c>
      <c r="J151" s="840"/>
      <c r="K151" s="841"/>
      <c r="L151" s="842"/>
      <c r="M151" s="972"/>
      <c r="N151" s="973"/>
      <c r="O151" s="973"/>
      <c r="P151" s="974"/>
      <c r="Q151" s="843">
        <f>E151*(H151/100)</f>
        <v>0</v>
      </c>
      <c r="R151" s="843"/>
      <c r="S151" s="133"/>
      <c r="T151" s="133"/>
      <c r="U151" s="133"/>
    </row>
    <row r="152" spans="1:21" s="2" customFormat="1" ht="14.5" customHeight="1" x14ac:dyDescent="0.25">
      <c r="A152" s="461" t="s">
        <v>2</v>
      </c>
      <c r="B152" s="159" t="s">
        <v>4777</v>
      </c>
      <c r="C152" s="159"/>
      <c r="D152" s="462"/>
      <c r="E152" s="836">
        <v>0</v>
      </c>
      <c r="F152" s="837"/>
      <c r="G152" s="838"/>
      <c r="H152" s="667">
        <v>0</v>
      </c>
      <c r="I152" s="839" t="str">
        <f t="shared" ref="I152:I158" si="2">IF($E$159&gt;0,E152/$E$159*100,"")</f>
        <v/>
      </c>
      <c r="J152" s="840"/>
      <c r="K152" s="841"/>
      <c r="L152" s="842"/>
      <c r="M152" s="972"/>
      <c r="N152" s="973"/>
      <c r="O152" s="973"/>
      <c r="P152" s="974"/>
      <c r="Q152" s="843">
        <f t="shared" ref="Q152:Q157" si="3">E152*(H152/100)</f>
        <v>0</v>
      </c>
      <c r="R152" s="843"/>
      <c r="S152" s="133"/>
      <c r="T152" s="133"/>
      <c r="U152" s="133"/>
    </row>
    <row r="153" spans="1:21" s="2" customFormat="1" ht="14.5" customHeight="1" x14ac:dyDescent="0.25">
      <c r="A153" s="461"/>
      <c r="B153" s="159" t="s">
        <v>4778</v>
      </c>
      <c r="C153" s="159"/>
      <c r="D153" s="462"/>
      <c r="E153" s="836">
        <v>0</v>
      </c>
      <c r="F153" s="837"/>
      <c r="G153" s="838"/>
      <c r="H153" s="666">
        <v>0</v>
      </c>
      <c r="I153" s="839" t="str">
        <f t="shared" si="2"/>
        <v/>
      </c>
      <c r="J153" s="840"/>
      <c r="K153" s="841"/>
      <c r="L153" s="842"/>
      <c r="M153" s="972"/>
      <c r="N153" s="973"/>
      <c r="O153" s="973"/>
      <c r="P153" s="974"/>
      <c r="Q153" s="843">
        <f t="shared" si="3"/>
        <v>0</v>
      </c>
      <c r="R153" s="843"/>
      <c r="S153" s="133"/>
      <c r="T153" s="133"/>
      <c r="U153" s="133"/>
    </row>
    <row r="154" spans="1:21" s="2" customFormat="1" ht="14.5" customHeight="1" x14ac:dyDescent="0.25">
      <c r="A154" s="461"/>
      <c r="B154" s="159" t="s">
        <v>4785</v>
      </c>
      <c r="C154" s="159"/>
      <c r="D154" s="462"/>
      <c r="E154" s="836">
        <v>0</v>
      </c>
      <c r="F154" s="837"/>
      <c r="G154" s="838"/>
      <c r="H154" s="666">
        <v>0</v>
      </c>
      <c r="I154" s="839" t="str">
        <f t="shared" si="2"/>
        <v/>
      </c>
      <c r="J154" s="840"/>
      <c r="K154" s="841"/>
      <c r="L154" s="842"/>
      <c r="M154" s="972"/>
      <c r="N154" s="973"/>
      <c r="O154" s="973"/>
      <c r="P154" s="974"/>
      <c r="Q154" s="843">
        <f t="shared" si="3"/>
        <v>0</v>
      </c>
      <c r="R154" s="843"/>
      <c r="S154" s="133"/>
      <c r="T154" s="133"/>
      <c r="U154" s="133"/>
    </row>
    <row r="155" spans="1:21" s="2" customFormat="1" ht="14.5" customHeight="1" x14ac:dyDescent="0.25">
      <c r="A155" s="461"/>
      <c r="B155" s="159" t="s">
        <v>4779</v>
      </c>
      <c r="C155" s="159"/>
      <c r="D155" s="462"/>
      <c r="E155" s="836">
        <v>0</v>
      </c>
      <c r="F155" s="837"/>
      <c r="G155" s="838"/>
      <c r="H155" s="667">
        <v>0</v>
      </c>
      <c r="I155" s="839" t="str">
        <f t="shared" si="2"/>
        <v/>
      </c>
      <c r="J155" s="840"/>
      <c r="K155" s="841"/>
      <c r="L155" s="842"/>
      <c r="M155" s="972"/>
      <c r="N155" s="973"/>
      <c r="O155" s="973"/>
      <c r="P155" s="974"/>
      <c r="Q155" s="843">
        <f t="shared" si="3"/>
        <v>0</v>
      </c>
      <c r="R155" s="843"/>
      <c r="S155" s="133"/>
      <c r="T155" s="133"/>
      <c r="U155" s="133"/>
    </row>
    <row r="156" spans="1:21" s="2" customFormat="1" ht="14.5" customHeight="1" x14ac:dyDescent="0.25">
      <c r="A156" s="461"/>
      <c r="B156" s="159" t="s">
        <v>4780</v>
      </c>
      <c r="C156" s="159"/>
      <c r="D156" s="462"/>
      <c r="E156" s="836">
        <v>0</v>
      </c>
      <c r="F156" s="837"/>
      <c r="G156" s="838"/>
      <c r="H156" s="666">
        <v>0</v>
      </c>
      <c r="I156" s="839" t="str">
        <f t="shared" si="2"/>
        <v/>
      </c>
      <c r="J156" s="840"/>
      <c r="K156" s="841"/>
      <c r="L156" s="842"/>
      <c r="M156" s="972"/>
      <c r="N156" s="973"/>
      <c r="O156" s="973"/>
      <c r="P156" s="974"/>
      <c r="Q156" s="843">
        <f t="shared" si="3"/>
        <v>0</v>
      </c>
      <c r="R156" s="843"/>
      <c r="S156" s="133"/>
      <c r="T156" s="133"/>
      <c r="U156" s="133"/>
    </row>
    <row r="157" spans="1:21" s="2" customFormat="1" ht="14.5" customHeight="1" x14ac:dyDescent="0.25">
      <c r="A157" s="461"/>
      <c r="B157" s="159" t="s">
        <v>4786</v>
      </c>
      <c r="C157" s="159"/>
      <c r="D157" s="462"/>
      <c r="E157" s="836">
        <v>0</v>
      </c>
      <c r="F157" s="837"/>
      <c r="G157" s="838"/>
      <c r="H157" s="666">
        <v>0</v>
      </c>
      <c r="I157" s="839" t="str">
        <f t="shared" si="2"/>
        <v/>
      </c>
      <c r="J157" s="840"/>
      <c r="K157" s="841"/>
      <c r="L157" s="842"/>
      <c r="M157" s="972"/>
      <c r="N157" s="973"/>
      <c r="O157" s="973"/>
      <c r="P157" s="974"/>
      <c r="Q157" s="843">
        <f t="shared" si="3"/>
        <v>0</v>
      </c>
      <c r="R157" s="843"/>
      <c r="S157" s="574"/>
      <c r="T157" s="133"/>
      <c r="U157" s="133"/>
    </row>
    <row r="158" spans="1:21" s="2" customFormat="1" ht="14.5" customHeight="1" x14ac:dyDescent="0.25">
      <c r="A158" s="461"/>
      <c r="B158" s="159" t="s">
        <v>4781</v>
      </c>
      <c r="C158" s="159"/>
      <c r="D158" s="462"/>
      <c r="E158" s="951">
        <f>E142</f>
        <v>0</v>
      </c>
      <c r="F158" s="952"/>
      <c r="G158" s="953"/>
      <c r="H158" s="575"/>
      <c r="I158" s="839" t="str">
        <f t="shared" si="2"/>
        <v/>
      </c>
      <c r="J158" s="840"/>
      <c r="K158" s="576"/>
      <c r="L158" s="576"/>
      <c r="M158" s="867"/>
      <c r="N158" s="867"/>
      <c r="O158" s="867"/>
      <c r="P158" s="868"/>
      <c r="Q158" s="864">
        <f>Q142</f>
        <v>0</v>
      </c>
      <c r="R158" s="865"/>
      <c r="S158" s="154"/>
      <c r="T158" s="133"/>
      <c r="U158" s="133"/>
    </row>
    <row r="159" spans="1:21" s="2" customFormat="1" ht="14.5" customHeight="1" x14ac:dyDescent="0.25">
      <c r="A159" s="461"/>
      <c r="B159" s="462" t="s">
        <v>4787</v>
      </c>
      <c r="C159" s="463"/>
      <c r="D159" s="463"/>
      <c r="E159" s="957">
        <f>SUM(E151:F158)</f>
        <v>0</v>
      </c>
      <c r="F159" s="958"/>
      <c r="G159" s="959"/>
      <c r="H159" s="575"/>
      <c r="I159" s="839">
        <f>SUM(I151:J158)</f>
        <v>0</v>
      </c>
      <c r="J159" s="840"/>
      <c r="K159" s="465"/>
      <c r="L159" s="465"/>
      <c r="M159" s="867"/>
      <c r="N159" s="867"/>
      <c r="O159" s="867"/>
      <c r="P159" s="868"/>
      <c r="Q159" s="843">
        <f>SUM(Q151:Q156)+Q158</f>
        <v>0</v>
      </c>
      <c r="R159" s="843"/>
      <c r="S159" s="133"/>
      <c r="T159" s="133"/>
      <c r="U159" s="133"/>
    </row>
    <row r="160" spans="1:21" s="2" customFormat="1" ht="14.5" customHeight="1" x14ac:dyDescent="0.25">
      <c r="A160" s="461" t="s">
        <v>2</v>
      </c>
      <c r="B160" s="159" t="s">
        <v>4788</v>
      </c>
      <c r="C160" s="159"/>
      <c r="D160" s="462"/>
      <c r="E160" s="836">
        <v>0</v>
      </c>
      <c r="F160" s="837"/>
      <c r="G160" s="838"/>
      <c r="H160" s="668">
        <v>0</v>
      </c>
      <c r="I160" s="875"/>
      <c r="J160" s="876"/>
      <c r="K160" s="841"/>
      <c r="L160" s="842"/>
      <c r="M160" s="869"/>
      <c r="N160" s="870"/>
      <c r="O160" s="870"/>
      <c r="P160" s="871"/>
      <c r="Q160" s="866">
        <f>E160*(H160/100)</f>
        <v>0</v>
      </c>
      <c r="R160" s="866"/>
      <c r="S160" s="133"/>
      <c r="T160" s="133"/>
      <c r="U160" s="133"/>
    </row>
    <row r="161" spans="1:21" s="99" customFormat="1" ht="14.5" customHeight="1" x14ac:dyDescent="0.3">
      <c r="A161" s="577">
        <v>1</v>
      </c>
      <c r="B161" s="578" t="s">
        <v>4782</v>
      </c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398"/>
      <c r="N161" s="398"/>
      <c r="O161" s="398"/>
      <c r="P161" s="93"/>
      <c r="Q161" s="93"/>
      <c r="R161" s="180"/>
      <c r="S161" s="90"/>
      <c r="T161" s="90"/>
      <c r="U161" s="90"/>
    </row>
    <row r="162" spans="1:21" s="99" customFormat="1" ht="14.5" customHeight="1" x14ac:dyDescent="0.3">
      <c r="A162" s="579">
        <v>2</v>
      </c>
      <c r="B162" s="11" t="s">
        <v>4783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15"/>
      <c r="N162" s="15"/>
      <c r="O162" s="15"/>
      <c r="P162" s="2"/>
      <c r="Q162" s="2"/>
      <c r="R162" s="5"/>
      <c r="S162" s="90"/>
      <c r="T162" s="90"/>
      <c r="U162" s="90"/>
    </row>
    <row r="163" spans="1:21" s="99" customFormat="1" ht="14.5" customHeight="1" x14ac:dyDescent="0.3">
      <c r="A163" s="579">
        <v>3</v>
      </c>
      <c r="B163" s="11" t="s">
        <v>4784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15"/>
      <c r="N163" s="15"/>
      <c r="O163" s="15"/>
      <c r="P163" s="2"/>
      <c r="Q163" s="2"/>
      <c r="R163" s="5"/>
      <c r="S163" s="90"/>
      <c r="T163" s="90"/>
      <c r="U163" s="90"/>
    </row>
    <row r="164" spans="1:21" ht="14.5" customHeight="1" x14ac:dyDescent="0.3">
      <c r="S164" s="154"/>
    </row>
    <row r="165" spans="1:21" ht="14.5" customHeight="1" x14ac:dyDescent="0.3">
      <c r="A165" s="580" t="s">
        <v>4789</v>
      </c>
      <c r="B165" s="285"/>
      <c r="C165" s="285"/>
      <c r="D165" s="285"/>
      <c r="E165" s="285"/>
      <c r="F165" s="285"/>
      <c r="G165" s="285"/>
      <c r="H165" s="285"/>
      <c r="I165" s="285"/>
      <c r="J165" s="285"/>
      <c r="K165" s="285"/>
      <c r="L165" s="285"/>
      <c r="M165" s="285"/>
      <c r="N165" s="285"/>
      <c r="O165" s="285"/>
      <c r="P165" s="285"/>
      <c r="Q165" s="285"/>
      <c r="S165" s="154"/>
    </row>
    <row r="166" spans="1:21" ht="14.5" customHeight="1" x14ac:dyDescent="0.3">
      <c r="A166" s="156"/>
      <c r="B166" s="156"/>
      <c r="C166" s="156"/>
      <c r="D166" s="156"/>
      <c r="E166" s="156"/>
      <c r="F166" s="156"/>
      <c r="G166" s="156"/>
      <c r="H166" s="156"/>
      <c r="I166" s="156"/>
      <c r="J166" s="156"/>
      <c r="K166" s="156"/>
      <c r="L166" s="156"/>
      <c r="M166" s="448"/>
      <c r="N166" s="448"/>
      <c r="O166" s="448"/>
      <c r="Q166" s="145"/>
      <c r="S166" s="154"/>
    </row>
    <row r="167" spans="1:21" s="112" customFormat="1" ht="14.5" customHeight="1" x14ac:dyDescent="0.3">
      <c r="A167" s="930" t="s">
        <v>4790</v>
      </c>
      <c r="B167" s="931"/>
      <c r="C167" s="932"/>
      <c r="D167" s="478" t="s">
        <v>4791</v>
      </c>
      <c r="E167" s="933" t="s">
        <v>4792</v>
      </c>
      <c r="F167" s="934"/>
      <c r="G167" s="934"/>
      <c r="H167" s="934"/>
      <c r="I167" s="935"/>
      <c r="J167" s="936" t="s">
        <v>4793</v>
      </c>
      <c r="K167" s="937"/>
      <c r="L167" s="937"/>
      <c r="M167" s="937"/>
      <c r="N167" s="938"/>
      <c r="O167" s="478" t="s">
        <v>4794</v>
      </c>
      <c r="P167" s="954" t="s">
        <v>4795</v>
      </c>
      <c r="Q167" s="955"/>
      <c r="R167" s="956"/>
    </row>
    <row r="168" spans="1:21" ht="14.5" customHeight="1" x14ac:dyDescent="0.3">
      <c r="A168" s="947" t="s">
        <v>3</v>
      </c>
      <c r="B168" s="948"/>
      <c r="C168" s="645" t="s">
        <v>4796</v>
      </c>
      <c r="D168" s="47" t="s">
        <v>3</v>
      </c>
      <c r="E168" s="941"/>
      <c r="F168" s="942"/>
      <c r="G168" s="942"/>
      <c r="H168" s="942"/>
      <c r="I168" s="942"/>
      <c r="J168" s="943">
        <v>0</v>
      </c>
      <c r="K168" s="944"/>
      <c r="L168" s="944"/>
      <c r="M168" s="944"/>
      <c r="N168" s="944"/>
      <c r="O168" s="82" t="str">
        <f t="shared" ref="O168:O174" si="4">IF($J$175&gt;0,J168/$J$175,"")</f>
        <v/>
      </c>
      <c r="P168" s="986">
        <v>0</v>
      </c>
      <c r="Q168" s="987"/>
      <c r="R168" s="988"/>
      <c r="S168" s="154"/>
    </row>
    <row r="169" spans="1:21" ht="14.5" customHeight="1" x14ac:dyDescent="0.3">
      <c r="A169" s="947" t="s">
        <v>3</v>
      </c>
      <c r="B169" s="948"/>
      <c r="C169" s="646" t="s">
        <v>4796</v>
      </c>
      <c r="D169" s="47" t="s">
        <v>3</v>
      </c>
      <c r="E169" s="949"/>
      <c r="F169" s="950"/>
      <c r="G169" s="950"/>
      <c r="H169" s="950"/>
      <c r="I169" s="950"/>
      <c r="J169" s="888">
        <v>0</v>
      </c>
      <c r="K169" s="889"/>
      <c r="L169" s="889"/>
      <c r="M169" s="889"/>
      <c r="N169" s="889"/>
      <c r="O169" s="46" t="str">
        <f t="shared" si="4"/>
        <v/>
      </c>
      <c r="P169" s="927">
        <v>0</v>
      </c>
      <c r="Q169" s="928"/>
      <c r="R169" s="929"/>
      <c r="S169" s="154"/>
    </row>
    <row r="170" spans="1:21" ht="14.5" customHeight="1" x14ac:dyDescent="0.3">
      <c r="A170" s="947" t="s">
        <v>3</v>
      </c>
      <c r="B170" s="948"/>
      <c r="C170" s="647" t="s">
        <v>4796</v>
      </c>
      <c r="D170" s="47" t="s">
        <v>3</v>
      </c>
      <c r="E170" s="949"/>
      <c r="F170" s="950"/>
      <c r="G170" s="950"/>
      <c r="H170" s="950"/>
      <c r="I170" s="950"/>
      <c r="J170" s="888">
        <v>0</v>
      </c>
      <c r="K170" s="889"/>
      <c r="L170" s="889"/>
      <c r="M170" s="889"/>
      <c r="N170" s="889"/>
      <c r="O170" s="46" t="str">
        <f t="shared" si="4"/>
        <v/>
      </c>
      <c r="P170" s="927">
        <v>0</v>
      </c>
      <c r="Q170" s="928"/>
      <c r="R170" s="929"/>
      <c r="S170" s="154"/>
    </row>
    <row r="171" spans="1:21" ht="14.5" customHeight="1" x14ac:dyDescent="0.3">
      <c r="A171" s="947" t="s">
        <v>3</v>
      </c>
      <c r="B171" s="948"/>
      <c r="C171" s="646" t="s">
        <v>4796</v>
      </c>
      <c r="D171" s="47" t="s">
        <v>3</v>
      </c>
      <c r="E171" s="949"/>
      <c r="F171" s="950"/>
      <c r="G171" s="950"/>
      <c r="H171" s="950"/>
      <c r="I171" s="950"/>
      <c r="J171" s="888">
        <v>0</v>
      </c>
      <c r="K171" s="889"/>
      <c r="L171" s="889"/>
      <c r="M171" s="889"/>
      <c r="N171" s="889"/>
      <c r="O171" s="46" t="str">
        <f t="shared" si="4"/>
        <v/>
      </c>
      <c r="P171" s="927">
        <v>0</v>
      </c>
      <c r="Q171" s="928"/>
      <c r="R171" s="929"/>
      <c r="S171" s="154"/>
    </row>
    <row r="172" spans="1:21" ht="14.5" customHeight="1" x14ac:dyDescent="0.3">
      <c r="A172" s="947" t="s">
        <v>3</v>
      </c>
      <c r="B172" s="948"/>
      <c r="C172" s="647" t="s">
        <v>4796</v>
      </c>
      <c r="D172" s="47" t="s">
        <v>3</v>
      </c>
      <c r="E172" s="949"/>
      <c r="F172" s="950"/>
      <c r="G172" s="950"/>
      <c r="H172" s="950"/>
      <c r="I172" s="950"/>
      <c r="J172" s="888">
        <v>0</v>
      </c>
      <c r="K172" s="889"/>
      <c r="L172" s="889"/>
      <c r="M172" s="889"/>
      <c r="N172" s="889"/>
      <c r="O172" s="46" t="str">
        <f t="shared" si="4"/>
        <v/>
      </c>
      <c r="P172" s="927">
        <v>0</v>
      </c>
      <c r="Q172" s="928"/>
      <c r="R172" s="929"/>
      <c r="S172" s="154"/>
    </row>
    <row r="173" spans="1:21" ht="14.5" customHeight="1" x14ac:dyDescent="0.3">
      <c r="A173" s="947" t="s">
        <v>3</v>
      </c>
      <c r="B173" s="948"/>
      <c r="C173" s="647" t="s">
        <v>4796</v>
      </c>
      <c r="D173" s="47" t="s">
        <v>3</v>
      </c>
      <c r="E173" s="949"/>
      <c r="F173" s="950"/>
      <c r="G173" s="950"/>
      <c r="H173" s="950"/>
      <c r="I173" s="950"/>
      <c r="J173" s="888">
        <v>0</v>
      </c>
      <c r="K173" s="889"/>
      <c r="L173" s="889"/>
      <c r="M173" s="889"/>
      <c r="N173" s="889"/>
      <c r="O173" s="46" t="str">
        <f t="shared" si="4"/>
        <v/>
      </c>
      <c r="P173" s="927">
        <v>0</v>
      </c>
      <c r="Q173" s="928"/>
      <c r="R173" s="929"/>
      <c r="S173" s="154"/>
    </row>
    <row r="174" spans="1:21" ht="14.5" customHeight="1" x14ac:dyDescent="0.3">
      <c r="A174" s="479"/>
      <c r="B174" s="878" t="s">
        <v>4797</v>
      </c>
      <c r="C174" s="878"/>
      <c r="D174" s="879"/>
      <c r="E174" s="989"/>
      <c r="F174" s="989"/>
      <c r="G174" s="989"/>
      <c r="H174" s="989"/>
      <c r="I174" s="989"/>
      <c r="J174" s="888">
        <v>0</v>
      </c>
      <c r="K174" s="889"/>
      <c r="L174" s="889"/>
      <c r="M174" s="889"/>
      <c r="N174" s="889"/>
      <c r="O174" s="46" t="str">
        <f t="shared" si="4"/>
        <v/>
      </c>
      <c r="P174" s="927">
        <v>0</v>
      </c>
      <c r="Q174" s="928"/>
      <c r="R174" s="929"/>
      <c r="S174" s="154"/>
    </row>
    <row r="175" spans="1:21" ht="14.5" customHeight="1" x14ac:dyDescent="0.3">
      <c r="A175" s="480"/>
      <c r="B175" s="481"/>
      <c r="C175" s="482"/>
      <c r="D175" s="483"/>
      <c r="E175" s="945" t="s">
        <v>4936</v>
      </c>
      <c r="F175" s="945"/>
      <c r="G175" s="945"/>
      <c r="H175" s="945"/>
      <c r="I175" s="945"/>
      <c r="J175" s="946">
        <f>SUM(J168:N174)</f>
        <v>0</v>
      </c>
      <c r="K175" s="946"/>
      <c r="L175" s="946"/>
      <c r="M175" s="946"/>
      <c r="N175" s="946"/>
      <c r="O175" s="45">
        <f>SUM(O168:O174)</f>
        <v>0</v>
      </c>
      <c r="P175" s="882">
        <f>SUM(P168:R174)</f>
        <v>0</v>
      </c>
      <c r="Q175" s="883"/>
      <c r="R175" s="884"/>
      <c r="S175" s="154"/>
    </row>
    <row r="176" spans="1:21" s="112" customFormat="1" ht="14.5" customHeight="1" x14ac:dyDescent="0.3">
      <c r="A176" s="484" t="s">
        <v>0</v>
      </c>
      <c r="B176" s="484" t="s">
        <v>4799</v>
      </c>
      <c r="S176" s="145"/>
    </row>
    <row r="177" spans="1:27" s="112" customFormat="1" ht="14.5" customHeight="1" x14ac:dyDescent="0.3">
      <c r="A177" s="485"/>
      <c r="B177" s="484" t="s">
        <v>4800</v>
      </c>
      <c r="S177" s="145"/>
    </row>
    <row r="178" spans="1:27" ht="14.5" customHeight="1" x14ac:dyDescent="0.3">
      <c r="S178" s="154"/>
    </row>
    <row r="179" spans="1:27" s="112" customFormat="1" ht="14.5" customHeight="1" x14ac:dyDescent="0.3">
      <c r="A179" s="495" t="s">
        <v>4801</v>
      </c>
      <c r="B179" s="487"/>
      <c r="C179" s="426"/>
      <c r="D179" s="426"/>
      <c r="E179" s="426"/>
      <c r="F179" s="426"/>
      <c r="G179" s="426"/>
      <c r="H179" s="426"/>
      <c r="I179" s="426"/>
      <c r="J179" s="426"/>
      <c r="K179" s="488"/>
      <c r="L179" s="496"/>
      <c r="M179" s="496"/>
      <c r="N179" s="496"/>
      <c r="O179" s="496"/>
      <c r="P179" s="496"/>
      <c r="Q179" s="496"/>
      <c r="S179" s="145"/>
    </row>
    <row r="180" spans="1:27" ht="14.5" customHeight="1" x14ac:dyDescent="0.3">
      <c r="A180" s="156"/>
      <c r="B180" s="156"/>
      <c r="C180" s="156"/>
      <c r="D180" s="156"/>
      <c r="E180" s="156"/>
      <c r="F180" s="156"/>
      <c r="G180" s="156"/>
      <c r="H180" s="156"/>
      <c r="I180" s="156"/>
      <c r="J180" s="156"/>
      <c r="K180" s="156"/>
      <c r="L180" s="156"/>
      <c r="M180" s="448"/>
      <c r="N180" s="448"/>
      <c r="O180" s="448"/>
      <c r="Q180" s="145"/>
    </row>
    <row r="181" spans="1:27" s="274" customFormat="1" ht="14.5" customHeight="1" x14ac:dyDescent="0.3">
      <c r="A181" s="489" t="s">
        <v>4802</v>
      </c>
      <c r="B181" s="490"/>
      <c r="C181" s="490"/>
      <c r="D181" s="490"/>
      <c r="E181" s="490"/>
      <c r="F181" s="491"/>
      <c r="G181" s="491"/>
      <c r="H181" s="491"/>
      <c r="I181" s="648"/>
      <c r="J181" s="648"/>
      <c r="K181" s="648"/>
      <c r="L181" s="648"/>
      <c r="M181" s="648"/>
      <c r="N181" s="648"/>
      <c r="O181" s="648"/>
      <c r="P181" s="872"/>
      <c r="Q181" s="873"/>
      <c r="R181" s="874"/>
      <c r="S181" s="154"/>
      <c r="T181" s="154"/>
      <c r="U181" s="154"/>
    </row>
    <row r="182" spans="1:27" ht="14.5" customHeight="1" x14ac:dyDescent="0.3">
      <c r="A182" s="880" t="s">
        <v>4803</v>
      </c>
      <c r="B182" s="722"/>
      <c r="C182" s="722"/>
      <c r="D182" s="722"/>
      <c r="E182" s="722"/>
      <c r="F182" s="722"/>
      <c r="G182" s="722"/>
      <c r="H182" s="722"/>
      <c r="I182" s="722"/>
      <c r="J182" s="722"/>
      <c r="K182" s="722"/>
      <c r="L182" s="722"/>
      <c r="M182" s="722"/>
      <c r="N182" s="722"/>
      <c r="O182" s="881"/>
      <c r="P182" s="885">
        <f>Q159</f>
        <v>0</v>
      </c>
      <c r="Q182" s="886"/>
      <c r="R182" s="887"/>
    </row>
    <row r="183" spans="1:27" ht="14.5" customHeight="1" x14ac:dyDescent="0.3">
      <c r="A183" s="880" t="s">
        <v>4804</v>
      </c>
      <c r="B183" s="722"/>
      <c r="C183" s="722"/>
      <c r="D183" s="722"/>
      <c r="E183" s="722"/>
      <c r="F183" s="722"/>
      <c r="G183" s="722"/>
      <c r="H183" s="722"/>
      <c r="I183" s="722"/>
      <c r="J183" s="722"/>
      <c r="K183" s="722"/>
      <c r="L183" s="722"/>
      <c r="M183" s="722"/>
      <c r="N183" s="722"/>
      <c r="O183" s="881"/>
      <c r="P183" s="885">
        <f>H90</f>
        <v>0</v>
      </c>
      <c r="Q183" s="886"/>
      <c r="R183" s="887"/>
    </row>
    <row r="184" spans="1:27" ht="14.5" customHeight="1" x14ac:dyDescent="0.3">
      <c r="A184" s="880" t="s">
        <v>4805</v>
      </c>
      <c r="B184" s="722"/>
      <c r="C184" s="722"/>
      <c r="D184" s="722"/>
      <c r="E184" s="722"/>
      <c r="F184" s="722"/>
      <c r="G184" s="722"/>
      <c r="H184" s="722"/>
      <c r="I184" s="722"/>
      <c r="J184" s="722"/>
      <c r="K184" s="722"/>
      <c r="L184" s="722"/>
      <c r="M184" s="722"/>
      <c r="N184" s="722"/>
      <c r="O184" s="881"/>
      <c r="P184" s="895">
        <v>0</v>
      </c>
      <c r="Q184" s="896"/>
      <c r="R184" s="897"/>
      <c r="T184" s="376"/>
      <c r="U184" s="376"/>
      <c r="V184" s="376"/>
      <c r="W184" s="376"/>
      <c r="X184" s="114"/>
      <c r="Y184" s="114"/>
      <c r="Z184" s="240"/>
      <c r="AA184" s="112"/>
    </row>
    <row r="185" spans="1:27" ht="14.5" customHeight="1" x14ac:dyDescent="0.3">
      <c r="A185" s="880" t="s">
        <v>4937</v>
      </c>
      <c r="B185" s="722"/>
      <c r="C185" s="722"/>
      <c r="D185" s="722"/>
      <c r="E185" s="722"/>
      <c r="F185" s="722"/>
      <c r="G185" s="722"/>
      <c r="H185" s="722"/>
      <c r="I185" s="722"/>
      <c r="J185" s="722"/>
      <c r="K185" s="722"/>
      <c r="L185" s="722"/>
      <c r="M185" s="722"/>
      <c r="N185" s="722"/>
      <c r="O185" s="881"/>
      <c r="P185" s="895">
        <v>0</v>
      </c>
      <c r="Q185" s="896"/>
      <c r="R185" s="897"/>
      <c r="T185" s="376"/>
      <c r="U185" s="376"/>
      <c r="V185" s="376"/>
      <c r="W185" s="376"/>
      <c r="X185" s="114"/>
      <c r="Y185" s="114"/>
      <c r="Z185" s="240"/>
      <c r="AA185" s="112"/>
    </row>
    <row r="186" spans="1:27" ht="14.5" customHeight="1" x14ac:dyDescent="0.3">
      <c r="A186" s="880" t="s">
        <v>4806</v>
      </c>
      <c r="B186" s="722"/>
      <c r="C186" s="722"/>
      <c r="D186" s="722"/>
      <c r="E186" s="722"/>
      <c r="F186" s="722"/>
      <c r="G186" s="722"/>
      <c r="H186" s="722"/>
      <c r="I186" s="722"/>
      <c r="J186" s="722"/>
      <c r="K186" s="722"/>
      <c r="L186" s="722"/>
      <c r="M186" s="722"/>
      <c r="N186" s="722"/>
      <c r="O186" s="881"/>
      <c r="P186" s="895">
        <v>0</v>
      </c>
      <c r="Q186" s="896"/>
      <c r="R186" s="897"/>
      <c r="T186" s="376"/>
      <c r="U186" s="376"/>
      <c r="V186" s="376"/>
      <c r="W186" s="376"/>
      <c r="X186" s="114"/>
      <c r="Y186" s="114"/>
      <c r="Z186" s="240"/>
      <c r="AA186" s="112"/>
    </row>
    <row r="187" spans="1:27" ht="14.5" customHeight="1" x14ac:dyDescent="0.3">
      <c r="A187" s="880" t="s">
        <v>4807</v>
      </c>
      <c r="B187" s="722"/>
      <c r="C187" s="722"/>
      <c r="D187" s="722"/>
      <c r="E187" s="722"/>
      <c r="F187" s="722"/>
      <c r="G187" s="722"/>
      <c r="H187" s="722"/>
      <c r="I187" s="722"/>
      <c r="J187" s="722"/>
      <c r="K187" s="722"/>
      <c r="L187" s="722"/>
      <c r="M187" s="722"/>
      <c r="N187" s="722"/>
      <c r="O187" s="881"/>
      <c r="P187" s="895">
        <v>0</v>
      </c>
      <c r="Q187" s="896"/>
      <c r="R187" s="897"/>
    </row>
    <row r="188" spans="1:27" ht="14.5" customHeight="1" x14ac:dyDescent="0.3">
      <c r="A188" s="880" t="s">
        <v>4808</v>
      </c>
      <c r="B188" s="722"/>
      <c r="C188" s="722"/>
      <c r="D188" s="722"/>
      <c r="E188" s="722"/>
      <c r="F188" s="722"/>
      <c r="G188" s="722"/>
      <c r="H188" s="722"/>
      <c r="I188" s="722"/>
      <c r="J188" s="722"/>
      <c r="K188" s="722"/>
      <c r="L188" s="722"/>
      <c r="M188" s="722"/>
      <c r="N188" s="722"/>
      <c r="O188" s="881"/>
      <c r="P188" s="898">
        <v>0</v>
      </c>
      <c r="Q188" s="898"/>
      <c r="R188" s="898"/>
    </row>
    <row r="189" spans="1:27" ht="14.5" customHeight="1" x14ac:dyDescent="0.3">
      <c r="A189" s="880" t="s">
        <v>4809</v>
      </c>
      <c r="B189" s="722"/>
      <c r="C189" s="722"/>
      <c r="D189" s="722"/>
      <c r="E189" s="722"/>
      <c r="F189" s="722"/>
      <c r="G189" s="722"/>
      <c r="H189" s="722"/>
      <c r="I189" s="722"/>
      <c r="J189" s="722"/>
      <c r="K189" s="722"/>
      <c r="L189" s="722"/>
      <c r="M189" s="722"/>
      <c r="N189" s="722"/>
      <c r="O189" s="881"/>
      <c r="P189" s="898">
        <v>0</v>
      </c>
      <c r="Q189" s="898"/>
      <c r="R189" s="898"/>
    </row>
    <row r="190" spans="1:27" ht="14.5" customHeight="1" x14ac:dyDescent="0.3">
      <c r="A190" s="880" t="s">
        <v>4810</v>
      </c>
      <c r="B190" s="722"/>
      <c r="C190" s="722"/>
      <c r="D190" s="722"/>
      <c r="E190" s="722"/>
      <c r="F190" s="722"/>
      <c r="G190" s="722"/>
      <c r="H190" s="722"/>
      <c r="I190" s="722"/>
      <c r="J190" s="722"/>
      <c r="K190" s="722"/>
      <c r="L190" s="722"/>
      <c r="M190" s="722"/>
      <c r="N190" s="722"/>
      <c r="O190" s="881"/>
      <c r="P190" s="983">
        <v>0</v>
      </c>
      <c r="Q190" s="984"/>
      <c r="R190" s="985"/>
    </row>
    <row r="191" spans="1:27" s="274" customFormat="1" ht="14.5" customHeight="1" x14ac:dyDescent="0.3">
      <c r="A191" s="890" t="s">
        <v>4811</v>
      </c>
      <c r="B191" s="890"/>
      <c r="C191" s="890"/>
      <c r="D191" s="890"/>
      <c r="E191" s="890"/>
      <c r="F191" s="890"/>
      <c r="G191" s="890"/>
      <c r="H191" s="890"/>
      <c r="I191" s="890"/>
      <c r="J191" s="890"/>
      <c r="K191" s="890"/>
      <c r="L191" s="890"/>
      <c r="M191" s="890"/>
      <c r="N191" s="890"/>
      <c r="O191" s="891"/>
      <c r="P191" s="892">
        <f>SUM(P182:R190)</f>
        <v>0</v>
      </c>
      <c r="Q191" s="893"/>
      <c r="R191" s="894"/>
      <c r="S191" s="154"/>
      <c r="T191" s="154"/>
      <c r="U191" s="154"/>
    </row>
    <row r="192" spans="1:27" ht="14.5" customHeight="1" x14ac:dyDescent="0.3">
      <c r="A192" s="476">
        <v>1</v>
      </c>
      <c r="B192" s="206" t="s">
        <v>4812</v>
      </c>
      <c r="C192" s="145"/>
      <c r="D192" s="145"/>
      <c r="E192" s="145"/>
      <c r="F192" s="145"/>
      <c r="G192" s="145"/>
      <c r="H192" s="145"/>
      <c r="I192" s="145"/>
      <c r="J192" s="145"/>
      <c r="K192" s="492"/>
    </row>
    <row r="193" spans="1:24" ht="14.5" customHeight="1" x14ac:dyDescent="0.3">
      <c r="A193" s="476">
        <v>2</v>
      </c>
      <c r="B193" s="206" t="s">
        <v>4938</v>
      </c>
      <c r="C193" s="145"/>
      <c r="D193" s="145"/>
      <c r="E193" s="145"/>
      <c r="F193" s="145"/>
      <c r="G193" s="145"/>
      <c r="H193" s="145"/>
      <c r="I193" s="145"/>
      <c r="J193" s="145"/>
      <c r="K193" s="492"/>
      <c r="L193" s="145"/>
      <c r="M193" s="492"/>
      <c r="N193" s="492"/>
      <c r="O193" s="492"/>
      <c r="P193" s="145"/>
      <c r="Q193" s="145"/>
      <c r="R193" s="411"/>
    </row>
    <row r="195" spans="1:24" s="90" customFormat="1" ht="14.5" customHeight="1" x14ac:dyDescent="0.3">
      <c r="A195" s="649" t="s">
        <v>4818</v>
      </c>
      <c r="B195" s="216"/>
      <c r="C195" s="216"/>
      <c r="D195" s="216"/>
      <c r="E195" s="216"/>
      <c r="F195" s="95"/>
      <c r="G195" s="95"/>
      <c r="H195" s="104"/>
      <c r="I195" s="104"/>
      <c r="J195" s="104"/>
      <c r="K195" s="104"/>
      <c r="L195" s="104"/>
      <c r="M195" s="104"/>
      <c r="N195" s="104"/>
      <c r="O195" s="104"/>
      <c r="P195" s="104"/>
      <c r="Q195" s="104"/>
      <c r="R195" s="99"/>
      <c r="S195" s="43"/>
    </row>
    <row r="196" spans="1:24" s="114" customFormat="1" ht="14.5" customHeight="1" x14ac:dyDescent="0.3">
      <c r="A196" s="156"/>
      <c r="B196" s="156"/>
      <c r="C196" s="156"/>
      <c r="D196" s="156"/>
      <c r="E196" s="156"/>
      <c r="F196" s="156"/>
      <c r="G196" s="156"/>
      <c r="H196" s="156"/>
      <c r="I196" s="156"/>
      <c r="J196" s="156"/>
      <c r="K196" s="156"/>
      <c r="L196" s="156"/>
      <c r="M196" s="448"/>
      <c r="N196" s="448"/>
      <c r="O196" s="448"/>
      <c r="P196" s="448"/>
      <c r="Q196" s="156"/>
      <c r="R196" s="448"/>
    </row>
    <row r="197" spans="1:24" s="90" customFormat="1" ht="14.5" customHeight="1" x14ac:dyDescent="0.3">
      <c r="A197" s="1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218"/>
      <c r="N197" s="218"/>
      <c r="O197" s="218"/>
      <c r="P197" s="218"/>
      <c r="Q197" s="93"/>
      <c r="R197" s="219"/>
    </row>
    <row r="198" spans="1:24" s="230" customFormat="1" ht="14.5" customHeight="1" x14ac:dyDescent="0.2">
      <c r="A198" s="220"/>
      <c r="B198" s="221" t="s">
        <v>4814</v>
      </c>
      <c r="C198" s="222"/>
      <c r="D198" s="223"/>
      <c r="E198" s="224"/>
      <c r="F198" s="291">
        <v>45</v>
      </c>
      <c r="G198" s="225" t="s">
        <v>4819</v>
      </c>
      <c r="H198" s="226"/>
      <c r="I198" s="227"/>
      <c r="J198" s="222"/>
      <c r="K198" s="222"/>
      <c r="L198" s="227"/>
      <c r="M198" s="227"/>
      <c r="N198" s="222"/>
      <c r="O198" s="222"/>
      <c r="P198" s="227"/>
      <c r="Q198" s="222"/>
      <c r="R198" s="228"/>
      <c r="S198" s="43"/>
      <c r="T198" s="116"/>
      <c r="U198" s="116"/>
    </row>
    <row r="199" spans="1:24" s="230" customFormat="1" ht="14.5" customHeight="1" x14ac:dyDescent="0.2">
      <c r="A199" s="220"/>
      <c r="B199" s="221" t="s">
        <v>4815</v>
      </c>
      <c r="C199" s="222"/>
      <c r="D199" s="223"/>
      <c r="E199" s="223"/>
      <c r="F199" s="231">
        <v>45</v>
      </c>
      <c r="G199" s="232" t="s">
        <v>4686</v>
      </c>
      <c r="H199" s="59"/>
      <c r="I199" s="227"/>
      <c r="J199" s="222"/>
      <c r="K199" s="222"/>
      <c r="L199" s="227"/>
      <c r="M199" s="227"/>
      <c r="N199" s="222"/>
      <c r="O199" s="222"/>
      <c r="P199" s="227"/>
      <c r="Q199" s="222"/>
      <c r="R199" s="228"/>
      <c r="S199" s="233"/>
      <c r="T199" s="116"/>
      <c r="U199" s="116"/>
    </row>
    <row r="200" spans="1:24" s="230" customFormat="1" ht="14.5" customHeight="1" x14ac:dyDescent="0.2">
      <c r="A200" s="220"/>
      <c r="B200" s="226" t="s">
        <v>4816</v>
      </c>
      <c r="C200" s="222"/>
      <c r="D200" s="223"/>
      <c r="E200" s="223"/>
      <c r="F200" s="231">
        <v>50</v>
      </c>
      <c r="G200" s="232" t="s">
        <v>4687</v>
      </c>
      <c r="H200" s="222"/>
      <c r="I200" s="227"/>
      <c r="J200" s="222"/>
      <c r="K200" s="222"/>
      <c r="L200" s="227"/>
      <c r="M200" s="227"/>
      <c r="N200" s="222"/>
      <c r="O200" s="222"/>
      <c r="P200" s="227"/>
      <c r="Q200" s="222"/>
      <c r="R200" s="228"/>
      <c r="S200" s="233"/>
      <c r="T200" s="116"/>
      <c r="U200" s="116"/>
    </row>
    <row r="201" spans="1:24" s="230" customFormat="1" ht="14.5" customHeight="1" x14ac:dyDescent="0.2">
      <c r="A201" s="234"/>
      <c r="B201" s="226" t="s">
        <v>4817</v>
      </c>
      <c r="C201" s="222"/>
      <c r="D201" s="223"/>
      <c r="E201" s="223"/>
      <c r="F201" s="235">
        <v>5</v>
      </c>
      <c r="G201" s="232" t="s">
        <v>4688</v>
      </c>
      <c r="H201" s="222"/>
      <c r="I201" s="227"/>
      <c r="J201" s="222"/>
      <c r="K201" s="222"/>
      <c r="L201" s="227"/>
      <c r="M201" s="227"/>
      <c r="N201" s="222"/>
      <c r="O201" s="222"/>
      <c r="P201" s="227"/>
      <c r="Q201" s="222"/>
      <c r="R201" s="228"/>
      <c r="S201" s="233"/>
      <c r="T201" s="233"/>
      <c r="U201" s="233"/>
      <c r="V201" s="233"/>
      <c r="W201" s="233"/>
      <c r="X201" s="233"/>
    </row>
    <row r="202" spans="1:24" s="230" customFormat="1" ht="14.5" customHeight="1" x14ac:dyDescent="0.2">
      <c r="A202" s="61"/>
      <c r="B202" s="701" t="s">
        <v>4689</v>
      </c>
      <c r="C202" s="701"/>
      <c r="D202" s="701"/>
      <c r="E202" s="701"/>
      <c r="F202" s="701"/>
      <c r="G202" s="701"/>
      <c r="H202" s="701"/>
      <c r="I202" s="701"/>
      <c r="J202" s="701"/>
      <c r="K202" s="701"/>
      <c r="L202" s="701"/>
      <c r="M202" s="701"/>
      <c r="N202" s="701"/>
      <c r="O202" s="701"/>
      <c r="P202" s="701"/>
      <c r="Q202" s="701"/>
      <c r="R202" s="228"/>
      <c r="S202" s="43"/>
      <c r="T202" s="233"/>
      <c r="U202" s="233"/>
      <c r="V202" s="233"/>
      <c r="W202" s="233"/>
      <c r="X202" s="233"/>
    </row>
    <row r="203" spans="1:24" s="246" customFormat="1" ht="14.5" customHeight="1" x14ac:dyDescent="0.25">
      <c r="A203" s="80"/>
      <c r="B203" s="81"/>
      <c r="C203" s="81"/>
      <c r="D203" s="81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581"/>
      <c r="S203" s="244"/>
      <c r="T203" s="582"/>
      <c r="U203" s="582"/>
      <c r="V203" s="582"/>
      <c r="W203" s="582"/>
      <c r="X203" s="244"/>
    </row>
    <row r="204" spans="1:24" s="246" customFormat="1" ht="14.5" customHeight="1" x14ac:dyDescent="0.25">
      <c r="A204" s="809" t="s">
        <v>4697</v>
      </c>
      <c r="B204" s="810"/>
      <c r="C204" s="811"/>
      <c r="D204" s="822" t="s">
        <v>4690</v>
      </c>
      <c r="E204" s="823"/>
      <c r="F204" s="810" t="s">
        <v>4699</v>
      </c>
      <c r="G204" s="811"/>
      <c r="H204" s="809" t="s">
        <v>4691</v>
      </c>
      <c r="I204" s="810"/>
      <c r="J204" s="810"/>
      <c r="K204" s="815" t="s">
        <v>4929</v>
      </c>
      <c r="L204" s="816"/>
      <c r="M204" s="816"/>
      <c r="N204" s="816"/>
      <c r="O204" s="817"/>
      <c r="P204" s="816" t="s">
        <v>4692</v>
      </c>
      <c r="Q204" s="816"/>
      <c r="R204" s="817"/>
      <c r="S204" s="185"/>
      <c r="T204" s="582"/>
      <c r="U204" s="582"/>
      <c r="V204" s="582"/>
      <c r="W204" s="582"/>
      <c r="X204" s="244"/>
    </row>
    <row r="205" spans="1:24" s="246" customFormat="1" ht="14.5" customHeight="1" x14ac:dyDescent="0.25">
      <c r="A205" s="809" t="s">
        <v>4696</v>
      </c>
      <c r="B205" s="810"/>
      <c r="C205" s="811"/>
      <c r="D205" s="822" t="s">
        <v>4693</v>
      </c>
      <c r="E205" s="823"/>
      <c r="F205" s="810" t="s">
        <v>4700</v>
      </c>
      <c r="G205" s="811"/>
      <c r="H205" s="809"/>
      <c r="I205" s="810"/>
      <c r="J205" s="810"/>
      <c r="K205" s="809" t="s">
        <v>4930</v>
      </c>
      <c r="L205" s="810"/>
      <c r="M205" s="810"/>
      <c r="N205" s="810"/>
      <c r="O205" s="811"/>
      <c r="P205" s="810" t="s">
        <v>4813</v>
      </c>
      <c r="Q205" s="810"/>
      <c r="R205" s="811"/>
      <c r="S205" s="244"/>
      <c r="T205" s="582"/>
      <c r="U205" s="582"/>
      <c r="V205" s="582"/>
      <c r="W205" s="583"/>
      <c r="X205" s="244"/>
    </row>
    <row r="206" spans="1:24" s="246" customFormat="1" ht="14.5" customHeight="1" x14ac:dyDescent="0.25">
      <c r="A206" s="809"/>
      <c r="B206" s="810"/>
      <c r="C206" s="811"/>
      <c r="D206" s="824" t="s">
        <v>4695</v>
      </c>
      <c r="E206" s="825"/>
      <c r="F206" s="810" t="s">
        <v>4694</v>
      </c>
      <c r="G206" s="811"/>
      <c r="H206" s="809"/>
      <c r="I206" s="810"/>
      <c r="J206" s="810"/>
      <c r="K206" s="809"/>
      <c r="L206" s="810"/>
      <c r="M206" s="810"/>
      <c r="N206" s="810"/>
      <c r="O206" s="811"/>
      <c r="P206" s="810"/>
      <c r="Q206" s="810"/>
      <c r="R206" s="811"/>
      <c r="S206" s="244"/>
      <c r="T206" s="244"/>
      <c r="U206" s="244"/>
      <c r="V206" s="244"/>
      <c r="W206" s="244"/>
      <c r="X206" s="244"/>
    </row>
    <row r="207" spans="1:24" s="254" customFormat="1" ht="14.5" customHeight="1" x14ac:dyDescent="0.25">
      <c r="A207" s="738">
        <v>0</v>
      </c>
      <c r="B207" s="739"/>
      <c r="C207" s="241" t="s">
        <v>4698</v>
      </c>
      <c r="D207" s="740"/>
      <c r="E207" s="741"/>
      <c r="F207" s="742">
        <v>0</v>
      </c>
      <c r="G207" s="743"/>
      <c r="H207" s="758">
        <v>0</v>
      </c>
      <c r="I207" s="759"/>
      <c r="J207" s="759"/>
      <c r="K207" s="760">
        <v>0</v>
      </c>
      <c r="L207" s="761"/>
      <c r="M207" s="761"/>
      <c r="N207" s="761"/>
      <c r="O207" s="762"/>
      <c r="P207" s="760">
        <v>0</v>
      </c>
      <c r="Q207" s="761"/>
      <c r="R207" s="762"/>
      <c r="S207" s="185"/>
      <c r="T207" s="582" t="b">
        <f>IF($A207=1,30,IF($A207=2,45,IF($A207=3,60,IF($A207=4,80,IF($A207=5,100,IF($A207=6,120,IF($A207=7,140)))))))</f>
        <v>0</v>
      </c>
      <c r="U207" s="582" t="b">
        <f>IF($A207=1,36,IF($A207=2,51,IF($A207=3,70,IF($A207=4,90,IF($A207=5,114,IF($A207=6,134,IF($A207=7,158)))))))</f>
        <v>0</v>
      </c>
      <c r="V207" s="582" t="b">
        <f>IF($A207=1,42,IF($A207=2,57,IF($A207=3,78,IF($A207=4,98,IF($A207=5,124,IF($A207=6,144,IF($A207=7,170)))))))</f>
        <v>0</v>
      </c>
      <c r="W207" s="582" t="b">
        <f>IF($A207=1,50,IF($A207=2,65,IF($A207=3,90,IF($A207=4,110,IF($A207=5,140,IF($A207=6,160,IF($A207=7,190)))))))</f>
        <v>0</v>
      </c>
      <c r="X207" s="185"/>
    </row>
    <row r="208" spans="1:24" s="254" customFormat="1" ht="14.5" customHeight="1" x14ac:dyDescent="0.25">
      <c r="A208" s="738">
        <v>0</v>
      </c>
      <c r="B208" s="739"/>
      <c r="C208" s="241" t="s">
        <v>4698</v>
      </c>
      <c r="D208" s="740"/>
      <c r="E208" s="741"/>
      <c r="F208" s="742">
        <v>0</v>
      </c>
      <c r="G208" s="743"/>
      <c r="H208" s="758">
        <v>0</v>
      </c>
      <c r="I208" s="759"/>
      <c r="J208" s="759"/>
      <c r="K208" s="760">
        <v>0</v>
      </c>
      <c r="L208" s="761"/>
      <c r="M208" s="761"/>
      <c r="N208" s="761"/>
      <c r="O208" s="762"/>
      <c r="P208" s="760">
        <v>0</v>
      </c>
      <c r="Q208" s="761"/>
      <c r="R208" s="762"/>
      <c r="S208" s="185"/>
      <c r="T208" s="582" t="b">
        <f t="shared" ref="T208:T216" si="5">IF($A208=1,30,IF($A208=2,45,IF($A208=3,60,IF($A208=4,80,IF($A208=5,100,IF($A208=6,120,IF($A208=7,140)))))))</f>
        <v>0</v>
      </c>
      <c r="U208" s="582" t="b">
        <f t="shared" ref="U208:U216" si="6">IF($A208=1,36,IF($A208=2,51,IF($A208=3,70,IF($A208=4,90,IF($A208=5,114,IF($A208=6,134,IF($A208=7,158)))))))</f>
        <v>0</v>
      </c>
      <c r="V208" s="582" t="b">
        <f t="shared" ref="V208:V216" si="7">IF($A208=1,42,IF($A208=2,57,IF($A208=3,78,IF($A208=4,98,IF($A208=5,124,IF($A208=6,144,IF($A208=7,170)))))))</f>
        <v>0</v>
      </c>
      <c r="W208" s="582" t="b">
        <f t="shared" ref="W208:W216" si="8">IF($A208=1,50,IF($A208=2,65,IF($A208=3,90,IF($A208=4,110,IF($A208=5,140,IF($A208=6,160,IF($A208=7,190)))))))</f>
        <v>0</v>
      </c>
      <c r="X208" s="185"/>
    </row>
    <row r="209" spans="1:28" s="254" customFormat="1" ht="14.5" customHeight="1" x14ac:dyDescent="0.25">
      <c r="A209" s="738">
        <v>0</v>
      </c>
      <c r="B209" s="739"/>
      <c r="C209" s="241" t="s">
        <v>4698</v>
      </c>
      <c r="D209" s="740"/>
      <c r="E209" s="741"/>
      <c r="F209" s="742">
        <v>0</v>
      </c>
      <c r="G209" s="743"/>
      <c r="H209" s="758">
        <v>0</v>
      </c>
      <c r="I209" s="759"/>
      <c r="J209" s="759"/>
      <c r="K209" s="760">
        <v>0</v>
      </c>
      <c r="L209" s="761"/>
      <c r="M209" s="761"/>
      <c r="N209" s="761"/>
      <c r="O209" s="762"/>
      <c r="P209" s="760">
        <v>0</v>
      </c>
      <c r="Q209" s="761"/>
      <c r="R209" s="762"/>
      <c r="S209" s="185"/>
      <c r="T209" s="582" t="b">
        <f t="shared" si="5"/>
        <v>0</v>
      </c>
      <c r="U209" s="582" t="b">
        <f t="shared" si="6"/>
        <v>0</v>
      </c>
      <c r="V209" s="582" t="b">
        <f t="shared" si="7"/>
        <v>0</v>
      </c>
      <c r="W209" s="582" t="b">
        <f t="shared" si="8"/>
        <v>0</v>
      </c>
      <c r="X209" s="185"/>
    </row>
    <row r="210" spans="1:28" s="254" customFormat="1" ht="14.5" customHeight="1" x14ac:dyDescent="0.25">
      <c r="A210" s="738">
        <v>0</v>
      </c>
      <c r="B210" s="739"/>
      <c r="C210" s="241" t="s">
        <v>4698</v>
      </c>
      <c r="D210" s="740"/>
      <c r="E210" s="741"/>
      <c r="F210" s="742">
        <v>0</v>
      </c>
      <c r="G210" s="743"/>
      <c r="H210" s="758">
        <v>0</v>
      </c>
      <c r="I210" s="759"/>
      <c r="J210" s="759"/>
      <c r="K210" s="760">
        <v>0</v>
      </c>
      <c r="L210" s="761"/>
      <c r="M210" s="761"/>
      <c r="N210" s="761"/>
      <c r="O210" s="762"/>
      <c r="P210" s="760">
        <v>0</v>
      </c>
      <c r="Q210" s="761"/>
      <c r="R210" s="762"/>
      <c r="S210" s="185"/>
      <c r="T210" s="582" t="b">
        <f t="shared" si="5"/>
        <v>0</v>
      </c>
      <c r="U210" s="582" t="b">
        <f t="shared" si="6"/>
        <v>0</v>
      </c>
      <c r="V210" s="582" t="b">
        <f t="shared" si="7"/>
        <v>0</v>
      </c>
      <c r="W210" s="582" t="b">
        <f t="shared" si="8"/>
        <v>0</v>
      </c>
      <c r="X210" s="185"/>
    </row>
    <row r="211" spans="1:28" s="254" customFormat="1" ht="14.5" customHeight="1" x14ac:dyDescent="0.25">
      <c r="A211" s="738">
        <v>0</v>
      </c>
      <c r="B211" s="739"/>
      <c r="C211" s="241" t="s">
        <v>4698</v>
      </c>
      <c r="D211" s="740"/>
      <c r="E211" s="741"/>
      <c r="F211" s="742">
        <v>0</v>
      </c>
      <c r="G211" s="743"/>
      <c r="H211" s="758">
        <v>0</v>
      </c>
      <c r="I211" s="759"/>
      <c r="J211" s="759"/>
      <c r="K211" s="760">
        <v>0</v>
      </c>
      <c r="L211" s="761"/>
      <c r="M211" s="761"/>
      <c r="N211" s="761"/>
      <c r="O211" s="762"/>
      <c r="P211" s="760">
        <v>0</v>
      </c>
      <c r="Q211" s="761"/>
      <c r="R211" s="762"/>
      <c r="S211" s="185"/>
      <c r="T211" s="582" t="b">
        <f t="shared" si="5"/>
        <v>0</v>
      </c>
      <c r="U211" s="582" t="b">
        <f t="shared" si="6"/>
        <v>0</v>
      </c>
      <c r="V211" s="582" t="b">
        <f t="shared" si="7"/>
        <v>0</v>
      </c>
      <c r="W211" s="582" t="b">
        <f t="shared" si="8"/>
        <v>0</v>
      </c>
      <c r="X211" s="185"/>
    </row>
    <row r="212" spans="1:28" s="254" customFormat="1" ht="14.5" customHeight="1" x14ac:dyDescent="0.25">
      <c r="A212" s="738">
        <v>0</v>
      </c>
      <c r="B212" s="739"/>
      <c r="C212" s="241" t="s">
        <v>4698</v>
      </c>
      <c r="D212" s="740"/>
      <c r="E212" s="741"/>
      <c r="F212" s="742">
        <v>0</v>
      </c>
      <c r="G212" s="743"/>
      <c r="H212" s="758">
        <v>0</v>
      </c>
      <c r="I212" s="759"/>
      <c r="J212" s="759"/>
      <c r="K212" s="760">
        <v>0</v>
      </c>
      <c r="L212" s="761"/>
      <c r="M212" s="761"/>
      <c r="N212" s="761"/>
      <c r="O212" s="762"/>
      <c r="P212" s="760">
        <v>0</v>
      </c>
      <c r="Q212" s="761"/>
      <c r="R212" s="762"/>
      <c r="S212" s="185"/>
      <c r="T212" s="582" t="b">
        <f t="shared" si="5"/>
        <v>0</v>
      </c>
      <c r="U212" s="582" t="b">
        <f t="shared" si="6"/>
        <v>0</v>
      </c>
      <c r="V212" s="582" t="b">
        <f t="shared" si="7"/>
        <v>0</v>
      </c>
      <c r="W212" s="582" t="b">
        <f t="shared" si="8"/>
        <v>0</v>
      </c>
      <c r="X212" s="185"/>
    </row>
    <row r="213" spans="1:28" s="254" customFormat="1" ht="14.5" customHeight="1" x14ac:dyDescent="0.25">
      <c r="A213" s="738">
        <v>0</v>
      </c>
      <c r="B213" s="739"/>
      <c r="C213" s="241" t="s">
        <v>4698</v>
      </c>
      <c r="D213" s="740"/>
      <c r="E213" s="741"/>
      <c r="F213" s="742">
        <v>0</v>
      </c>
      <c r="G213" s="743"/>
      <c r="H213" s="758">
        <v>0</v>
      </c>
      <c r="I213" s="759"/>
      <c r="J213" s="759"/>
      <c r="K213" s="760">
        <v>0</v>
      </c>
      <c r="L213" s="761"/>
      <c r="M213" s="761"/>
      <c r="N213" s="761"/>
      <c r="O213" s="762"/>
      <c r="P213" s="760">
        <v>0</v>
      </c>
      <c r="Q213" s="761"/>
      <c r="R213" s="762"/>
      <c r="S213" s="185"/>
      <c r="T213" s="582" t="b">
        <f t="shared" si="5"/>
        <v>0</v>
      </c>
      <c r="U213" s="582" t="b">
        <f t="shared" si="6"/>
        <v>0</v>
      </c>
      <c r="V213" s="582" t="b">
        <f t="shared" si="7"/>
        <v>0</v>
      </c>
      <c r="W213" s="582" t="b">
        <f t="shared" si="8"/>
        <v>0</v>
      </c>
      <c r="X213" s="185"/>
    </row>
    <row r="214" spans="1:28" s="254" customFormat="1" ht="14.5" customHeight="1" x14ac:dyDescent="0.25">
      <c r="A214" s="738">
        <v>0</v>
      </c>
      <c r="B214" s="739"/>
      <c r="C214" s="241" t="s">
        <v>4698</v>
      </c>
      <c r="D214" s="740"/>
      <c r="E214" s="741"/>
      <c r="F214" s="742">
        <v>0</v>
      </c>
      <c r="G214" s="743"/>
      <c r="H214" s="758">
        <v>0</v>
      </c>
      <c r="I214" s="759"/>
      <c r="J214" s="759"/>
      <c r="K214" s="760">
        <v>0</v>
      </c>
      <c r="L214" s="761"/>
      <c r="M214" s="761"/>
      <c r="N214" s="761"/>
      <c r="O214" s="762"/>
      <c r="P214" s="760">
        <v>0</v>
      </c>
      <c r="Q214" s="761"/>
      <c r="R214" s="762"/>
      <c r="S214" s="185"/>
      <c r="T214" s="582" t="b">
        <f t="shared" si="5"/>
        <v>0</v>
      </c>
      <c r="U214" s="582" t="b">
        <f t="shared" si="6"/>
        <v>0</v>
      </c>
      <c r="V214" s="582" t="b">
        <f t="shared" si="7"/>
        <v>0</v>
      </c>
      <c r="W214" s="582" t="b">
        <f t="shared" si="8"/>
        <v>0</v>
      </c>
      <c r="X214" s="185"/>
    </row>
    <row r="215" spans="1:28" s="254" customFormat="1" ht="14.5" customHeight="1" x14ac:dyDescent="0.25">
      <c r="A215" s="738">
        <v>0</v>
      </c>
      <c r="B215" s="739"/>
      <c r="C215" s="241" t="s">
        <v>4698</v>
      </c>
      <c r="D215" s="740"/>
      <c r="E215" s="741"/>
      <c r="F215" s="742">
        <v>0</v>
      </c>
      <c r="G215" s="743"/>
      <c r="H215" s="758">
        <v>0</v>
      </c>
      <c r="I215" s="759"/>
      <c r="J215" s="759"/>
      <c r="K215" s="760">
        <v>0</v>
      </c>
      <c r="L215" s="761"/>
      <c r="M215" s="761"/>
      <c r="N215" s="761"/>
      <c r="O215" s="762"/>
      <c r="P215" s="760">
        <v>0</v>
      </c>
      <c r="Q215" s="761"/>
      <c r="R215" s="762"/>
      <c r="S215" s="185"/>
      <c r="T215" s="582" t="b">
        <f t="shared" si="5"/>
        <v>0</v>
      </c>
      <c r="U215" s="582" t="b">
        <f t="shared" si="6"/>
        <v>0</v>
      </c>
      <c r="V215" s="582" t="b">
        <f t="shared" si="7"/>
        <v>0</v>
      </c>
      <c r="W215" s="582" t="b">
        <f t="shared" si="8"/>
        <v>0</v>
      </c>
      <c r="X215" s="185"/>
    </row>
    <row r="216" spans="1:28" s="254" customFormat="1" ht="14.5" customHeight="1" x14ac:dyDescent="0.25">
      <c r="A216" s="738">
        <v>0</v>
      </c>
      <c r="B216" s="739"/>
      <c r="C216" s="241" t="s">
        <v>4698</v>
      </c>
      <c r="D216" s="740"/>
      <c r="E216" s="741"/>
      <c r="F216" s="742">
        <v>0</v>
      </c>
      <c r="G216" s="743"/>
      <c r="H216" s="748">
        <v>0</v>
      </c>
      <c r="I216" s="749"/>
      <c r="J216" s="749"/>
      <c r="K216" s="760">
        <v>0</v>
      </c>
      <c r="L216" s="761"/>
      <c r="M216" s="761"/>
      <c r="N216" s="761"/>
      <c r="O216" s="762"/>
      <c r="P216" s="760">
        <v>0</v>
      </c>
      <c r="Q216" s="761"/>
      <c r="R216" s="762"/>
      <c r="S216" s="185"/>
      <c r="T216" s="582" t="b">
        <f t="shared" si="5"/>
        <v>0</v>
      </c>
      <c r="U216" s="582" t="b">
        <f t="shared" si="6"/>
        <v>0</v>
      </c>
      <c r="V216" s="582" t="b">
        <f t="shared" si="7"/>
        <v>0</v>
      </c>
      <c r="W216" s="582" t="b">
        <f t="shared" si="8"/>
        <v>0</v>
      </c>
      <c r="X216" s="185"/>
    </row>
    <row r="217" spans="1:28" s="246" customFormat="1" ht="14.5" customHeight="1" x14ac:dyDescent="0.25">
      <c r="A217" s="584"/>
      <c r="B217" s="939" t="s">
        <v>4701</v>
      </c>
      <c r="C217" s="939"/>
      <c r="D217" s="939"/>
      <c r="E217" s="940"/>
      <c r="F217" s="917">
        <v>0</v>
      </c>
      <c r="G217" s="918"/>
      <c r="H217" s="919">
        <v>1</v>
      </c>
      <c r="I217" s="920"/>
      <c r="J217" s="920"/>
      <c r="K217" s="921">
        <v>0</v>
      </c>
      <c r="L217" s="922"/>
      <c r="M217" s="922"/>
      <c r="N217" s="922"/>
      <c r="O217" s="922"/>
      <c r="P217" s="924">
        <v>0</v>
      </c>
      <c r="Q217" s="925"/>
      <c r="R217" s="926"/>
      <c r="T217" s="245"/>
      <c r="U217" s="245"/>
      <c r="V217" s="245"/>
      <c r="W217" s="245"/>
      <c r="X217" s="245"/>
      <c r="Y217" s="245"/>
      <c r="Z217" s="245"/>
      <c r="AA217" s="245"/>
    </row>
    <row r="218" spans="1:28" s="246" customFormat="1" ht="14.5" customHeight="1" x14ac:dyDescent="0.25">
      <c r="A218" s="243"/>
      <c r="B218" s="14" t="s">
        <v>4702</v>
      </c>
      <c r="C218" s="14"/>
      <c r="D218" s="14"/>
      <c r="E218" s="14"/>
      <c r="F218" s="747">
        <f>SUMPRODUCT(F207:F217,H207:H217)</f>
        <v>0</v>
      </c>
      <c r="G218" s="747"/>
      <c r="H218" s="744">
        <f>SUM(H207:H216)</f>
        <v>0</v>
      </c>
      <c r="I218" s="744"/>
      <c r="J218" s="744"/>
      <c r="K218" s="745">
        <f>SUMPRODUCT(H207:H216,K207:K216)</f>
        <v>0</v>
      </c>
      <c r="L218" s="745"/>
      <c r="M218" s="745"/>
      <c r="N218" s="745"/>
      <c r="O218" s="745"/>
      <c r="P218" s="812">
        <f>SUMPRODUCT(H207:H216,P207:P216)</f>
        <v>0</v>
      </c>
      <c r="Q218" s="813"/>
      <c r="R218" s="813"/>
      <c r="T218" s="245"/>
      <c r="U218" s="245"/>
      <c r="V218" s="245"/>
      <c r="W218" s="245"/>
      <c r="X218" s="245"/>
      <c r="Y218" s="245"/>
      <c r="Z218" s="245"/>
      <c r="AA218" s="245"/>
    </row>
    <row r="219" spans="1:28" s="246" customFormat="1" ht="14.5" customHeight="1" x14ac:dyDescent="0.25">
      <c r="A219" s="243"/>
      <c r="B219" s="19" t="s">
        <v>4703</v>
      </c>
      <c r="C219" s="19"/>
      <c r="D219" s="19"/>
      <c r="E219" s="19"/>
      <c r="F219" s="585"/>
      <c r="G219" s="585"/>
      <c r="H219" s="585"/>
      <c r="I219" s="585"/>
      <c r="J219" s="586"/>
      <c r="K219" s="725">
        <f>K218*12</f>
        <v>0</v>
      </c>
      <c r="L219" s="725"/>
      <c r="M219" s="725"/>
      <c r="N219" s="725"/>
      <c r="O219" s="725"/>
      <c r="P219" s="736">
        <f>P218*12</f>
        <v>0</v>
      </c>
      <c r="Q219" s="736"/>
      <c r="R219" s="736"/>
      <c r="S219" s="258"/>
      <c r="T219" s="245"/>
      <c r="U219" s="245"/>
      <c r="V219" s="245"/>
      <c r="W219" s="245"/>
      <c r="X219" s="245"/>
      <c r="Y219" s="245"/>
      <c r="Z219" s="245"/>
      <c r="AA219" s="245"/>
    </row>
    <row r="220" spans="1:28" s="251" customFormat="1" ht="14.5" customHeight="1" x14ac:dyDescent="0.35">
      <c r="A220" s="247"/>
      <c r="B220" s="248" t="s">
        <v>4947</v>
      </c>
      <c r="C220" s="248"/>
      <c r="D220" s="248"/>
      <c r="E220" s="248"/>
      <c r="F220" s="248"/>
      <c r="G220" s="248"/>
      <c r="H220" s="248"/>
      <c r="I220" s="248"/>
      <c r="J220" s="587"/>
      <c r="K220" s="734">
        <f>IFERROR(IF(F218&gt;0,K219/(F218-F217),0),0)</f>
        <v>0</v>
      </c>
      <c r="L220" s="734"/>
      <c r="M220" s="734"/>
      <c r="N220" s="734"/>
      <c r="O220" s="734"/>
      <c r="P220" s="923"/>
      <c r="Q220" s="923"/>
      <c r="R220" s="923"/>
      <c r="U220" s="588"/>
      <c r="AB220" s="101"/>
    </row>
    <row r="221" spans="1:28" s="254" customFormat="1" ht="14.5" customHeight="1" x14ac:dyDescent="0.25">
      <c r="A221" s="252"/>
      <c r="B221" s="195"/>
      <c r="C221" s="195"/>
      <c r="D221" s="195"/>
      <c r="E221" s="195"/>
      <c r="F221" s="195"/>
      <c r="G221" s="195"/>
      <c r="H221" s="14"/>
      <c r="I221" s="14"/>
      <c r="J221" s="14"/>
      <c r="K221" s="253"/>
      <c r="L221" s="253"/>
      <c r="M221" s="253"/>
      <c r="N221" s="253"/>
      <c r="O221" s="253"/>
      <c r="P221" s="253"/>
      <c r="Q221" s="253"/>
      <c r="R221" s="589"/>
      <c r="U221" s="590"/>
      <c r="AB221" s="14"/>
    </row>
    <row r="222" spans="1:28" s="246" customFormat="1" ht="14.5" customHeight="1" x14ac:dyDescent="0.25">
      <c r="A222" s="256"/>
      <c r="B222" s="257" t="s">
        <v>4927</v>
      </c>
      <c r="C222" s="257"/>
      <c r="D222" s="257"/>
      <c r="E222" s="257"/>
      <c r="F222" s="257"/>
      <c r="G222" s="257"/>
      <c r="H222" s="726">
        <v>0</v>
      </c>
      <c r="I222" s="726"/>
      <c r="J222" s="726"/>
      <c r="K222" s="727">
        <v>0</v>
      </c>
      <c r="L222" s="728"/>
      <c r="M222" s="728"/>
      <c r="N222" s="728"/>
      <c r="O222" s="728"/>
      <c r="P222" s="732">
        <v>0</v>
      </c>
      <c r="Q222" s="732"/>
      <c r="R222" s="732"/>
      <c r="S222" s="258"/>
      <c r="T222" s="258"/>
      <c r="U222" s="258"/>
    </row>
    <row r="223" spans="1:28" s="246" customFormat="1" ht="14.5" customHeight="1" x14ac:dyDescent="0.25">
      <c r="A223" s="256"/>
      <c r="B223" s="257" t="s">
        <v>4704</v>
      </c>
      <c r="C223" s="257"/>
      <c r="D223" s="257"/>
      <c r="E223" s="257"/>
      <c r="F223" s="257"/>
      <c r="G223" s="257"/>
      <c r="H223" s="726">
        <v>0</v>
      </c>
      <c r="I223" s="726"/>
      <c r="J223" s="726"/>
      <c r="K223" s="727">
        <v>0</v>
      </c>
      <c r="L223" s="728"/>
      <c r="M223" s="728"/>
      <c r="N223" s="728"/>
      <c r="O223" s="728"/>
      <c r="P223" s="732">
        <v>0</v>
      </c>
      <c r="Q223" s="735"/>
      <c r="R223" s="735"/>
      <c r="S223" s="258"/>
      <c r="T223" s="258"/>
      <c r="U223" s="258"/>
    </row>
    <row r="224" spans="1:28" s="246" customFormat="1" ht="14.5" customHeight="1" x14ac:dyDescent="0.25">
      <c r="A224" s="256"/>
      <c r="B224" s="257" t="s">
        <v>4680</v>
      </c>
      <c r="C224" s="257"/>
      <c r="D224" s="257"/>
      <c r="E224" s="257"/>
      <c r="F224" s="257"/>
      <c r="G224" s="257"/>
      <c r="H224" s="726">
        <v>0</v>
      </c>
      <c r="I224" s="726"/>
      <c r="J224" s="726"/>
      <c r="K224" s="727">
        <v>0</v>
      </c>
      <c r="L224" s="728"/>
      <c r="M224" s="728"/>
      <c r="N224" s="728"/>
      <c r="O224" s="728"/>
      <c r="P224" s="732">
        <v>0</v>
      </c>
      <c r="Q224" s="732"/>
      <c r="R224" s="732"/>
      <c r="S224" s="258"/>
      <c r="T224" s="258"/>
      <c r="U224" s="258"/>
    </row>
    <row r="225" spans="1:29" s="246" customFormat="1" ht="14.5" customHeight="1" x14ac:dyDescent="0.25">
      <c r="A225" s="256"/>
      <c r="B225" s="257" t="s">
        <v>4948</v>
      </c>
      <c r="C225" s="257"/>
      <c r="D225" s="257"/>
      <c r="E225" s="257"/>
      <c r="F225" s="257"/>
      <c r="G225" s="257"/>
      <c r="H225" s="726">
        <v>0</v>
      </c>
      <c r="I225" s="726"/>
      <c r="J225" s="726"/>
      <c r="K225" s="727">
        <v>0</v>
      </c>
      <c r="L225" s="728"/>
      <c r="M225" s="728"/>
      <c r="N225" s="728"/>
      <c r="O225" s="728"/>
      <c r="P225" s="732">
        <v>0</v>
      </c>
      <c r="Q225" s="732"/>
      <c r="R225" s="732"/>
      <c r="S225" s="258"/>
      <c r="T225" s="258"/>
      <c r="U225" s="258"/>
    </row>
    <row r="226" spans="1:29" s="246" customFormat="1" ht="14.5" customHeight="1" x14ac:dyDescent="0.25">
      <c r="A226" s="256"/>
      <c r="B226" s="257" t="s">
        <v>4948</v>
      </c>
      <c r="C226" s="257"/>
      <c r="D226" s="257"/>
      <c r="E226" s="257"/>
      <c r="F226" s="257"/>
      <c r="G226" s="257"/>
      <c r="H226" s="726">
        <v>0</v>
      </c>
      <c r="I226" s="726"/>
      <c r="J226" s="726"/>
      <c r="K226" s="727">
        <v>0</v>
      </c>
      <c r="L226" s="728"/>
      <c r="M226" s="728"/>
      <c r="N226" s="728"/>
      <c r="O226" s="728"/>
      <c r="P226" s="732">
        <v>0</v>
      </c>
      <c r="Q226" s="732"/>
      <c r="R226" s="732"/>
      <c r="S226" s="258"/>
      <c r="T226" s="258"/>
      <c r="U226" s="258"/>
    </row>
    <row r="227" spans="1:29" s="246" customFormat="1" ht="14.5" customHeight="1" x14ac:dyDescent="0.25">
      <c r="A227" s="259"/>
      <c r="B227" s="19" t="s">
        <v>4949</v>
      </c>
      <c r="C227" s="19"/>
      <c r="D227" s="19"/>
      <c r="E227" s="19"/>
      <c r="F227" s="19"/>
      <c r="G227" s="19"/>
      <c r="H227" s="19"/>
      <c r="I227" s="19"/>
      <c r="J227" s="19"/>
      <c r="K227" s="729">
        <f>SUMPRODUCT(H222:H226,K222:K226)*12</f>
        <v>0</v>
      </c>
      <c r="L227" s="730"/>
      <c r="M227" s="730"/>
      <c r="N227" s="730"/>
      <c r="O227" s="730"/>
      <c r="P227" s="731"/>
      <c r="Q227" s="731"/>
      <c r="R227" s="731"/>
      <c r="S227" s="258"/>
      <c r="T227" s="258"/>
      <c r="U227" s="258"/>
    </row>
    <row r="228" spans="1:29" s="246" customFormat="1" ht="14.5" customHeight="1" x14ac:dyDescent="0.25">
      <c r="A228" s="259"/>
      <c r="B228" s="19" t="s">
        <v>4705</v>
      </c>
      <c r="C228" s="19"/>
      <c r="D228" s="19"/>
      <c r="E228" s="19"/>
      <c r="F228" s="19"/>
      <c r="G228" s="19"/>
      <c r="H228" s="19"/>
      <c r="I228" s="19"/>
      <c r="J228" s="19"/>
      <c r="K228" s="712">
        <f>K219+K227</f>
        <v>0</v>
      </c>
      <c r="L228" s="713"/>
      <c r="M228" s="713"/>
      <c r="N228" s="713"/>
      <c r="O228" s="713"/>
      <c r="P228" s="717"/>
      <c r="Q228" s="717"/>
      <c r="R228" s="717"/>
      <c r="S228" s="258"/>
      <c r="T228" s="258"/>
      <c r="U228" s="258"/>
    </row>
    <row r="229" spans="1:29" s="246" customFormat="1" ht="14.5" customHeight="1" x14ac:dyDescent="0.25">
      <c r="A229" s="591"/>
      <c r="B229" s="592" t="s">
        <v>4820</v>
      </c>
      <c r="C229" s="592"/>
      <c r="D229" s="592"/>
      <c r="E229" s="592"/>
      <c r="F229" s="592"/>
      <c r="G229" s="592"/>
      <c r="H229" s="899">
        <f>IFERROR(IF(K228&gt;0,K228/Q116,0),0)</f>
        <v>0</v>
      </c>
      <c r="I229" s="900"/>
      <c r="J229" s="901"/>
      <c r="K229" s="902" t="s">
        <v>4821</v>
      </c>
      <c r="L229" s="903"/>
      <c r="M229" s="903"/>
      <c r="N229" s="903"/>
      <c r="O229" s="903"/>
      <c r="P229" s="904">
        <f>IFERROR(IF(P191&gt;0,P191/Q116,0),0)</f>
        <v>0</v>
      </c>
      <c r="Q229" s="905"/>
      <c r="R229" s="906"/>
      <c r="S229" s="258"/>
      <c r="T229" s="258"/>
      <c r="U229" s="258"/>
    </row>
    <row r="230" spans="1:29" ht="14.5" customHeight="1" x14ac:dyDescent="0.3">
      <c r="A230" s="593"/>
      <c r="B230" s="206"/>
      <c r="C230" s="145"/>
      <c r="D230" s="145"/>
      <c r="E230" s="145"/>
      <c r="R230" s="508"/>
    </row>
    <row r="231" spans="1:29" s="99" customFormat="1" ht="14.5" customHeight="1" x14ac:dyDescent="0.3">
      <c r="A231" s="12"/>
      <c r="B231" s="2" t="s">
        <v>4706</v>
      </c>
      <c r="C231" s="2"/>
      <c r="D231" s="2"/>
      <c r="E231" s="2"/>
      <c r="H231" s="803">
        <v>0</v>
      </c>
      <c r="I231" s="803"/>
      <c r="J231" s="803"/>
      <c r="O231" s="14">
        <v>0</v>
      </c>
      <c r="P231" s="14"/>
      <c r="R231" s="10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</row>
    <row r="232" spans="1:29" s="99" customFormat="1" ht="14.5" customHeight="1" x14ac:dyDescent="0.3">
      <c r="A232" s="13"/>
      <c r="B232" s="3"/>
      <c r="C232" s="3"/>
      <c r="D232" s="3"/>
      <c r="E232" s="3"/>
      <c r="F232" s="217"/>
      <c r="G232" s="217"/>
      <c r="H232" s="217"/>
      <c r="I232" s="217"/>
      <c r="J232" s="217"/>
      <c r="K232" s="217"/>
      <c r="L232" s="217"/>
      <c r="M232" s="217"/>
      <c r="N232" s="217"/>
      <c r="O232" s="594"/>
      <c r="P232" s="594"/>
      <c r="Q232" s="217"/>
      <c r="R232" s="264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</row>
    <row r="233" spans="1:29" ht="14.5" customHeight="1" x14ac:dyDescent="0.3">
      <c r="A233" s="206"/>
      <c r="B233" s="206"/>
      <c r="C233" s="145"/>
      <c r="D233" s="145"/>
      <c r="E233" s="145"/>
    </row>
    <row r="234" spans="1:29" ht="14.5" customHeight="1" x14ac:dyDescent="0.3">
      <c r="A234" s="503"/>
      <c r="B234" s="504" t="s">
        <v>4822</v>
      </c>
      <c r="C234" s="505"/>
      <c r="D234" s="505"/>
      <c r="E234" s="505"/>
      <c r="F234" s="506"/>
      <c r="G234" s="506"/>
      <c r="H234" s="506"/>
      <c r="I234" s="506"/>
      <c r="J234" s="506"/>
      <c r="K234" s="506"/>
      <c r="L234" s="506"/>
      <c r="M234" s="506"/>
      <c r="N234" s="506"/>
      <c r="O234" s="506"/>
      <c r="P234" s="506"/>
      <c r="Q234" s="506"/>
      <c r="R234" s="507"/>
      <c r="S234" s="43"/>
    </row>
    <row r="235" spans="1:29" ht="14.5" customHeight="1" x14ac:dyDescent="0.3">
      <c r="A235" s="259"/>
      <c r="B235" s="206" t="s">
        <v>4939</v>
      </c>
      <c r="C235" s="44"/>
      <c r="D235" s="44"/>
      <c r="E235" s="44"/>
      <c r="R235" s="508"/>
    </row>
    <row r="236" spans="1:29" ht="14.5" customHeight="1" x14ac:dyDescent="0.3">
      <c r="A236" s="509"/>
      <c r="B236" s="540" t="b">
        <v>0</v>
      </c>
      <c r="D236" s="44" t="s">
        <v>4823</v>
      </c>
      <c r="E236" s="44"/>
      <c r="R236" s="508"/>
    </row>
    <row r="237" spans="1:29" ht="14.5" customHeight="1" x14ac:dyDescent="0.3">
      <c r="A237" s="509"/>
      <c r="B237" s="540" t="b">
        <v>0</v>
      </c>
      <c r="D237" s="44" t="s">
        <v>4824</v>
      </c>
      <c r="E237" s="44"/>
      <c r="R237" s="508"/>
    </row>
    <row r="238" spans="1:29" ht="14.5" customHeight="1" x14ac:dyDescent="0.3">
      <c r="A238" s="509"/>
      <c r="B238" s="540" t="b">
        <v>0</v>
      </c>
      <c r="D238" s="44" t="s">
        <v>4825</v>
      </c>
      <c r="E238" s="44"/>
      <c r="R238" s="508"/>
      <c r="S238" s="43"/>
    </row>
    <row r="239" spans="1:29" ht="14.5" customHeight="1" x14ac:dyDescent="0.3">
      <c r="A239" s="509"/>
      <c r="B239" s="540" t="b">
        <v>0</v>
      </c>
      <c r="D239" s="44" t="s">
        <v>4826</v>
      </c>
      <c r="E239" s="44"/>
      <c r="R239" s="508"/>
    </row>
    <row r="240" spans="1:29" ht="14.5" customHeight="1" x14ac:dyDescent="0.3">
      <c r="A240" s="509"/>
      <c r="B240" s="540" t="b">
        <v>0</v>
      </c>
      <c r="D240" s="44" t="s">
        <v>4827</v>
      </c>
      <c r="E240" s="44"/>
      <c r="R240" s="508"/>
    </row>
    <row r="241" spans="1:21" ht="14.5" customHeight="1" x14ac:dyDescent="0.3">
      <c r="A241" s="509"/>
      <c r="B241" s="540" t="b">
        <v>0</v>
      </c>
      <c r="D241" s="44" t="s">
        <v>4828</v>
      </c>
      <c r="E241" s="44"/>
      <c r="R241" s="508"/>
    </row>
    <row r="242" spans="1:21" ht="14.5" customHeight="1" x14ac:dyDescent="0.3">
      <c r="A242" s="509"/>
      <c r="B242" s="540" t="b">
        <v>0</v>
      </c>
      <c r="D242" s="44" t="s">
        <v>4829</v>
      </c>
      <c r="E242" s="44"/>
      <c r="R242" s="508"/>
    </row>
    <row r="243" spans="1:21" ht="14.5" customHeight="1" x14ac:dyDescent="0.3">
      <c r="A243" s="509"/>
      <c r="B243" s="540" t="b">
        <v>0</v>
      </c>
      <c r="D243" s="44" t="s">
        <v>4830</v>
      </c>
      <c r="E243" s="44"/>
      <c r="R243" s="508"/>
    </row>
    <row r="244" spans="1:21" ht="14.5" customHeight="1" x14ac:dyDescent="0.3">
      <c r="A244" s="509"/>
      <c r="B244" s="540" t="b">
        <v>0</v>
      </c>
      <c r="D244" s="44" t="s">
        <v>4831</v>
      </c>
      <c r="E244" s="44"/>
      <c r="R244" s="508"/>
    </row>
    <row r="245" spans="1:21" ht="14.5" customHeight="1" x14ac:dyDescent="0.3">
      <c r="A245" s="509"/>
      <c r="B245" s="540" t="b">
        <v>0</v>
      </c>
      <c r="D245" s="44" t="s">
        <v>4832</v>
      </c>
      <c r="E245" s="44"/>
      <c r="R245" s="508"/>
      <c r="S245" s="43"/>
    </row>
    <row r="246" spans="1:21" ht="14.5" customHeight="1" x14ac:dyDescent="0.3">
      <c r="A246" s="509"/>
      <c r="B246" s="540" t="b">
        <v>0</v>
      </c>
      <c r="D246" s="44" t="s">
        <v>4833</v>
      </c>
      <c r="E246" s="145"/>
      <c r="R246" s="508"/>
    </row>
    <row r="247" spans="1:21" ht="14.5" customHeight="1" x14ac:dyDescent="0.3">
      <c r="A247" s="509"/>
      <c r="B247" s="510" t="s">
        <v>4834</v>
      </c>
      <c r="C247" s="44"/>
      <c r="D247" s="44"/>
      <c r="E247" s="44"/>
      <c r="R247" s="508"/>
      <c r="S247" s="43"/>
    </row>
    <row r="248" spans="1:21" ht="14.5" customHeight="1" x14ac:dyDescent="0.3">
      <c r="A248" s="509"/>
      <c r="B248" s="540" t="b">
        <v>0</v>
      </c>
      <c r="C248" s="44" t="s">
        <v>2</v>
      </c>
      <c r="D248" s="877"/>
      <c r="E248" s="877"/>
      <c r="F248" s="877"/>
      <c r="G248" s="877"/>
      <c r="H248" s="877"/>
      <c r="I248" s="877"/>
      <c r="J248" s="877"/>
      <c r="K248" s="877"/>
      <c r="L248" s="877"/>
      <c r="M248" s="877"/>
      <c r="N248" s="877"/>
      <c r="O248" s="877"/>
      <c r="P248" s="877"/>
      <c r="Q248" s="877"/>
      <c r="R248" s="508"/>
    </row>
    <row r="249" spans="1:21" ht="14.5" customHeight="1" x14ac:dyDescent="0.3">
      <c r="A249" s="511"/>
      <c r="B249" s="512"/>
      <c r="C249" s="512"/>
      <c r="D249" s="512"/>
      <c r="E249" s="512"/>
      <c r="F249" s="512"/>
      <c r="G249" s="512"/>
      <c r="H249" s="512"/>
      <c r="I249" s="512"/>
      <c r="J249" s="512"/>
      <c r="K249" s="512"/>
      <c r="L249" s="512"/>
      <c r="M249" s="512"/>
      <c r="N249" s="512"/>
      <c r="O249" s="512"/>
      <c r="P249" s="512"/>
      <c r="Q249" s="512"/>
      <c r="R249" s="513"/>
    </row>
    <row r="250" spans="1:21" s="99" customFormat="1" ht="14.5" customHeight="1" x14ac:dyDescent="0.3">
      <c r="A250" s="11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S250" s="90"/>
      <c r="T250" s="90"/>
      <c r="U250" s="90"/>
    </row>
    <row r="251" spans="1:21" ht="14.5" customHeight="1" x14ac:dyDescent="0.3">
      <c r="A251" s="908" t="s">
        <v>4835</v>
      </c>
      <c r="B251" s="908"/>
      <c r="C251" s="908"/>
      <c r="D251" s="908"/>
      <c r="E251" s="908"/>
      <c r="F251" s="908"/>
      <c r="G251" s="908"/>
      <c r="H251" s="908"/>
      <c r="I251" s="908"/>
      <c r="J251" s="908"/>
      <c r="K251" s="908"/>
      <c r="L251" s="285"/>
      <c r="M251" s="285"/>
      <c r="N251" s="285"/>
      <c r="O251" s="285"/>
      <c r="P251" s="285"/>
      <c r="Q251" s="285"/>
    </row>
    <row r="252" spans="1:21" ht="14.5" customHeight="1" x14ac:dyDescent="0.3">
      <c r="A252" s="145"/>
      <c r="B252" s="145"/>
      <c r="C252" s="145"/>
      <c r="D252" s="145"/>
      <c r="E252" s="145"/>
      <c r="F252" s="145"/>
      <c r="G252" s="145"/>
      <c r="H252" s="145"/>
      <c r="I252" s="145"/>
      <c r="J252" s="145"/>
      <c r="K252" s="145"/>
      <c r="L252" s="145"/>
      <c r="Q252" s="145"/>
    </row>
    <row r="253" spans="1:21" s="114" customFormat="1" ht="14.5" customHeight="1" x14ac:dyDescent="0.3">
      <c r="A253" s="266"/>
      <c r="B253" s="704" t="s">
        <v>4713</v>
      </c>
      <c r="C253" s="704"/>
      <c r="D253" s="704"/>
      <c r="E253" s="704"/>
      <c r="F253" s="704"/>
      <c r="G253" s="704"/>
      <c r="H253" s="704"/>
      <c r="I253" s="704"/>
      <c r="J253" s="704"/>
      <c r="K253" s="704"/>
      <c r="L253" s="704"/>
      <c r="M253" s="704"/>
      <c r="N253" s="704"/>
      <c r="O253" s="704"/>
      <c r="P253" s="704"/>
      <c r="Q253" s="704"/>
      <c r="R253" s="267"/>
    </row>
    <row r="254" spans="1:21" s="114" customFormat="1" ht="14.5" customHeight="1" x14ac:dyDescent="0.3">
      <c r="A254" s="268"/>
      <c r="B254" s="269"/>
      <c r="C254" s="269"/>
      <c r="D254" s="269"/>
      <c r="E254" s="269"/>
      <c r="F254" s="269"/>
      <c r="G254" s="269"/>
      <c r="H254" s="269"/>
      <c r="I254" s="269"/>
      <c r="J254" s="269"/>
      <c r="K254" s="269"/>
      <c r="L254" s="269"/>
      <c r="M254" s="269"/>
      <c r="N254" s="269"/>
      <c r="O254" s="269"/>
      <c r="P254" s="269"/>
      <c r="Q254" s="269"/>
      <c r="R254" s="270"/>
    </row>
    <row r="255" spans="1:21" s="114" customFormat="1" ht="14.5" customHeight="1" x14ac:dyDescent="0.3">
      <c r="A255" s="155"/>
      <c r="B255" s="143" t="s">
        <v>4714</v>
      </c>
      <c r="C255" s="145"/>
      <c r="D255" s="145"/>
      <c r="E255" s="145"/>
      <c r="F255" s="145"/>
      <c r="G255" s="145"/>
      <c r="H255" s="145"/>
      <c r="I255" s="145"/>
      <c r="J255" s="650"/>
      <c r="K255" s="650"/>
      <c r="L255" s="650"/>
      <c r="M255" s="650"/>
      <c r="N255" s="650"/>
      <c r="O255" s="650"/>
      <c r="P255" s="650"/>
      <c r="Q255" s="595"/>
      <c r="R255" s="270"/>
    </row>
    <row r="256" spans="1:21" s="114" customFormat="1" ht="14.5" customHeight="1" x14ac:dyDescent="0.3">
      <c r="A256" s="273"/>
      <c r="B256" s="733" t="s">
        <v>4950</v>
      </c>
      <c r="C256" s="733"/>
      <c r="D256" s="733"/>
      <c r="E256" s="733"/>
      <c r="F256" s="733"/>
      <c r="G256" s="733"/>
      <c r="H256" s="733"/>
      <c r="I256" s="733"/>
      <c r="J256" s="733"/>
      <c r="K256" s="733"/>
      <c r="L256" s="733"/>
      <c r="M256" s="733"/>
      <c r="N256" s="733"/>
      <c r="O256" s="733"/>
      <c r="P256" s="733"/>
      <c r="Q256" s="537" t="b">
        <v>0</v>
      </c>
      <c r="R256" s="270"/>
    </row>
    <row r="257" spans="1:21" s="114" customFormat="1" ht="14.5" customHeight="1" x14ac:dyDescent="0.3">
      <c r="A257" s="155"/>
      <c r="B257" s="733" t="s">
        <v>4836</v>
      </c>
      <c r="C257" s="733"/>
      <c r="D257" s="733"/>
      <c r="E257" s="733"/>
      <c r="F257" s="733"/>
      <c r="G257" s="733"/>
      <c r="H257" s="733"/>
      <c r="I257" s="733"/>
      <c r="J257" s="733"/>
      <c r="K257" s="733"/>
      <c r="L257" s="733"/>
      <c r="M257" s="733"/>
      <c r="N257" s="733"/>
      <c r="O257" s="733"/>
      <c r="P257" s="733"/>
      <c r="Q257" s="537" t="b">
        <v>0</v>
      </c>
      <c r="R257" s="270"/>
    </row>
    <row r="258" spans="1:21" s="114" customFormat="1" ht="14.5" customHeight="1" x14ac:dyDescent="0.3">
      <c r="A258" s="273"/>
      <c r="B258" s="733" t="s">
        <v>4837</v>
      </c>
      <c r="C258" s="733"/>
      <c r="D258" s="733"/>
      <c r="E258" s="733"/>
      <c r="F258" s="733"/>
      <c r="G258" s="733"/>
      <c r="H258" s="733"/>
      <c r="I258" s="733"/>
      <c r="J258" s="733"/>
      <c r="K258" s="733"/>
      <c r="L258" s="733"/>
      <c r="M258" s="733"/>
      <c r="N258" s="733"/>
      <c r="O258" s="733"/>
      <c r="P258" s="733"/>
      <c r="Q258" s="537" t="b">
        <v>0</v>
      </c>
      <c r="R258" s="270"/>
    </row>
    <row r="259" spans="1:21" s="114" customFormat="1" ht="14.5" customHeight="1" x14ac:dyDescent="0.3">
      <c r="A259" s="155"/>
      <c r="B259" s="733" t="s">
        <v>4838</v>
      </c>
      <c r="C259" s="733"/>
      <c r="D259" s="733"/>
      <c r="E259" s="733"/>
      <c r="F259" s="733"/>
      <c r="G259" s="733"/>
      <c r="H259" s="733"/>
      <c r="I259" s="733"/>
      <c r="J259" s="733"/>
      <c r="K259" s="733"/>
      <c r="L259" s="733"/>
      <c r="M259" s="733"/>
      <c r="N259" s="733"/>
      <c r="O259" s="733"/>
      <c r="P259" s="733"/>
      <c r="Q259" s="537" t="b">
        <v>0</v>
      </c>
      <c r="R259" s="270"/>
    </row>
    <row r="260" spans="1:21" s="114" customFormat="1" ht="14.5" customHeight="1" x14ac:dyDescent="0.3">
      <c r="A260" s="273"/>
      <c r="B260" s="733" t="s">
        <v>4716</v>
      </c>
      <c r="C260" s="733"/>
      <c r="D260" s="733"/>
      <c r="E260" s="733"/>
      <c r="F260" s="733"/>
      <c r="G260" s="733"/>
      <c r="H260" s="733"/>
      <c r="I260" s="733"/>
      <c r="J260" s="733"/>
      <c r="K260" s="733"/>
      <c r="L260" s="733"/>
      <c r="M260" s="733"/>
      <c r="N260" s="733"/>
      <c r="O260" s="733"/>
      <c r="P260" s="733"/>
      <c r="Q260" s="537" t="b">
        <v>0</v>
      </c>
      <c r="R260" s="270"/>
      <c r="S260" s="154"/>
    </row>
    <row r="261" spans="1:21" s="114" customFormat="1" ht="14.5" customHeight="1" x14ac:dyDescent="0.3">
      <c r="A261" s="273"/>
      <c r="B261" s="733" t="s">
        <v>4717</v>
      </c>
      <c r="C261" s="733"/>
      <c r="D261" s="733"/>
      <c r="E261" s="733"/>
      <c r="F261" s="733"/>
      <c r="G261" s="733"/>
      <c r="H261" s="733"/>
      <c r="I261" s="733"/>
      <c r="J261" s="733"/>
      <c r="K261" s="733"/>
      <c r="L261" s="733"/>
      <c r="M261" s="733"/>
      <c r="N261" s="733"/>
      <c r="O261" s="733"/>
      <c r="P261" s="733"/>
      <c r="Q261" s="537" t="b">
        <v>0</v>
      </c>
      <c r="R261" s="270"/>
      <c r="S261" s="154"/>
    </row>
    <row r="262" spans="1:21" s="114" customFormat="1" ht="14.5" customHeight="1" x14ac:dyDescent="0.3">
      <c r="A262" s="155"/>
      <c r="B262" s="909" t="s">
        <v>4718</v>
      </c>
      <c r="C262" s="909"/>
      <c r="D262" s="909"/>
      <c r="E262" s="909"/>
      <c r="F262" s="909"/>
      <c r="G262" s="909"/>
      <c r="H262" s="909"/>
      <c r="I262" s="651"/>
      <c r="J262" s="111"/>
      <c r="K262" s="111"/>
      <c r="L262" s="111"/>
      <c r="M262" s="111"/>
      <c r="N262" s="111"/>
      <c r="O262" s="910"/>
      <c r="P262" s="910"/>
      <c r="Q262" s="517"/>
      <c r="R262" s="270"/>
      <c r="S262" s="154"/>
    </row>
    <row r="263" spans="1:21" s="114" customFormat="1" ht="14.5" customHeight="1" x14ac:dyDescent="0.3">
      <c r="A263" s="273"/>
      <c r="B263" s="733" t="s">
        <v>4839</v>
      </c>
      <c r="C263" s="733"/>
      <c r="D263" s="733"/>
      <c r="E263" s="733"/>
      <c r="F263" s="733"/>
      <c r="G263" s="733"/>
      <c r="H263" s="733"/>
      <c r="I263" s="733"/>
      <c r="J263" s="733"/>
      <c r="K263" s="733"/>
      <c r="L263" s="733"/>
      <c r="M263" s="733"/>
      <c r="N263" s="733"/>
      <c r="O263" s="733"/>
      <c r="P263" s="733"/>
      <c r="Q263" s="537" t="b">
        <v>0</v>
      </c>
      <c r="R263" s="270"/>
      <c r="S263" s="154"/>
    </row>
    <row r="264" spans="1:21" s="274" customFormat="1" ht="14.5" customHeight="1" x14ac:dyDescent="0.25">
      <c r="A264" s="155"/>
      <c r="B264" s="733" t="s">
        <v>4840</v>
      </c>
      <c r="C264" s="733"/>
      <c r="D264" s="733"/>
      <c r="E264" s="733"/>
      <c r="F264" s="733"/>
      <c r="G264" s="733"/>
      <c r="H264" s="733"/>
      <c r="I264" s="733"/>
      <c r="J264" s="733"/>
      <c r="K264" s="733"/>
      <c r="L264" s="733"/>
      <c r="M264" s="733"/>
      <c r="N264" s="733"/>
      <c r="O264" s="733"/>
      <c r="P264" s="733"/>
      <c r="Q264" s="537" t="b">
        <v>0</v>
      </c>
      <c r="R264" s="270"/>
      <c r="S264" s="154"/>
      <c r="T264" s="154"/>
      <c r="U264" s="154"/>
    </row>
    <row r="265" spans="1:21" s="274" customFormat="1" ht="14.5" customHeight="1" x14ac:dyDescent="0.3">
      <c r="A265" s="273"/>
      <c r="B265" s="733" t="s">
        <v>4719</v>
      </c>
      <c r="C265" s="733"/>
      <c r="D265" s="733"/>
      <c r="E265" s="733"/>
      <c r="F265" s="733"/>
      <c r="G265" s="733"/>
      <c r="H265" s="733"/>
      <c r="I265" s="733"/>
      <c r="J265" s="733"/>
      <c r="K265" s="733"/>
      <c r="L265" s="733"/>
      <c r="M265" s="733"/>
      <c r="N265" s="733"/>
      <c r="O265" s="733"/>
      <c r="P265" s="733"/>
      <c r="Q265" s="537" t="b">
        <v>0</v>
      </c>
      <c r="R265" s="270"/>
      <c r="S265" s="154"/>
      <c r="T265" s="154"/>
      <c r="U265" s="154"/>
    </row>
    <row r="266" spans="1:21" s="274" customFormat="1" ht="14.5" customHeight="1" x14ac:dyDescent="0.3">
      <c r="A266" s="273"/>
      <c r="B266" s="733" t="s">
        <v>4720</v>
      </c>
      <c r="C266" s="733"/>
      <c r="D266" s="733"/>
      <c r="E266" s="733"/>
      <c r="F266" s="733"/>
      <c r="G266" s="733"/>
      <c r="H266" s="733"/>
      <c r="I266" s="733"/>
      <c r="J266" s="733"/>
      <c r="K266" s="733"/>
      <c r="L266" s="733"/>
      <c r="M266" s="733"/>
      <c r="N266" s="733"/>
      <c r="O266" s="733"/>
      <c r="P266" s="635"/>
      <c r="Q266" s="537" t="b">
        <v>0</v>
      </c>
      <c r="R266" s="270"/>
      <c r="S266" s="154"/>
      <c r="T266" s="154"/>
      <c r="U266" s="154"/>
    </row>
    <row r="267" spans="1:21" s="274" customFormat="1" ht="14.5" customHeight="1" x14ac:dyDescent="0.25">
      <c r="A267" s="155"/>
      <c r="B267" s="703" t="s">
        <v>4721</v>
      </c>
      <c r="C267" s="703"/>
      <c r="D267" s="703"/>
      <c r="E267" s="703"/>
      <c r="F267" s="703"/>
      <c r="G267" s="703"/>
      <c r="H267" s="703"/>
      <c r="I267" s="703"/>
      <c r="J267" s="703"/>
      <c r="K267" s="703"/>
      <c r="L267" s="703"/>
      <c r="M267" s="703"/>
      <c r="N267" s="703"/>
      <c r="O267" s="703"/>
      <c r="P267" s="703"/>
      <c r="Q267" s="537" t="b">
        <v>0</v>
      </c>
      <c r="R267" s="270"/>
      <c r="S267" s="154"/>
      <c r="T267" s="154"/>
      <c r="U267" s="154"/>
    </row>
    <row r="268" spans="1:21" s="274" customFormat="1" ht="14.5" customHeight="1" x14ac:dyDescent="0.3">
      <c r="A268" s="273"/>
      <c r="B268" s="733" t="s">
        <v>4841</v>
      </c>
      <c r="C268" s="733"/>
      <c r="D268" s="733"/>
      <c r="E268" s="733"/>
      <c r="F268" s="733"/>
      <c r="G268" s="733"/>
      <c r="H268" s="733"/>
      <c r="I268" s="733"/>
      <c r="J268" s="733"/>
      <c r="K268" s="733"/>
      <c r="L268" s="733"/>
      <c r="M268" s="733"/>
      <c r="N268" s="733"/>
      <c r="O268" s="733"/>
      <c r="P268" s="733"/>
      <c r="Q268" s="537" t="b">
        <v>0</v>
      </c>
      <c r="R268" s="270"/>
      <c r="S268" s="154"/>
      <c r="T268" s="154"/>
      <c r="U268" s="154"/>
    </row>
    <row r="269" spans="1:21" s="114" customFormat="1" ht="14.5" customHeight="1" x14ac:dyDescent="0.3">
      <c r="A269" s="155"/>
      <c r="B269" s="733" t="s">
        <v>4722</v>
      </c>
      <c r="C269" s="733"/>
      <c r="D269" s="733"/>
      <c r="E269" s="733"/>
      <c r="F269" s="733"/>
      <c r="G269" s="733"/>
      <c r="H269" s="733"/>
      <c r="I269" s="733"/>
      <c r="J269" s="733"/>
      <c r="K269" s="733"/>
      <c r="L269" s="733"/>
      <c r="M269" s="733"/>
      <c r="N269" s="733"/>
      <c r="O269" s="733"/>
      <c r="P269" s="733"/>
      <c r="Q269" s="537" t="b">
        <v>0</v>
      </c>
      <c r="R269" s="270"/>
      <c r="S269" s="154"/>
    </row>
    <row r="270" spans="1:21" s="114" customFormat="1" ht="14.5" customHeight="1" x14ac:dyDescent="0.3">
      <c r="A270" s="519"/>
      <c r="B270" s="703" t="s">
        <v>4723</v>
      </c>
      <c r="C270" s="703"/>
      <c r="D270" s="703"/>
      <c r="E270" s="703"/>
      <c r="F270" s="703"/>
      <c r="G270" s="703"/>
      <c r="H270" s="703"/>
      <c r="I270" s="703"/>
      <c r="J270" s="703"/>
      <c r="K270" s="703"/>
      <c r="L270" s="703"/>
      <c r="M270" s="703"/>
      <c r="N270" s="703"/>
      <c r="O270" s="703"/>
      <c r="P270" s="703"/>
      <c r="Q270" s="537" t="b">
        <v>0</v>
      </c>
      <c r="R270" s="520"/>
      <c r="S270" s="154"/>
    </row>
    <row r="271" spans="1:21" s="114" customFormat="1" ht="14.5" customHeight="1" x14ac:dyDescent="0.3">
      <c r="A271" s="519"/>
      <c r="B271" s="733" t="s">
        <v>4724</v>
      </c>
      <c r="C271" s="733"/>
      <c r="D271" s="733"/>
      <c r="E271" s="733"/>
      <c r="F271" s="733"/>
      <c r="G271" s="733"/>
      <c r="H271" s="733"/>
      <c r="I271" s="733"/>
      <c r="J271" s="733"/>
      <c r="K271" s="733"/>
      <c r="L271" s="733"/>
      <c r="M271" s="733"/>
      <c r="N271" s="733"/>
      <c r="O271" s="733"/>
      <c r="P271" s="733"/>
      <c r="Q271" s="517"/>
      <c r="R271" s="520"/>
      <c r="S271" s="154"/>
    </row>
    <row r="272" spans="1:21" s="114" customFormat="1" ht="14.5" customHeight="1" x14ac:dyDescent="0.3">
      <c r="A272" s="110"/>
      <c r="B272" s="703" t="s">
        <v>4940</v>
      </c>
      <c r="C272" s="703"/>
      <c r="D272" s="703"/>
      <c r="E272" s="703"/>
      <c r="F272" s="703"/>
      <c r="G272" s="703"/>
      <c r="H272" s="703"/>
      <c r="I272" s="703"/>
      <c r="J272" s="703"/>
      <c r="K272" s="703"/>
      <c r="L272" s="703"/>
      <c r="M272" s="703"/>
      <c r="N272" s="703"/>
      <c r="O272" s="703"/>
      <c r="P272" s="703"/>
      <c r="Q272" s="537" t="b">
        <v>0</v>
      </c>
      <c r="R272" s="521"/>
      <c r="S272" s="154"/>
    </row>
    <row r="273" spans="1:21" s="114" customFormat="1" ht="14.5" customHeight="1" x14ac:dyDescent="0.3">
      <c r="A273" s="110"/>
      <c r="B273" s="703" t="s">
        <v>4726</v>
      </c>
      <c r="C273" s="703"/>
      <c r="D273" s="703"/>
      <c r="E273" s="703"/>
      <c r="F273" s="703"/>
      <c r="G273" s="703"/>
      <c r="H273" s="703"/>
      <c r="I273" s="703"/>
      <c r="J273" s="703"/>
      <c r="K273" s="703"/>
      <c r="L273" s="703"/>
      <c r="M273" s="703"/>
      <c r="N273" s="703"/>
      <c r="O273" s="703"/>
      <c r="P273" s="703"/>
      <c r="Q273" s="517"/>
      <c r="R273" s="521"/>
      <c r="S273" s="154"/>
    </row>
    <row r="274" spans="1:21" s="90" customFormat="1" ht="14.5" customHeight="1" x14ac:dyDescent="0.3">
      <c r="A274" s="12"/>
      <c r="B274" s="703" t="s">
        <v>4727</v>
      </c>
      <c r="C274" s="703"/>
      <c r="D274" s="703"/>
      <c r="E274" s="703"/>
      <c r="F274" s="703"/>
      <c r="G274" s="703"/>
      <c r="H274" s="703"/>
      <c r="I274" s="703"/>
      <c r="J274" s="703"/>
      <c r="K274" s="703"/>
      <c r="L274" s="703"/>
      <c r="M274" s="703"/>
      <c r="N274" s="703"/>
      <c r="O274" s="703"/>
      <c r="P274" s="703"/>
      <c r="Q274" s="539" t="b">
        <v>0</v>
      </c>
      <c r="R274" s="21"/>
      <c r="S274" s="133"/>
    </row>
    <row r="275" spans="1:21" s="274" customFormat="1" ht="14.5" customHeight="1" x14ac:dyDescent="0.25">
      <c r="A275" s="522"/>
      <c r="B275" s="733" t="s">
        <v>4728</v>
      </c>
      <c r="C275" s="733"/>
      <c r="D275" s="733"/>
      <c r="E275" s="733"/>
      <c r="F275" s="733"/>
      <c r="G275" s="733"/>
      <c r="H275" s="733"/>
      <c r="I275" s="733"/>
      <c r="J275" s="733"/>
      <c r="K275" s="733"/>
      <c r="L275" s="733"/>
      <c r="M275" s="733"/>
      <c r="N275" s="733"/>
      <c r="O275" s="733"/>
      <c r="P275" s="733"/>
      <c r="Q275" s="537" t="b">
        <v>0</v>
      </c>
      <c r="R275" s="521"/>
      <c r="S275" s="154"/>
      <c r="T275" s="154"/>
      <c r="U275" s="154"/>
    </row>
    <row r="276" spans="1:21" s="274" customFormat="1" ht="14.5" customHeight="1" x14ac:dyDescent="0.25">
      <c r="A276" s="522"/>
      <c r="B276" s="733" t="s">
        <v>4729</v>
      </c>
      <c r="C276" s="733"/>
      <c r="D276" s="733"/>
      <c r="E276" s="733"/>
      <c r="F276" s="733"/>
      <c r="G276" s="733"/>
      <c r="H276" s="733"/>
      <c r="I276" s="733"/>
      <c r="J276" s="733"/>
      <c r="K276" s="733"/>
      <c r="L276" s="733"/>
      <c r="M276" s="733"/>
      <c r="N276" s="733"/>
      <c r="O276" s="733"/>
      <c r="P276" s="733"/>
      <c r="Q276" s="517"/>
      <c r="R276" s="521"/>
      <c r="S276" s="154"/>
      <c r="T276" s="154"/>
      <c r="U276" s="154"/>
    </row>
    <row r="277" spans="1:21" s="90" customFormat="1" ht="14.5" customHeight="1" x14ac:dyDescent="0.3">
      <c r="A277" s="12"/>
      <c r="B277" s="907" t="s">
        <v>4730</v>
      </c>
      <c r="C277" s="907"/>
      <c r="D277" s="907"/>
      <c r="E277" s="907"/>
      <c r="F277" s="907"/>
      <c r="G277" s="907"/>
      <c r="H277" s="907"/>
      <c r="I277" s="907"/>
      <c r="J277" s="907"/>
      <c r="K277" s="907"/>
      <c r="L277" s="907"/>
      <c r="M277" s="907"/>
      <c r="N277" s="907"/>
      <c r="O277" s="907"/>
      <c r="P277" s="907"/>
      <c r="Q277" s="539" t="b">
        <v>0</v>
      </c>
      <c r="R277" s="21"/>
      <c r="S277" s="133"/>
    </row>
    <row r="278" spans="1:21" s="90" customFormat="1" ht="14.5" customHeight="1" x14ac:dyDescent="0.3">
      <c r="A278" s="12"/>
      <c r="B278" s="907" t="s">
        <v>4732</v>
      </c>
      <c r="C278" s="907"/>
      <c r="D278" s="907"/>
      <c r="E278" s="907"/>
      <c r="F278" s="907"/>
      <c r="G278" s="907"/>
      <c r="H278" s="907"/>
      <c r="I278" s="907"/>
      <c r="J278" s="907"/>
      <c r="K278" s="907"/>
      <c r="L278" s="907"/>
      <c r="M278" s="907"/>
      <c r="N278" s="907"/>
      <c r="O278" s="907"/>
      <c r="P278" s="907"/>
      <c r="Q278" s="539" t="b">
        <v>0</v>
      </c>
      <c r="R278" s="21"/>
      <c r="S278" s="133"/>
    </row>
    <row r="279" spans="1:21" s="274" customFormat="1" ht="14.5" customHeight="1" x14ac:dyDescent="0.25">
      <c r="A279" s="522"/>
      <c r="B279" s="733" t="s">
        <v>4941</v>
      </c>
      <c r="C279" s="733"/>
      <c r="D279" s="733"/>
      <c r="E279" s="733"/>
      <c r="F279" s="733"/>
      <c r="G279" s="733"/>
      <c r="H279" s="733"/>
      <c r="I279" s="733"/>
      <c r="J279" s="733"/>
      <c r="K279" s="733"/>
      <c r="L279" s="733"/>
      <c r="M279" s="733"/>
      <c r="N279" s="733"/>
      <c r="O279" s="733"/>
      <c r="P279" s="733"/>
      <c r="Q279" s="537" t="b">
        <v>0</v>
      </c>
      <c r="R279" s="521"/>
      <c r="S279" s="154"/>
      <c r="T279" s="154"/>
      <c r="U279" s="154"/>
    </row>
    <row r="280" spans="1:21" s="274" customFormat="1" ht="14.5" customHeight="1" x14ac:dyDescent="0.25">
      <c r="A280" s="522"/>
      <c r="B280" s="733" t="s">
        <v>4942</v>
      </c>
      <c r="C280" s="733"/>
      <c r="D280" s="733"/>
      <c r="E280" s="733"/>
      <c r="F280" s="733"/>
      <c r="G280" s="733"/>
      <c r="H280" s="733"/>
      <c r="I280" s="733"/>
      <c r="J280" s="733"/>
      <c r="K280" s="733"/>
      <c r="L280" s="733"/>
      <c r="M280" s="733"/>
      <c r="N280" s="733"/>
      <c r="O280" s="733"/>
      <c r="P280" s="733"/>
      <c r="Q280" s="517"/>
      <c r="R280" s="521"/>
      <c r="S280" s="154"/>
      <c r="T280" s="154"/>
      <c r="U280" s="154"/>
    </row>
    <row r="281" spans="1:21" s="114" customFormat="1" ht="14.5" customHeight="1" x14ac:dyDescent="0.3">
      <c r="A281" s="155"/>
      <c r="B281" s="733" t="s">
        <v>4943</v>
      </c>
      <c r="C281" s="733"/>
      <c r="D281" s="733"/>
      <c r="E281" s="733"/>
      <c r="F281" s="733"/>
      <c r="G281" s="733"/>
      <c r="H281" s="733"/>
      <c r="I281" s="733"/>
      <c r="J281" s="733"/>
      <c r="K281" s="733"/>
      <c r="L281" s="733"/>
      <c r="M281" s="733"/>
      <c r="N281" s="733"/>
      <c r="O281" s="733"/>
      <c r="P281" s="733"/>
      <c r="Q281" s="537" t="b">
        <v>0</v>
      </c>
      <c r="R281" s="270"/>
      <c r="S281" s="154"/>
    </row>
    <row r="282" spans="1:21" s="525" customFormat="1" ht="14.5" customHeight="1" x14ac:dyDescent="0.25">
      <c r="A282" s="155"/>
      <c r="B282" s="733" t="s">
        <v>4842</v>
      </c>
      <c r="C282" s="733"/>
      <c r="D282" s="733"/>
      <c r="E282" s="733"/>
      <c r="F282" s="733"/>
      <c r="G282" s="733"/>
      <c r="H282" s="733"/>
      <c r="I282" s="733"/>
      <c r="J282" s="733"/>
      <c r="K282" s="733"/>
      <c r="L282" s="733"/>
      <c r="M282" s="733"/>
      <c r="N282" s="733"/>
      <c r="O282" s="733"/>
      <c r="P282" s="733"/>
      <c r="Q282" s="537" t="b">
        <v>0</v>
      </c>
      <c r="R282" s="270"/>
      <c r="S282" s="523"/>
    </row>
    <row r="283" spans="1:21" s="525" customFormat="1" ht="14.5" customHeight="1" x14ac:dyDescent="0.25">
      <c r="A283" s="155"/>
      <c r="B283" s="733" t="s">
        <v>4843</v>
      </c>
      <c r="C283" s="733"/>
      <c r="D283" s="733"/>
      <c r="E283" s="733"/>
      <c r="F283" s="733"/>
      <c r="G283" s="733"/>
      <c r="H283" s="733"/>
      <c r="I283" s="733"/>
      <c r="J283" s="733"/>
      <c r="K283" s="733"/>
      <c r="L283" s="733"/>
      <c r="M283" s="733"/>
      <c r="N283" s="733"/>
      <c r="O283" s="733"/>
      <c r="P283" s="733"/>
      <c r="Q283" s="517"/>
      <c r="R283" s="270"/>
      <c r="S283" s="523"/>
    </row>
    <row r="284" spans="1:21" s="102" customFormat="1" ht="14.5" customHeight="1" x14ac:dyDescent="0.35">
      <c r="A284" s="279"/>
      <c r="B284" s="703" t="s">
        <v>4737</v>
      </c>
      <c r="C284" s="703"/>
      <c r="D284" s="703"/>
      <c r="E284" s="703"/>
      <c r="F284" s="703"/>
      <c r="G284" s="703"/>
      <c r="H284" s="703"/>
      <c r="I284" s="703"/>
      <c r="J284" s="703"/>
      <c r="K284" s="703"/>
      <c r="L284" s="703"/>
      <c r="M284" s="703"/>
      <c r="N284" s="703"/>
      <c r="O284" s="703"/>
      <c r="P284" s="703"/>
      <c r="Q284" s="539" t="b">
        <v>0</v>
      </c>
      <c r="R284" s="37"/>
      <c r="S284" s="280"/>
    </row>
    <row r="285" spans="1:21" s="90" customFormat="1" ht="14.5" customHeight="1" x14ac:dyDescent="0.3">
      <c r="A285" s="34">
        <v>1</v>
      </c>
      <c r="B285" s="716" t="s">
        <v>4944</v>
      </c>
      <c r="C285" s="716"/>
      <c r="D285" s="716"/>
      <c r="E285" s="716"/>
      <c r="F285" s="716"/>
      <c r="G285" s="716"/>
      <c r="H285" s="716"/>
      <c r="I285" s="716"/>
      <c r="J285" s="716"/>
      <c r="K285" s="716"/>
      <c r="L285" s="716"/>
      <c r="M285" s="716"/>
      <c r="N285" s="716"/>
      <c r="O285" s="716"/>
      <c r="P285" s="716"/>
      <c r="Q285" s="716"/>
      <c r="R285" s="32"/>
      <c r="S285" s="43"/>
    </row>
    <row r="286" spans="1:21" s="90" customFormat="1" ht="14.5" customHeight="1" x14ac:dyDescent="0.3">
      <c r="A286" s="34">
        <v>2</v>
      </c>
      <c r="B286" s="716" t="s">
        <v>4742</v>
      </c>
      <c r="C286" s="716"/>
      <c r="D286" s="716"/>
      <c r="E286" s="716"/>
      <c r="F286" s="716"/>
      <c r="G286" s="716"/>
      <c r="H286" s="716"/>
      <c r="I286" s="716"/>
      <c r="J286" s="716"/>
      <c r="K286" s="716"/>
      <c r="L286" s="716"/>
      <c r="M286" s="716"/>
      <c r="N286" s="716"/>
      <c r="O286" s="716"/>
      <c r="P286" s="716"/>
      <c r="Q286" s="716"/>
      <c r="R286" s="32"/>
      <c r="S286" s="43"/>
    </row>
    <row r="287" spans="1:21" s="90" customFormat="1" ht="14.5" customHeight="1" x14ac:dyDescent="0.3">
      <c r="A287" s="34">
        <v>3</v>
      </c>
      <c r="B287" s="716" t="s">
        <v>4743</v>
      </c>
      <c r="C287" s="716"/>
      <c r="D287" s="716"/>
      <c r="E287" s="716"/>
      <c r="F287" s="716"/>
      <c r="G287" s="716"/>
      <c r="H287" s="716"/>
      <c r="I287" s="716"/>
      <c r="J287" s="716"/>
      <c r="K287" s="716"/>
      <c r="L287" s="716"/>
      <c r="M287" s="716"/>
      <c r="N287" s="716"/>
      <c r="O287" s="716"/>
      <c r="P287" s="716"/>
      <c r="Q287" s="716"/>
      <c r="R287" s="32"/>
      <c r="S287" s="43"/>
    </row>
    <row r="288" spans="1:21" s="114" customFormat="1" ht="14.5" customHeight="1" x14ac:dyDescent="0.3">
      <c r="A288" s="155"/>
      <c r="B288" s="722" t="s">
        <v>4844</v>
      </c>
      <c r="C288" s="722"/>
      <c r="D288" s="722"/>
      <c r="E288" s="722"/>
      <c r="F288" s="722"/>
      <c r="G288" s="722"/>
      <c r="H288" s="722"/>
      <c r="I288" s="722"/>
      <c r="J288" s="111"/>
      <c r="K288" s="111"/>
      <c r="L288" s="111"/>
      <c r="M288" s="111"/>
      <c r="N288" s="111"/>
      <c r="O288" s="111"/>
      <c r="P288" s="111"/>
      <c r="Q288" s="111"/>
      <c r="R288" s="270"/>
      <c r="S288" s="116"/>
    </row>
    <row r="289" spans="1:29" s="99" customFormat="1" ht="14.5" customHeight="1" x14ac:dyDescent="0.3">
      <c r="A289" s="12"/>
      <c r="B289" s="675"/>
      <c r="C289" s="675"/>
      <c r="D289" s="675"/>
      <c r="E289" s="675"/>
      <c r="F289" s="675"/>
      <c r="G289" s="675"/>
      <c r="H289" s="675"/>
      <c r="I289" s="675"/>
      <c r="J289" s="675"/>
      <c r="K289" s="675"/>
      <c r="L289" s="675"/>
      <c r="M289" s="675"/>
      <c r="N289" s="675"/>
      <c r="O289" s="675"/>
      <c r="P289" s="675"/>
      <c r="Q289" s="675"/>
      <c r="R289" s="10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</row>
    <row r="290" spans="1:29" s="99" customFormat="1" ht="14.5" customHeight="1" x14ac:dyDescent="0.3">
      <c r="A290" s="12"/>
      <c r="B290" s="675"/>
      <c r="C290" s="675"/>
      <c r="D290" s="675"/>
      <c r="E290" s="675"/>
      <c r="F290" s="675"/>
      <c r="G290" s="675"/>
      <c r="H290" s="675"/>
      <c r="I290" s="675"/>
      <c r="J290" s="675"/>
      <c r="K290" s="675"/>
      <c r="L290" s="675"/>
      <c r="M290" s="675"/>
      <c r="N290" s="675"/>
      <c r="O290" s="675"/>
      <c r="P290" s="675"/>
      <c r="Q290" s="675"/>
      <c r="R290" s="10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</row>
    <row r="291" spans="1:29" s="99" customFormat="1" ht="14.5" customHeight="1" x14ac:dyDescent="0.3">
      <c r="A291" s="12"/>
      <c r="B291" s="676"/>
      <c r="C291" s="676"/>
      <c r="D291" s="676"/>
      <c r="E291" s="676"/>
      <c r="F291" s="676"/>
      <c r="G291" s="676"/>
      <c r="H291" s="676"/>
      <c r="I291" s="676"/>
      <c r="J291" s="676"/>
      <c r="K291" s="676"/>
      <c r="L291" s="676"/>
      <c r="M291" s="676"/>
      <c r="N291" s="676"/>
      <c r="O291" s="676"/>
      <c r="P291" s="676"/>
      <c r="Q291" s="676"/>
      <c r="R291" s="10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</row>
    <row r="292" spans="1:29" s="90" customFormat="1" ht="14.5" customHeight="1" x14ac:dyDescent="0.3">
      <c r="A292" s="23"/>
      <c r="B292" s="719" t="s">
        <v>4746</v>
      </c>
      <c r="C292" s="719"/>
      <c r="D292" s="719"/>
      <c r="E292" s="719"/>
      <c r="F292" s="719"/>
      <c r="G292" s="719"/>
      <c r="H292" s="719"/>
      <c r="I292" s="719"/>
      <c r="J292" s="719"/>
      <c r="K292" s="719"/>
      <c r="L292" s="719"/>
      <c r="M292" s="719"/>
      <c r="N292" s="719"/>
      <c r="O292" s="719"/>
      <c r="P292" s="719"/>
      <c r="Q292" s="719"/>
      <c r="R292" s="655"/>
      <c r="S292" s="43"/>
      <c r="T292" s="355"/>
      <c r="U292" s="355"/>
      <c r="V292" s="355"/>
      <c r="W292" s="355"/>
      <c r="X292" s="99"/>
      <c r="Y292" s="99"/>
      <c r="Z292" s="242"/>
    </row>
    <row r="293" spans="1:29" s="114" customFormat="1" ht="14.5" customHeight="1" x14ac:dyDescent="0.3">
      <c r="A293" s="130"/>
      <c r="B293" s="534"/>
      <c r="C293" s="534"/>
      <c r="D293" s="534"/>
      <c r="E293" s="534"/>
      <c r="F293" s="534"/>
      <c r="G293" s="534"/>
      <c r="H293" s="534"/>
      <c r="I293" s="534"/>
      <c r="J293" s="535"/>
      <c r="K293" s="535"/>
      <c r="L293" s="535"/>
      <c r="M293" s="535"/>
      <c r="N293" s="535"/>
      <c r="O293" s="535"/>
      <c r="P293" s="535"/>
      <c r="Q293" s="535"/>
      <c r="R293" s="536"/>
      <c r="S293" s="116"/>
      <c r="T293" s="376"/>
      <c r="U293" s="376"/>
      <c r="V293" s="376"/>
      <c r="W293" s="376"/>
      <c r="Z293" s="240"/>
      <c r="AA293" s="112"/>
    </row>
    <row r="294" spans="1:29" s="90" customFormat="1" ht="14.5" customHeight="1" x14ac:dyDescent="0.3">
      <c r="A294" s="23"/>
      <c r="B294" s="294"/>
      <c r="C294" s="294"/>
      <c r="D294" s="294"/>
      <c r="E294" s="294"/>
      <c r="F294" s="294"/>
      <c r="G294" s="294"/>
      <c r="H294" s="294"/>
      <c r="I294" s="294"/>
      <c r="J294" s="294"/>
      <c r="K294" s="294"/>
      <c r="L294" s="294"/>
      <c r="M294" s="294"/>
      <c r="N294" s="294"/>
      <c r="O294" s="294"/>
      <c r="P294" s="294"/>
      <c r="Q294" s="294"/>
      <c r="R294" s="23"/>
      <c r="S294" s="43"/>
    </row>
    <row r="295" spans="1:29" s="99" customFormat="1" ht="14.5" customHeight="1" x14ac:dyDescent="0.3">
      <c r="A295" s="284" t="s">
        <v>4900</v>
      </c>
      <c r="B295" s="284"/>
      <c r="C295" s="284"/>
      <c r="D295" s="284"/>
      <c r="E295" s="284"/>
      <c r="F295" s="284"/>
      <c r="G295" s="284"/>
      <c r="H295" s="284"/>
      <c r="I295" s="284"/>
      <c r="J295" s="284"/>
      <c r="K295" s="284"/>
      <c r="L295" s="285"/>
      <c r="M295" s="285"/>
      <c r="N295" s="285"/>
      <c r="O295" s="285"/>
      <c r="P295" s="285"/>
      <c r="Q295" s="285"/>
      <c r="S295" s="43"/>
    </row>
    <row r="296" spans="1:29" s="112" customFormat="1" ht="14.5" customHeight="1" x14ac:dyDescent="0.3">
      <c r="A296" s="145"/>
      <c r="B296" s="145"/>
      <c r="C296" s="145"/>
      <c r="D296" s="145"/>
      <c r="E296" s="227"/>
      <c r="F296" s="2"/>
      <c r="G296" s="227"/>
      <c r="H296" s="2"/>
      <c r="I296" s="2"/>
      <c r="J296" s="2"/>
      <c r="K296" s="2"/>
      <c r="L296" s="2"/>
      <c r="M296" s="2"/>
      <c r="N296" s="2"/>
      <c r="O296" s="281"/>
      <c r="P296" s="282"/>
      <c r="Q296" s="282"/>
      <c r="R296" s="2"/>
      <c r="S296" s="2"/>
      <c r="T296" s="114"/>
      <c r="U296" s="114"/>
    </row>
    <row r="297" spans="1:29" s="90" customFormat="1" ht="14.5" customHeight="1" x14ac:dyDescent="0.3">
      <c r="A297" s="1"/>
      <c r="B297" s="723"/>
      <c r="C297" s="723"/>
      <c r="D297" s="723"/>
      <c r="E297" s="723"/>
      <c r="F297" s="723"/>
      <c r="G297" s="723"/>
      <c r="H297" s="723"/>
      <c r="I297" s="723"/>
      <c r="J297" s="724"/>
      <c r="K297" s="724"/>
      <c r="L297" s="724"/>
      <c r="M297" s="724"/>
      <c r="N297" s="724"/>
      <c r="O297" s="724"/>
      <c r="P297" s="724"/>
      <c r="Q297" s="24"/>
      <c r="R297" s="20"/>
      <c r="S297" s="43"/>
    </row>
    <row r="298" spans="1:29" s="90" customFormat="1" ht="14.5" customHeight="1" x14ac:dyDescent="0.3">
      <c r="A298" s="17"/>
      <c r="B298" s="721" t="s">
        <v>4748</v>
      </c>
      <c r="C298" s="721"/>
      <c r="D298" s="721"/>
      <c r="E298" s="721"/>
      <c r="F298" s="721"/>
      <c r="G298" s="721"/>
      <c r="H298" s="721"/>
      <c r="I298" s="721"/>
      <c r="J298" s="721"/>
      <c r="K298" s="721"/>
      <c r="L298" s="721"/>
      <c r="M298" s="721"/>
      <c r="N298" s="721"/>
      <c r="O298" s="721"/>
      <c r="P298" s="721"/>
      <c r="Q298" s="721"/>
      <c r="R298" s="26"/>
      <c r="S298" s="43"/>
    </row>
    <row r="299" spans="1:29" s="90" customFormat="1" ht="14.5" customHeight="1" x14ac:dyDescent="0.3">
      <c r="A299" s="17"/>
      <c r="B299" s="721" t="s">
        <v>4749</v>
      </c>
      <c r="C299" s="721"/>
      <c r="D299" s="721"/>
      <c r="E299" s="721"/>
      <c r="F299" s="721"/>
      <c r="G299" s="721"/>
      <c r="H299" s="721"/>
      <c r="I299" s="721"/>
      <c r="J299" s="721"/>
      <c r="K299" s="721"/>
      <c r="L299" s="721"/>
      <c r="M299" s="721"/>
      <c r="N299" s="721"/>
      <c r="O299" s="721"/>
      <c r="P299" s="721"/>
      <c r="Q299" s="721"/>
      <c r="R299" s="26"/>
      <c r="S299" s="43"/>
    </row>
    <row r="300" spans="1:29" s="90" customFormat="1" ht="14.5" customHeight="1" x14ac:dyDescent="0.3">
      <c r="A300" s="17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6"/>
      <c r="S300" s="43"/>
    </row>
    <row r="301" spans="1:29" s="90" customFormat="1" ht="14.5" customHeight="1" x14ac:dyDescent="0.3">
      <c r="A301" s="4"/>
      <c r="B301" s="681" t="s">
        <v>4902</v>
      </c>
      <c r="C301" s="681"/>
      <c r="D301" s="681"/>
      <c r="E301" s="681"/>
      <c r="F301" s="9"/>
      <c r="G301" s="9"/>
      <c r="H301" s="681"/>
      <c r="I301" s="681"/>
      <c r="J301" s="681"/>
      <c r="K301" s="681"/>
      <c r="L301" s="681"/>
      <c r="M301" s="681"/>
      <c r="N301" s="681"/>
      <c r="O301" s="681"/>
      <c r="P301" s="681"/>
      <c r="Q301" s="681"/>
      <c r="R301" s="21"/>
      <c r="S301" s="133"/>
    </row>
    <row r="302" spans="1:29" s="90" customFormat="1" ht="14.5" customHeight="1" x14ac:dyDescent="0.3">
      <c r="A302" s="4"/>
      <c r="B302" s="714"/>
      <c r="C302" s="714"/>
      <c r="D302" s="714"/>
      <c r="E302" s="714"/>
      <c r="F302" s="714"/>
      <c r="G302" s="714"/>
      <c r="H302" s="714"/>
      <c r="I302" s="714"/>
      <c r="J302" s="714"/>
      <c r="K302" s="714"/>
      <c r="L302" s="714"/>
      <c r="M302" s="714"/>
      <c r="N302" s="714"/>
      <c r="O302" s="714"/>
      <c r="P302" s="714"/>
      <c r="Q302" s="714"/>
      <c r="R302" s="21"/>
      <c r="S302" s="133"/>
    </row>
    <row r="303" spans="1:29" s="90" customFormat="1" ht="14.5" customHeight="1" x14ac:dyDescent="0.3">
      <c r="A303" s="4"/>
      <c r="B303" s="656"/>
      <c r="C303" s="656"/>
      <c r="D303" s="656"/>
      <c r="E303" s="656"/>
      <c r="F303" s="656"/>
      <c r="G303" s="656"/>
      <c r="H303" s="656"/>
      <c r="I303" s="656"/>
      <c r="J303" s="656"/>
      <c r="K303" s="656"/>
      <c r="L303" s="656"/>
      <c r="M303" s="656"/>
      <c r="N303" s="656"/>
      <c r="O303" s="656"/>
      <c r="P303" s="656"/>
      <c r="Q303" s="656"/>
      <c r="R303" s="21"/>
      <c r="S303" s="133"/>
    </row>
    <row r="304" spans="1:29" s="90" customFormat="1" ht="14.5" customHeight="1" x14ac:dyDescent="0.3">
      <c r="A304" s="12"/>
      <c r="B304" s="657" t="s">
        <v>4901</v>
      </c>
      <c r="C304" s="9"/>
      <c r="D304" s="9"/>
      <c r="E304" s="9"/>
      <c r="F304" s="9"/>
      <c r="G304" s="2"/>
      <c r="H304" s="9" t="s">
        <v>4845</v>
      </c>
      <c r="I304" s="9"/>
      <c r="J304" s="9"/>
      <c r="K304" s="9"/>
      <c r="L304" s="9"/>
      <c r="M304" s="9"/>
      <c r="N304" s="9"/>
      <c r="O304" s="9"/>
      <c r="P304" s="9"/>
      <c r="Q304" s="9"/>
      <c r="R304" s="27"/>
      <c r="S304" s="133"/>
    </row>
    <row r="305" spans="1:21" s="90" customFormat="1" ht="14.5" customHeight="1" x14ac:dyDescent="0.3">
      <c r="A305" s="12"/>
      <c r="B305" s="715"/>
      <c r="C305" s="715"/>
      <c r="D305" s="715"/>
      <c r="E305" s="715"/>
      <c r="F305" s="715"/>
      <c r="G305" s="2"/>
      <c r="H305" s="720"/>
      <c r="I305" s="720"/>
      <c r="J305" s="720"/>
      <c r="K305" s="720"/>
      <c r="L305" s="720"/>
      <c r="M305" s="720"/>
      <c r="N305" s="720"/>
      <c r="O305" s="720"/>
      <c r="P305" s="720"/>
      <c r="Q305" s="720"/>
      <c r="R305" s="27"/>
      <c r="S305" s="133"/>
    </row>
    <row r="306" spans="1:21" s="90" customFormat="1" ht="14.5" customHeight="1" x14ac:dyDescent="0.3">
      <c r="A306" s="12"/>
      <c r="B306" s="715"/>
      <c r="C306" s="715"/>
      <c r="D306" s="715"/>
      <c r="E306" s="715"/>
      <c r="F306" s="715"/>
      <c r="G306" s="2"/>
      <c r="H306" s="720"/>
      <c r="I306" s="720"/>
      <c r="J306" s="720"/>
      <c r="K306" s="720"/>
      <c r="L306" s="720"/>
      <c r="M306" s="720"/>
      <c r="N306" s="720"/>
      <c r="O306" s="720"/>
      <c r="P306" s="720"/>
      <c r="Q306" s="720"/>
      <c r="R306" s="27"/>
      <c r="S306" s="133"/>
    </row>
    <row r="307" spans="1:21" s="90" customFormat="1" ht="14.5" customHeight="1" x14ac:dyDescent="0.3">
      <c r="A307" s="12"/>
      <c r="B307" s="715"/>
      <c r="C307" s="715"/>
      <c r="D307" s="715"/>
      <c r="E307" s="715"/>
      <c r="F307" s="715"/>
      <c r="G307" s="2"/>
      <c r="H307" s="643"/>
      <c r="I307" s="643"/>
      <c r="J307" s="643"/>
      <c r="K307" s="643"/>
      <c r="L307" s="643"/>
      <c r="M307" s="643"/>
      <c r="N307" s="643"/>
      <c r="O307" s="643"/>
      <c r="P307" s="643"/>
      <c r="Q307" s="643"/>
      <c r="R307" s="27"/>
      <c r="S307" s="133"/>
    </row>
    <row r="308" spans="1:21" s="90" customFormat="1" ht="14.5" customHeight="1" x14ac:dyDescent="0.3">
      <c r="A308" s="12"/>
      <c r="B308" s="673"/>
      <c r="C308" s="673"/>
      <c r="D308" s="673"/>
      <c r="E308" s="673"/>
      <c r="F308" s="673"/>
      <c r="G308" s="2"/>
      <c r="H308" s="658"/>
      <c r="I308" s="658"/>
      <c r="J308" s="658"/>
      <c r="K308" s="658"/>
      <c r="L308" s="658"/>
      <c r="M308" s="658"/>
      <c r="N308" s="658"/>
      <c r="O308" s="658"/>
      <c r="P308" s="658"/>
      <c r="Q308" s="658"/>
      <c r="R308" s="27"/>
      <c r="S308" s="133"/>
    </row>
    <row r="309" spans="1:21" s="274" customFormat="1" ht="14.5" customHeight="1" x14ac:dyDescent="0.3">
      <c r="A309" s="13"/>
      <c r="B309" s="814"/>
      <c r="C309" s="814"/>
      <c r="D309" s="814"/>
      <c r="E309" s="814"/>
      <c r="F309" s="814"/>
      <c r="G309" s="10"/>
      <c r="H309" s="286"/>
      <c r="I309" s="286"/>
      <c r="J309" s="286"/>
      <c r="K309" s="286"/>
      <c r="L309" s="286"/>
      <c r="M309" s="286"/>
      <c r="N309" s="286"/>
      <c r="O309" s="286"/>
      <c r="P309" s="286"/>
      <c r="Q309" s="286"/>
      <c r="R309" s="287"/>
      <c r="S309" s="154"/>
      <c r="T309" s="154"/>
      <c r="U309" s="154"/>
    </row>
    <row r="310" spans="1:21" s="274" customFormat="1" ht="14.5" customHeight="1" x14ac:dyDescent="0.3">
      <c r="A310" s="265"/>
      <c r="B310" s="265"/>
      <c r="C310" s="265"/>
      <c r="D310" s="265"/>
      <c r="E310" s="265"/>
      <c r="F310" s="265"/>
      <c r="G310" s="265"/>
      <c r="H310" s="265"/>
      <c r="I310" s="265"/>
      <c r="J310" s="265"/>
      <c r="K310" s="265"/>
      <c r="L310" s="265"/>
      <c r="M310" s="265"/>
      <c r="N310" s="265"/>
      <c r="O310" s="265"/>
      <c r="P310" s="265"/>
      <c r="Q310" s="265"/>
      <c r="R310" s="265"/>
      <c r="S310" s="154"/>
      <c r="T310" s="154"/>
      <c r="U310" s="154"/>
    </row>
    <row r="311" spans="1:21" s="274" customFormat="1" ht="14.5" customHeight="1" x14ac:dyDescent="0.3">
      <c r="A311" s="265"/>
      <c r="B311" s="265"/>
      <c r="C311" s="265"/>
      <c r="D311" s="265"/>
      <c r="E311" s="265"/>
      <c r="F311" s="265"/>
      <c r="G311" s="265"/>
      <c r="H311" s="265"/>
      <c r="I311" s="265"/>
      <c r="J311" s="265"/>
      <c r="K311" s="265"/>
      <c r="L311" s="265"/>
      <c r="M311" s="265"/>
      <c r="N311" s="265"/>
      <c r="O311" s="265"/>
      <c r="P311" s="265"/>
      <c r="Q311" s="265"/>
      <c r="R311" s="265"/>
      <c r="S311" s="154"/>
      <c r="T311" s="154"/>
      <c r="U311" s="154"/>
    </row>
    <row r="312" spans="1:21" s="274" customFormat="1" ht="14.5" customHeight="1" x14ac:dyDescent="0.3">
      <c r="A312" s="265"/>
      <c r="B312" s="265"/>
      <c r="C312" s="265"/>
      <c r="D312" s="265"/>
      <c r="E312" s="265"/>
      <c r="F312" s="265"/>
      <c r="G312" s="265"/>
      <c r="H312" s="265"/>
      <c r="I312" s="265"/>
      <c r="J312" s="265"/>
      <c r="K312" s="265"/>
      <c r="L312" s="265"/>
      <c r="M312" s="265"/>
      <c r="N312" s="265"/>
      <c r="O312" s="265"/>
      <c r="P312" s="265"/>
      <c r="Q312" s="265"/>
      <c r="R312" s="265"/>
      <c r="S312" s="154"/>
      <c r="T312" s="154"/>
      <c r="U312" s="154"/>
    </row>
    <row r="313" spans="1:21" s="274" customFormat="1" ht="14.5" customHeight="1" x14ac:dyDescent="0.3">
      <c r="A313" s="265"/>
      <c r="B313" s="265"/>
      <c r="C313" s="265"/>
      <c r="D313" s="265"/>
      <c r="E313" s="265"/>
      <c r="F313" s="265"/>
      <c r="G313" s="265"/>
      <c r="H313" s="265"/>
      <c r="I313" s="265"/>
      <c r="J313" s="265"/>
      <c r="K313" s="265"/>
      <c r="L313" s="265"/>
      <c r="M313" s="265"/>
      <c r="N313" s="265"/>
      <c r="O313" s="265"/>
      <c r="P313" s="265"/>
      <c r="Q313" s="265"/>
      <c r="R313" s="265"/>
      <c r="S313" s="154"/>
      <c r="T313" s="154"/>
      <c r="U313" s="154"/>
    </row>
  </sheetData>
  <sheetProtection sheet="1" objects="1" scenarios="1"/>
  <mergeCells count="416">
    <mergeCell ref="B292:Q292"/>
    <mergeCell ref="H305:Q306"/>
    <mergeCell ref="B309:F309"/>
    <mergeCell ref="H231:J231"/>
    <mergeCell ref="P207:R207"/>
    <mergeCell ref="A214:B214"/>
    <mergeCell ref="D211:E211"/>
    <mergeCell ref="D213:E213"/>
    <mergeCell ref="A213:B213"/>
    <mergeCell ref="D214:E214"/>
    <mergeCell ref="H209:J209"/>
    <mergeCell ref="B308:F308"/>
    <mergeCell ref="B297:I297"/>
    <mergeCell ref="J297:K297"/>
    <mergeCell ref="L297:N297"/>
    <mergeCell ref="O297:P297"/>
    <mergeCell ref="B299:Q299"/>
    <mergeCell ref="B305:F305"/>
    <mergeCell ref="B301:E301"/>
    <mergeCell ref="H301:Q301"/>
    <mergeCell ref="B302:Q302"/>
    <mergeCell ref="B298:Q298"/>
    <mergeCell ref="B306:F306"/>
    <mergeCell ref="B307:F307"/>
    <mergeCell ref="P190:R190"/>
    <mergeCell ref="H206:J206"/>
    <mergeCell ref="K206:O206"/>
    <mergeCell ref="K207:O207"/>
    <mergeCell ref="P206:R206"/>
    <mergeCell ref="J172:N172"/>
    <mergeCell ref="P172:R172"/>
    <mergeCell ref="P168:R168"/>
    <mergeCell ref="E169:I169"/>
    <mergeCell ref="E173:I173"/>
    <mergeCell ref="J173:N173"/>
    <mergeCell ref="P173:R173"/>
    <mergeCell ref="E174:I174"/>
    <mergeCell ref="D205:E205"/>
    <mergeCell ref="J169:N169"/>
    <mergeCell ref="E170:I170"/>
    <mergeCell ref="J170:N170"/>
    <mergeCell ref="E171:I171"/>
    <mergeCell ref="J171:N171"/>
    <mergeCell ref="P170:R170"/>
    <mergeCell ref="A188:O188"/>
    <mergeCell ref="B141:D141"/>
    <mergeCell ref="M156:P156"/>
    <mergeCell ref="M157:P157"/>
    <mergeCell ref="K152:L152"/>
    <mergeCell ref="I153:J153"/>
    <mergeCell ref="I154:J154"/>
    <mergeCell ref="B140:D140"/>
    <mergeCell ref="E141:G141"/>
    <mergeCell ref="A148:D148"/>
    <mergeCell ref="E148:G148"/>
    <mergeCell ref="I151:J151"/>
    <mergeCell ref="M151:P151"/>
    <mergeCell ref="K148:L148"/>
    <mergeCell ref="M148:P148"/>
    <mergeCell ref="K142:L142"/>
    <mergeCell ref="M153:P153"/>
    <mergeCell ref="B142:D142"/>
    <mergeCell ref="K140:L140"/>
    <mergeCell ref="I148:J148"/>
    <mergeCell ref="I155:J155"/>
    <mergeCell ref="M155:P155"/>
    <mergeCell ref="M152:P152"/>
    <mergeCell ref="M154:P154"/>
    <mergeCell ref="K157:L157"/>
    <mergeCell ref="I141:J141"/>
    <mergeCell ref="Q141:R141"/>
    <mergeCell ref="Q150:R150"/>
    <mergeCell ref="Q148:R148"/>
    <mergeCell ref="Q152:R152"/>
    <mergeCell ref="M134:P134"/>
    <mergeCell ref="Q138:R138"/>
    <mergeCell ref="M133:P133"/>
    <mergeCell ref="Q139:R139"/>
    <mergeCell ref="I150:J150"/>
    <mergeCell ref="K150:L150"/>
    <mergeCell ref="Q153:R153"/>
    <mergeCell ref="Q151:R151"/>
    <mergeCell ref="K151:L151"/>
    <mergeCell ref="E158:G158"/>
    <mergeCell ref="I138:J138"/>
    <mergeCell ref="Q154:R154"/>
    <mergeCell ref="I152:J152"/>
    <mergeCell ref="P167:R167"/>
    <mergeCell ref="E159:G159"/>
    <mergeCell ref="Q159:R159"/>
    <mergeCell ref="Q155:R155"/>
    <mergeCell ref="Q156:R156"/>
    <mergeCell ref="K156:L156"/>
    <mergeCell ref="M138:P138"/>
    <mergeCell ref="M139:P139"/>
    <mergeCell ref="M140:P140"/>
    <mergeCell ref="Q142:R142"/>
    <mergeCell ref="K141:L141"/>
    <mergeCell ref="M141:P141"/>
    <mergeCell ref="Q149:R149"/>
    <mergeCell ref="E142:G142"/>
    <mergeCell ref="I142:J142"/>
    <mergeCell ref="I149:J149"/>
    <mergeCell ref="K149:L149"/>
    <mergeCell ref="A184:O184"/>
    <mergeCell ref="E168:I168"/>
    <mergeCell ref="J168:N168"/>
    <mergeCell ref="P169:R169"/>
    <mergeCell ref="A182:O182"/>
    <mergeCell ref="E175:I175"/>
    <mergeCell ref="J175:N175"/>
    <mergeCell ref="A173:B173"/>
    <mergeCell ref="P182:R182"/>
    <mergeCell ref="E172:I172"/>
    <mergeCell ref="A171:B171"/>
    <mergeCell ref="P171:R171"/>
    <mergeCell ref="A172:B172"/>
    <mergeCell ref="A170:B170"/>
    <mergeCell ref="A168:B168"/>
    <mergeCell ref="A169:B169"/>
    <mergeCell ref="P187:R187"/>
    <mergeCell ref="P174:R174"/>
    <mergeCell ref="P186:R186"/>
    <mergeCell ref="A167:C167"/>
    <mergeCell ref="E167:I167"/>
    <mergeCell ref="J167:N167"/>
    <mergeCell ref="H218:J218"/>
    <mergeCell ref="B217:E217"/>
    <mergeCell ref="A211:B211"/>
    <mergeCell ref="A212:B212"/>
    <mergeCell ref="A207:B207"/>
    <mergeCell ref="A208:B208"/>
    <mergeCell ref="D209:E209"/>
    <mergeCell ref="A216:B216"/>
    <mergeCell ref="D207:E207"/>
    <mergeCell ref="F207:G207"/>
    <mergeCell ref="D215:E215"/>
    <mergeCell ref="A215:B215"/>
    <mergeCell ref="D216:E216"/>
    <mergeCell ref="D212:E212"/>
    <mergeCell ref="H210:J210"/>
    <mergeCell ref="F214:G214"/>
    <mergeCell ref="H207:J207"/>
    <mergeCell ref="D208:E208"/>
    <mergeCell ref="K205:O205"/>
    <mergeCell ref="P208:R208"/>
    <mergeCell ref="F206:G206"/>
    <mergeCell ref="A206:C206"/>
    <mergeCell ref="D206:E206"/>
    <mergeCell ref="F205:G205"/>
    <mergeCell ref="H205:J205"/>
    <mergeCell ref="P220:R220"/>
    <mergeCell ref="P218:R218"/>
    <mergeCell ref="P217:R217"/>
    <mergeCell ref="K208:O208"/>
    <mergeCell ref="K210:O210"/>
    <mergeCell ref="F208:G208"/>
    <mergeCell ref="H208:J208"/>
    <mergeCell ref="D210:E210"/>
    <mergeCell ref="A209:B209"/>
    <mergeCell ref="A210:B210"/>
    <mergeCell ref="F210:G210"/>
    <mergeCell ref="F209:G209"/>
    <mergeCell ref="K209:O209"/>
    <mergeCell ref="H212:J212"/>
    <mergeCell ref="K228:O228"/>
    <mergeCell ref="F215:G215"/>
    <mergeCell ref="H215:J215"/>
    <mergeCell ref="K215:O215"/>
    <mergeCell ref="H222:J222"/>
    <mergeCell ref="K216:O216"/>
    <mergeCell ref="F217:G217"/>
    <mergeCell ref="H217:J217"/>
    <mergeCell ref="K217:O217"/>
    <mergeCell ref="H223:J223"/>
    <mergeCell ref="K223:O223"/>
    <mergeCell ref="K224:O224"/>
    <mergeCell ref="H224:J224"/>
    <mergeCell ref="K220:O220"/>
    <mergeCell ref="F218:G218"/>
    <mergeCell ref="H225:J225"/>
    <mergeCell ref="K225:O225"/>
    <mergeCell ref="K222:O222"/>
    <mergeCell ref="K218:O218"/>
    <mergeCell ref="H226:J226"/>
    <mergeCell ref="K226:O226"/>
    <mergeCell ref="A185:O185"/>
    <mergeCell ref="A189:O189"/>
    <mergeCell ref="A187:O187"/>
    <mergeCell ref="P188:R188"/>
    <mergeCell ref="K219:O219"/>
    <mergeCell ref="P212:R212"/>
    <mergeCell ref="P211:R211"/>
    <mergeCell ref="P215:R215"/>
    <mergeCell ref="F216:G216"/>
    <mergeCell ref="H216:J216"/>
    <mergeCell ref="P216:R216"/>
    <mergeCell ref="H214:J214"/>
    <mergeCell ref="K214:O214"/>
    <mergeCell ref="F212:G212"/>
    <mergeCell ref="K211:O211"/>
    <mergeCell ref="F213:G213"/>
    <mergeCell ref="H213:J213"/>
    <mergeCell ref="K213:O213"/>
    <mergeCell ref="P219:R219"/>
    <mergeCell ref="P210:R210"/>
    <mergeCell ref="P209:R209"/>
    <mergeCell ref="A205:C205"/>
    <mergeCell ref="P213:R213"/>
    <mergeCell ref="K212:O212"/>
    <mergeCell ref="I5:Q5"/>
    <mergeCell ref="I8:Q8"/>
    <mergeCell ref="I25:N25"/>
    <mergeCell ref="I26:N26"/>
    <mergeCell ref="I13:Q14"/>
    <mergeCell ref="I15:Q16"/>
    <mergeCell ref="P38:Q38"/>
    <mergeCell ref="I17:Q18"/>
    <mergeCell ref="I19:Q20"/>
    <mergeCell ref="I6:Q6"/>
    <mergeCell ref="I7:Q7"/>
    <mergeCell ref="B9:Q9"/>
    <mergeCell ref="O11:Q11"/>
    <mergeCell ref="E31:Q31"/>
    <mergeCell ref="E32:Q32"/>
    <mergeCell ref="E33:M33"/>
    <mergeCell ref="P33:Q33"/>
    <mergeCell ref="P25:Q25"/>
    <mergeCell ref="P26:Q26"/>
    <mergeCell ref="B279:P279"/>
    <mergeCell ref="B277:P277"/>
    <mergeCell ref="B278:P278"/>
    <mergeCell ref="A251:K251"/>
    <mergeCell ref="B256:P256"/>
    <mergeCell ref="B261:P261"/>
    <mergeCell ref="B262:H262"/>
    <mergeCell ref="O262:P262"/>
    <mergeCell ref="B265:P265"/>
    <mergeCell ref="B267:P267"/>
    <mergeCell ref="B257:P257"/>
    <mergeCell ref="B258:P258"/>
    <mergeCell ref="B259:P259"/>
    <mergeCell ref="B260:P260"/>
    <mergeCell ref="B263:P263"/>
    <mergeCell ref="B264:P264"/>
    <mergeCell ref="P185:R185"/>
    <mergeCell ref="P189:R189"/>
    <mergeCell ref="B285:Q285"/>
    <mergeCell ref="B286:Q286"/>
    <mergeCell ref="B287:Q287"/>
    <mergeCell ref="P227:R227"/>
    <mergeCell ref="H229:J229"/>
    <mergeCell ref="K229:O229"/>
    <mergeCell ref="P229:R229"/>
    <mergeCell ref="P228:R228"/>
    <mergeCell ref="B269:P269"/>
    <mergeCell ref="B270:P270"/>
    <mergeCell ref="B281:P281"/>
    <mergeCell ref="B275:P275"/>
    <mergeCell ref="B274:P274"/>
    <mergeCell ref="B284:P284"/>
    <mergeCell ref="B283:P283"/>
    <mergeCell ref="B272:P272"/>
    <mergeCell ref="B253:Q253"/>
    <mergeCell ref="B280:P280"/>
    <mergeCell ref="B276:P276"/>
    <mergeCell ref="B273:P273"/>
    <mergeCell ref="B271:P271"/>
    <mergeCell ref="B282:P282"/>
    <mergeCell ref="E160:G160"/>
    <mergeCell ref="I160:J160"/>
    <mergeCell ref="B288:I288"/>
    <mergeCell ref="B289:Q291"/>
    <mergeCell ref="D248:Q248"/>
    <mergeCell ref="K227:O227"/>
    <mergeCell ref="B268:P268"/>
    <mergeCell ref="B266:O266"/>
    <mergeCell ref="D204:E204"/>
    <mergeCell ref="F204:G204"/>
    <mergeCell ref="B174:D174"/>
    <mergeCell ref="A183:O183"/>
    <mergeCell ref="P175:R175"/>
    <mergeCell ref="P183:R183"/>
    <mergeCell ref="H204:J204"/>
    <mergeCell ref="K204:O204"/>
    <mergeCell ref="P204:R204"/>
    <mergeCell ref="J174:N174"/>
    <mergeCell ref="A204:C204"/>
    <mergeCell ref="A190:O190"/>
    <mergeCell ref="A186:O186"/>
    <mergeCell ref="A191:O191"/>
    <mergeCell ref="P191:R191"/>
    <mergeCell ref="P184:R184"/>
    <mergeCell ref="Q114:R114"/>
    <mergeCell ref="G112:H112"/>
    <mergeCell ref="Q124:R124"/>
    <mergeCell ref="Q136:R136"/>
    <mergeCell ref="P226:R226"/>
    <mergeCell ref="I158:J158"/>
    <mergeCell ref="I159:J159"/>
    <mergeCell ref="K160:L160"/>
    <mergeCell ref="Q157:R157"/>
    <mergeCell ref="Q158:R158"/>
    <mergeCell ref="Q160:R160"/>
    <mergeCell ref="M158:P158"/>
    <mergeCell ref="M159:P159"/>
    <mergeCell ref="M160:P160"/>
    <mergeCell ref="P181:R181"/>
    <mergeCell ref="P205:R205"/>
    <mergeCell ref="B202:Q202"/>
    <mergeCell ref="P223:R223"/>
    <mergeCell ref="P225:R225"/>
    <mergeCell ref="P224:R224"/>
    <mergeCell ref="P222:R222"/>
    <mergeCell ref="F211:G211"/>
    <mergeCell ref="H211:J211"/>
    <mergeCell ref="P214:R214"/>
    <mergeCell ref="Q116:R116"/>
    <mergeCell ref="Q118:R118"/>
    <mergeCell ref="E137:G137"/>
    <mergeCell ref="M137:P137"/>
    <mergeCell ref="Q119:R119"/>
    <mergeCell ref="E133:G133"/>
    <mergeCell ref="I136:J136"/>
    <mergeCell ref="I137:J137"/>
    <mergeCell ref="M136:P136"/>
    <mergeCell ref="Q137:R137"/>
    <mergeCell ref="Q125:R125"/>
    <mergeCell ref="Q126:R126"/>
    <mergeCell ref="K118:N118"/>
    <mergeCell ref="K119:N119"/>
    <mergeCell ref="Q121:R121"/>
    <mergeCell ref="Q120:R120"/>
    <mergeCell ref="I134:J134"/>
    <mergeCell ref="I135:J135"/>
    <mergeCell ref="K133:L133"/>
    <mergeCell ref="K134:L134"/>
    <mergeCell ref="K136:L136"/>
    <mergeCell ref="K137:L137"/>
    <mergeCell ref="E138:G138"/>
    <mergeCell ref="E139:G139"/>
    <mergeCell ref="P41:Q41"/>
    <mergeCell ref="G42:N42"/>
    <mergeCell ref="P42:Q42"/>
    <mergeCell ref="H90:J90"/>
    <mergeCell ref="Q90:R90"/>
    <mergeCell ref="Q95:R95"/>
    <mergeCell ref="Q97:R97"/>
    <mergeCell ref="G98:H98"/>
    <mergeCell ref="K98:N98"/>
    <mergeCell ref="Q98:R98"/>
    <mergeCell ref="Q89:R89"/>
    <mergeCell ref="Q99:R99"/>
    <mergeCell ref="H86:P86"/>
    <mergeCell ref="Q135:R135"/>
    <mergeCell ref="Q109:R109"/>
    <mergeCell ref="Q128:R128"/>
    <mergeCell ref="K111:N111"/>
    <mergeCell ref="G111:H111"/>
    <mergeCell ref="K120:N120"/>
    <mergeCell ref="K121:N121"/>
    <mergeCell ref="Q122:R122"/>
    <mergeCell ref="K112:N112"/>
    <mergeCell ref="K122:N122"/>
    <mergeCell ref="E140:G140"/>
    <mergeCell ref="Q140:R140"/>
    <mergeCell ref="I140:J140"/>
    <mergeCell ref="Q133:R133"/>
    <mergeCell ref="Q134:R134"/>
    <mergeCell ref="K138:L138"/>
    <mergeCell ref="K139:L139"/>
    <mergeCell ref="I139:J139"/>
    <mergeCell ref="A130:Q130"/>
    <mergeCell ref="B136:D136"/>
    <mergeCell ref="B137:D137"/>
    <mergeCell ref="B138:D138"/>
    <mergeCell ref="B139:D139"/>
    <mergeCell ref="B133:D133"/>
    <mergeCell ref="K135:L135"/>
    <mergeCell ref="E136:G136"/>
    <mergeCell ref="I133:J133"/>
    <mergeCell ref="E151:G151"/>
    <mergeCell ref="E152:G152"/>
    <mergeCell ref="E153:G153"/>
    <mergeCell ref="E154:G154"/>
    <mergeCell ref="E155:G155"/>
    <mergeCell ref="E156:G156"/>
    <mergeCell ref="E157:G157"/>
    <mergeCell ref="I157:J157"/>
    <mergeCell ref="K153:L153"/>
    <mergeCell ref="K154:L154"/>
    <mergeCell ref="K155:L155"/>
    <mergeCell ref="I156:J156"/>
    <mergeCell ref="G39:N39"/>
    <mergeCell ref="P39:Q39"/>
    <mergeCell ref="A46:K46"/>
    <mergeCell ref="Q104:R104"/>
    <mergeCell ref="N105:O105"/>
    <mergeCell ref="Q105:R105"/>
    <mergeCell ref="Q106:R106"/>
    <mergeCell ref="Q107:R107"/>
    <mergeCell ref="Q108:R108"/>
    <mergeCell ref="B47:Q79"/>
    <mergeCell ref="G40:N40"/>
    <mergeCell ref="P40:Q40"/>
    <mergeCell ref="G41:N41"/>
    <mergeCell ref="Q102:R102"/>
    <mergeCell ref="Q100:R100"/>
    <mergeCell ref="A82:Q82"/>
    <mergeCell ref="H85:P85"/>
    <mergeCell ref="F87:G87"/>
    <mergeCell ref="K87:M87"/>
    <mergeCell ref="Q87:R87"/>
    <mergeCell ref="H88:J88"/>
    <mergeCell ref="Q88:R88"/>
    <mergeCell ref="H89:J89"/>
  </mergeCells>
  <conditionalFormatting sqref="B98">
    <cfRule type="expression" dxfId="20" priority="15">
      <formula>$Q$87&lt;1</formula>
    </cfRule>
  </conditionalFormatting>
  <conditionalFormatting sqref="G98">
    <cfRule type="expression" dxfId="19" priority="18">
      <formula>$Q$87&lt;1</formula>
    </cfRule>
  </conditionalFormatting>
  <conditionalFormatting sqref="J98">
    <cfRule type="expression" dxfId="18" priority="17">
      <formula>$Q$77&lt;1</formula>
    </cfRule>
  </conditionalFormatting>
  <conditionalFormatting sqref="K98">
    <cfRule type="expression" dxfId="17" priority="16">
      <formula>$Q$77+$Q$87&lt;1</formula>
    </cfRule>
  </conditionalFormatting>
  <dataValidations count="2">
    <dataValidation type="list" allowBlank="1" showInputMessage="1" showErrorMessage="1" sqref="H27:H28 I28:O28" xr:uid="{1A9B7438-13D9-4920-8DA8-E99BB6E675B6}">
      <formula1>Energiestandards</formula1>
    </dataValidation>
    <dataValidation allowBlank="1" showInputMessage="1" showErrorMessage="1" sqref="K22:Q22" xr:uid="{8554E19C-00D6-40E4-80F2-5CDB283837D6}"/>
  </dataValidations>
  <hyperlinks>
    <hyperlink ref="B9" r:id="rId1" display="Mehr Informationen unter: &quot;Von Adresse zu EGID&quot;" xr:uid="{A73D4276-B299-4831-A477-7062CBF6CD42}"/>
    <hyperlink ref="B9:Q9" r:id="rId2" display="Maggiori informazioni su: https://www.housing-stat.ch/de/query/adrtoegid.html" xr:uid="{D94DEF46-5646-4D77-A4BA-FAC3DAAFE882}"/>
    <hyperlink ref="B202" r:id="rId3" display="Mehr Informationen unter: https://www.bwo.admin.ch/de/k15nettowohnflaeche &gt;&gt; WBS-Kriterium K15/Nettowohnfläche" xr:uid="{78579DD6-E9BA-498E-84B9-423F014D4D30}"/>
    <hyperlink ref="B202:Q202" r:id="rId4" display="Maggiori informazioni su: https://www.bwo.admin.ch/it/c15superficie-abitabile-netta" xr:uid="{7CC78907-50BA-448B-A4D6-1B53B58E89F2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&amp;L&amp;"Arial,Standard"&amp;10UFAB I ccoperative d'abitazione svizzera I WOHNEN SCHWEIZ I hbg&amp;R&amp;"Arial,Fett"&amp;14&amp;A</oddHeader>
    <oddFooter>&amp;L&amp;"Arial,Standard"&amp;9&amp;D&amp;C&amp;"Arial,Standard"&amp;9&amp;F&amp;R&amp;"Arial,Standard"&amp;9&amp;P</oddFooter>
    <firstHeader>&amp;L&amp;"Arial,Standard"BWO I wohnbaugenossenschaften schweiz I WOHNEN SCHWEIZ I hbg&amp;R&amp;"Arial,Fett"&amp;14&amp;A</firstHeader>
    <firstFooter>&amp;R&amp;"Arial,Standard"&amp;9&amp;P</firstFooter>
  </headerFooter>
  <rowBreaks count="8" manualBreakCount="8">
    <brk id="43" max="17" man="1"/>
    <brk id="80" max="17" man="1"/>
    <brk id="128" max="17" man="1"/>
    <brk id="163" max="17" man="1"/>
    <brk id="193" max="17" man="1"/>
    <brk id="232" max="17" man="1"/>
    <brk id="249" max="17" man="1"/>
    <brk id="293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" id="{B4490388-A067-44A2-A781-B5EF2C273A9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A207:B216</xm:sqref>
        </x14:conditionalFormatting>
        <x14:conditionalFormatting xmlns:xm="http://schemas.microsoft.com/office/excel/2006/main">
          <x14:cfRule type="iconSet" priority="22" id="{9D3A788B-C052-4146-A4BA-2E08168824FA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F198</xm:sqref>
        </x14:conditionalFormatting>
        <x14:conditionalFormatting xmlns:xm="http://schemas.microsoft.com/office/excel/2006/main">
          <x14:cfRule type="iconSet" priority="21" id="{45F50D9E-CA1E-4B4A-8A6B-DEEB45719D53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F199</xm:sqref>
        </x14:conditionalFormatting>
        <x14:conditionalFormatting xmlns:xm="http://schemas.microsoft.com/office/excel/2006/main">
          <x14:cfRule type="iconSet" priority="20" id="{4A729A88-7521-45CF-AB87-38A2C663EBF0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F200</xm:sqref>
        </x14:conditionalFormatting>
        <x14:conditionalFormatting xmlns:xm="http://schemas.microsoft.com/office/excel/2006/main">
          <x14:cfRule type="iconSet" priority="19" id="{AA73539B-FB13-42A6-A87E-02126C34B4BF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F201</xm:sqref>
        </x14:conditionalFormatting>
        <x14:conditionalFormatting xmlns:xm="http://schemas.microsoft.com/office/excel/2006/main">
          <x14:cfRule type="iconSet" priority="14" id="{CB59E2C6-AF40-4515-B0AB-7A64A235D82B}">
            <x14:iconSet custom="1">
              <x14:cfvo type="percent">
                <xm:f>0</xm:f>
              </x14:cfvo>
              <x14:cfvo type="formula">
                <xm:f>$T$208</xm:f>
              </x14:cfvo>
              <x14:cfvo type="formula" gte="0">
                <xm:f>$W$208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F208</xm:sqref>
        </x14:conditionalFormatting>
        <x14:conditionalFormatting xmlns:xm="http://schemas.microsoft.com/office/excel/2006/main">
          <x14:cfRule type="iconSet" priority="139" id="{F40E6446-C359-471A-9470-FE4C86A67D96}">
            <x14:iconSet custom="1">
              <x14:cfvo type="percent">
                <xm:f>0</xm:f>
              </x14:cfvo>
              <x14:cfvo type="formula">
                <xm:f>$T$207</xm:f>
              </x14:cfvo>
              <x14:cfvo type="formula" gte="0">
                <xm:f>$W$207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F207:G207</xm:sqref>
        </x14:conditionalFormatting>
        <x14:conditionalFormatting xmlns:xm="http://schemas.microsoft.com/office/excel/2006/main">
          <x14:cfRule type="iconSet" priority="8" id="{C4EE44A1-20A4-4571-AE86-F3F1D0C06A9D}">
            <x14:iconSet custom="1">
              <x14:cfvo type="percent">
                <xm:f>0</xm:f>
              </x14:cfvo>
              <x14:cfvo type="num">
                <xm:f>$T$209</xm:f>
              </x14:cfvo>
              <x14:cfvo type="num" gte="0">
                <xm:f>$W$209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F209:G209</xm:sqref>
        </x14:conditionalFormatting>
        <x14:conditionalFormatting xmlns:xm="http://schemas.microsoft.com/office/excel/2006/main">
          <x14:cfRule type="iconSet" priority="6" id="{C0691453-6AF6-43DA-A062-DD0CCA000D36}">
            <x14:iconSet custom="1">
              <x14:cfvo type="percent">
                <xm:f>0</xm:f>
              </x14:cfvo>
              <x14:cfvo type="num">
                <xm:f>$T$210</xm:f>
              </x14:cfvo>
              <x14:cfvo type="num" gte="0">
                <xm:f>$W$210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F210:G210</xm:sqref>
        </x14:conditionalFormatting>
        <x14:conditionalFormatting xmlns:xm="http://schemas.microsoft.com/office/excel/2006/main">
          <x14:cfRule type="iconSet" priority="7" id="{07877BA6-9367-4D5B-8944-CC94D39F3790}">
            <x14:iconSet custom="1">
              <x14:cfvo type="percent">
                <xm:f>0</xm:f>
              </x14:cfvo>
              <x14:cfvo type="num">
                <xm:f>$T$211</xm:f>
              </x14:cfvo>
              <x14:cfvo type="num" gte="0">
                <xm:f>$W$211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F211:G211</xm:sqref>
        </x14:conditionalFormatting>
        <x14:conditionalFormatting xmlns:xm="http://schemas.microsoft.com/office/excel/2006/main">
          <x14:cfRule type="iconSet" priority="5" id="{1BD7273D-0AF5-4F7E-A8ED-9E191D873E9B}">
            <x14:iconSet custom="1">
              <x14:cfvo type="percent">
                <xm:f>0</xm:f>
              </x14:cfvo>
              <x14:cfvo type="num">
                <xm:f>$T$212</xm:f>
              </x14:cfvo>
              <x14:cfvo type="num" gte="0">
                <xm:f>$W$212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F212:G212</xm:sqref>
        </x14:conditionalFormatting>
        <x14:conditionalFormatting xmlns:xm="http://schemas.microsoft.com/office/excel/2006/main">
          <x14:cfRule type="iconSet" priority="4" id="{5774928B-7991-4335-AA6B-9EC848916DBA}">
            <x14:iconSet custom="1">
              <x14:cfvo type="percent">
                <xm:f>0</xm:f>
              </x14:cfvo>
              <x14:cfvo type="num">
                <xm:f>$T$213</xm:f>
              </x14:cfvo>
              <x14:cfvo type="num" gte="0">
                <xm:f>$W$213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F213:G213</xm:sqref>
        </x14:conditionalFormatting>
        <x14:conditionalFormatting xmlns:xm="http://schemas.microsoft.com/office/excel/2006/main">
          <x14:cfRule type="iconSet" priority="3" id="{0BB9FE56-6D87-4F2C-82F7-C4B23C1529B2}">
            <x14:iconSet custom="1">
              <x14:cfvo type="percent">
                <xm:f>0</xm:f>
              </x14:cfvo>
              <x14:cfvo type="num">
                <xm:f>$T$214</xm:f>
              </x14:cfvo>
              <x14:cfvo type="num" gte="0">
                <xm:f>$W$214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F214:G214</xm:sqref>
        </x14:conditionalFormatting>
        <x14:conditionalFormatting xmlns:xm="http://schemas.microsoft.com/office/excel/2006/main">
          <x14:cfRule type="iconSet" priority="2" id="{5519A027-0362-45CE-96D4-A4A462806B95}">
            <x14:iconSet custom="1">
              <x14:cfvo type="percent">
                <xm:f>0</xm:f>
              </x14:cfvo>
              <x14:cfvo type="num">
                <xm:f>$T$215</xm:f>
              </x14:cfvo>
              <x14:cfvo type="num" gte="0">
                <xm:f>$W$215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F215:G215</xm:sqref>
        </x14:conditionalFormatting>
        <x14:conditionalFormatting xmlns:xm="http://schemas.microsoft.com/office/excel/2006/main">
          <x14:cfRule type="iconSet" priority="1" id="{68D9DA7B-D48D-4357-A936-676CB8DEF8DD}">
            <x14:iconSet custom="1">
              <x14:cfvo type="percent">
                <xm:f>0</xm:f>
              </x14:cfvo>
              <x14:cfvo type="num">
                <xm:f>$T$216</xm:f>
              </x14:cfvo>
              <x14:cfvo type="num" gte="0">
                <xm:f>$W$216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F216:G216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F4F366AD-41FD-4326-AAC7-4B33EDC13D87}">
          <x14:formula1>
            <xm:f>'menu a tendina'!$A$32:$A$34</xm:f>
          </x14:formula1>
          <xm:sqref>I13:Q14</xm:sqref>
        </x14:dataValidation>
        <x14:dataValidation type="list" allowBlank="1" showInputMessage="1" showErrorMessage="1" xr:uid="{74E83D51-BE73-4884-8661-008158FFE029}">
          <x14:formula1>
            <xm:f>'menu a tendina'!$A$37:$A$39</xm:f>
          </x14:formula1>
          <xm:sqref>I15:Q16</xm:sqref>
        </x14:dataValidation>
        <x14:dataValidation type="list" allowBlank="1" showInputMessage="1" showErrorMessage="1" xr:uid="{DAFF588B-BFAF-41EE-8286-2D01F2114248}">
          <x14:formula1>
            <xm:f>AMTOVZ_CSV_LV95!$L:$L</xm:f>
          </x14:formula1>
          <xm:sqref>I7:Q7</xm:sqref>
        </x14:dataValidation>
        <x14:dataValidation type="list" allowBlank="1" showInputMessage="1" showErrorMessage="1" xr:uid="{2EA72E59-AD04-496E-A8B8-7123FB342941}">
          <x14:formula1>
            <xm:f>'menu a tendina'!$A$48:$A$59</xm:f>
          </x14:formula1>
          <xm:sqref>I17</xm:sqref>
        </x14:dataValidation>
        <x14:dataValidation type="list" allowBlank="1" showInputMessage="1" showErrorMessage="1" xr:uid="{EC08FCBE-C72C-4350-8759-07569F0456FE}">
          <x14:formula1>
            <xm:f>'menu a tendina'!$A$78:$A$83</xm:f>
          </x14:formula1>
          <xm:sqref>I19:Q20</xm:sqref>
        </x14:dataValidation>
        <x14:dataValidation type="list" allowBlank="1" showInputMessage="1" showErrorMessage="1" xr:uid="{9480C971-996C-4841-9A71-386BBD2975B1}">
          <x14:formula1>
            <xm:f>'menu a tendina'!$A$102:$A$109</xm:f>
          </x14:formula1>
          <xm:sqref>B136:D138</xm:sqref>
        </x14:dataValidation>
        <x14:dataValidation type="list" allowBlank="1" showInputMessage="1" showErrorMessage="1" xr:uid="{0A2D091A-A13F-4799-ADCA-7A5855E5B089}">
          <x14:formula1>
            <xm:f>'menu a tendina'!$A$113:$A$119</xm:f>
          </x14:formula1>
          <xm:sqref>A168:B173</xm:sqref>
        </x14:dataValidation>
        <x14:dataValidation type="list" allowBlank="1" showInputMessage="1" showErrorMessage="1" xr:uid="{A0B04A59-0BF1-4363-B109-B7BCEC684602}">
          <x14:formula1>
            <xm:f>'menu a tendina'!$B$113:$B$119</xm:f>
          </x14:formula1>
          <xm:sqref>D168:D173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1B168-75ED-4E8C-9AFA-6CA231F10920}">
  <sheetPr codeName="Tabelle6">
    <tabColor theme="4" tint="0.79998168889431442"/>
    <pageSetUpPr fitToPage="1"/>
  </sheetPr>
  <dimension ref="A1:AI387"/>
  <sheetViews>
    <sheetView showGridLines="0" showZeros="0" view="pageBreakPreview" zoomScaleNormal="100" zoomScaleSheetLayoutView="100" workbookViewId="0">
      <selection activeCell="I5" sqref="I5:Q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1.7265625" style="90" customWidth="1"/>
    <col min="18" max="18" width="1.7265625" style="90" customWidth="1"/>
    <col min="19" max="19" width="11.453125" style="90"/>
    <col min="20" max="23" width="11.453125" style="355" customWidth="1"/>
    <col min="24" max="25" width="11.453125" style="90" customWidth="1"/>
    <col min="26" max="26" width="11.453125" style="242" customWidth="1"/>
    <col min="27" max="27" width="11.453125" style="99" customWidth="1"/>
    <col min="28" max="16384" width="11.453125" style="90"/>
  </cols>
  <sheetData>
    <row r="1" spans="1:29" s="99" customFormat="1" ht="14.5" customHeight="1" x14ac:dyDescent="0.3">
      <c r="A1" s="103" t="s">
        <v>4636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04"/>
      <c r="N1" s="104"/>
      <c r="O1" s="104"/>
      <c r="P1" s="104"/>
      <c r="Q1" s="104"/>
      <c r="S1" s="90"/>
      <c r="T1" s="355"/>
      <c r="U1" s="355"/>
      <c r="V1" s="355"/>
      <c r="W1" s="355"/>
      <c r="X1" s="90"/>
      <c r="Y1" s="90"/>
      <c r="Z1" s="242"/>
    </row>
    <row r="2" spans="1:29" s="99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90"/>
      <c r="T2" s="355"/>
      <c r="U2" s="355"/>
      <c r="V2" s="355"/>
      <c r="W2" s="355"/>
      <c r="X2" s="90"/>
      <c r="Y2" s="90"/>
      <c r="Z2" s="242"/>
    </row>
    <row r="3" spans="1:29" s="99" customFormat="1" ht="14.5" customHeight="1" x14ac:dyDescent="0.3">
      <c r="A3" s="6"/>
      <c r="B3" s="6" t="s">
        <v>4637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3"/>
      <c r="T3" s="355"/>
      <c r="U3" s="355"/>
      <c r="V3" s="355"/>
      <c r="W3" s="355"/>
      <c r="X3" s="90"/>
      <c r="Y3" s="90"/>
      <c r="Z3" s="242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90"/>
      <c r="T4" s="355"/>
      <c r="U4" s="355"/>
      <c r="V4" s="355"/>
      <c r="W4" s="355"/>
      <c r="X4" s="90"/>
      <c r="Y4" s="90"/>
      <c r="Z4" s="242"/>
    </row>
    <row r="5" spans="1:29" s="99" customFormat="1" ht="14.5" customHeight="1" x14ac:dyDescent="0.3">
      <c r="A5" s="4"/>
      <c r="B5" s="2" t="s">
        <v>4646</v>
      </c>
      <c r="C5" s="2"/>
      <c r="D5" s="2"/>
      <c r="E5" s="2"/>
      <c r="F5" s="2"/>
      <c r="G5" s="2"/>
      <c r="H5" s="2"/>
      <c r="I5" s="1051"/>
      <c r="J5" s="1052"/>
      <c r="K5" s="1052"/>
      <c r="L5" s="1052"/>
      <c r="M5" s="1052"/>
      <c r="N5" s="1052"/>
      <c r="O5" s="1052"/>
      <c r="P5" s="1052"/>
      <c r="Q5" s="1052"/>
      <c r="R5" s="7"/>
      <c r="S5" s="90"/>
      <c r="T5" s="355"/>
      <c r="U5" s="375"/>
      <c r="V5" s="375"/>
      <c r="W5" s="355"/>
      <c r="X5" s="90"/>
      <c r="Y5" s="90"/>
      <c r="Z5" s="242"/>
    </row>
    <row r="6" spans="1:29" s="99" customFormat="1" ht="14.5" customHeight="1" x14ac:dyDescent="0.3">
      <c r="A6" s="4"/>
      <c r="B6" s="2" t="s">
        <v>4645</v>
      </c>
      <c r="C6" s="2"/>
      <c r="D6" s="2"/>
      <c r="E6" s="2"/>
      <c r="F6" s="2"/>
      <c r="G6" s="2"/>
      <c r="H6" s="2"/>
      <c r="I6" s="702"/>
      <c r="J6" s="702"/>
      <c r="K6" s="702"/>
      <c r="L6" s="702"/>
      <c r="M6" s="702"/>
      <c r="N6" s="702"/>
      <c r="O6" s="702"/>
      <c r="P6" s="702"/>
      <c r="Q6" s="702"/>
      <c r="R6" s="7"/>
      <c r="S6" s="43"/>
      <c r="T6" s="355"/>
      <c r="U6" s="355"/>
      <c r="V6" s="355"/>
      <c r="W6" s="355"/>
      <c r="X6" s="90"/>
      <c r="Y6" s="90"/>
      <c r="Z6" s="90"/>
      <c r="AA6" s="90"/>
      <c r="AB6" s="90"/>
      <c r="AC6" s="90"/>
    </row>
    <row r="7" spans="1:29" s="99" customFormat="1" ht="14.5" customHeight="1" x14ac:dyDescent="0.3">
      <c r="A7" s="4"/>
      <c r="B7" s="2" t="s">
        <v>4644</v>
      </c>
      <c r="C7" s="2"/>
      <c r="D7" s="2"/>
      <c r="E7" s="2"/>
      <c r="F7" s="2"/>
      <c r="G7" s="2"/>
      <c r="H7" s="2"/>
      <c r="I7" s="702" t="str">
        <f>AMTOVZ_CSV_LV95!M1</f>
        <v/>
      </c>
      <c r="J7" s="702"/>
      <c r="K7" s="702"/>
      <c r="L7" s="702"/>
      <c r="M7" s="702"/>
      <c r="N7" s="702"/>
      <c r="O7" s="702"/>
      <c r="P7" s="702"/>
      <c r="Q7" s="702"/>
      <c r="R7" s="7"/>
      <c r="S7" s="43"/>
      <c r="T7" s="355"/>
      <c r="U7" s="355"/>
      <c r="V7" s="355"/>
      <c r="W7" s="355"/>
      <c r="X7" s="90"/>
      <c r="Y7" s="90"/>
      <c r="Z7" s="90"/>
      <c r="AA7" s="90"/>
      <c r="AB7" s="90"/>
      <c r="AC7" s="90"/>
    </row>
    <row r="8" spans="1:29" s="99" customFormat="1" ht="14.5" customHeight="1" x14ac:dyDescent="0.3">
      <c r="A8" s="4"/>
      <c r="B8" s="2" t="s">
        <v>4643</v>
      </c>
      <c r="C8" s="2"/>
      <c r="D8" s="2"/>
      <c r="E8" s="2"/>
      <c r="F8" s="2"/>
      <c r="G8" s="2"/>
      <c r="H8" s="2"/>
      <c r="I8" s="1051"/>
      <c r="J8" s="1052"/>
      <c r="K8" s="1052"/>
      <c r="L8" s="1052"/>
      <c r="M8" s="1052"/>
      <c r="N8" s="1052"/>
      <c r="O8" s="1052"/>
      <c r="P8" s="1052"/>
      <c r="Q8" s="1052"/>
      <c r="R8" s="7"/>
      <c r="S8" s="43"/>
      <c r="T8" s="355"/>
      <c r="U8" s="355"/>
      <c r="V8" s="355"/>
      <c r="W8" s="355"/>
      <c r="X8" s="90"/>
      <c r="Y8" s="90"/>
      <c r="Z8" s="242"/>
    </row>
    <row r="9" spans="1:29" s="11" customFormat="1" ht="14.5" customHeight="1" x14ac:dyDescent="0.2">
      <c r="A9" s="61"/>
      <c r="B9" s="701" t="s">
        <v>4638</v>
      </c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109"/>
      <c r="S9" s="43"/>
      <c r="T9" s="33"/>
      <c r="U9" s="33"/>
      <c r="V9" s="33"/>
      <c r="W9" s="33"/>
      <c r="X9" s="43"/>
      <c r="Y9" s="43"/>
      <c r="Z9" s="43"/>
      <c r="AA9" s="43"/>
      <c r="AB9" s="43"/>
      <c r="AC9" s="43"/>
    </row>
    <row r="10" spans="1:29" s="99" customFormat="1" ht="14.5" customHeight="1" x14ac:dyDescent="0.3">
      <c r="A10" s="110"/>
      <c r="B10" s="111"/>
      <c r="C10" s="111"/>
      <c r="D10" s="111"/>
      <c r="E10" s="111"/>
      <c r="F10" s="50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3"/>
      <c r="S10" s="90"/>
      <c r="T10" s="355"/>
      <c r="U10" s="355"/>
      <c r="V10" s="355"/>
      <c r="W10" s="355"/>
      <c r="X10" s="90"/>
      <c r="Y10" s="90"/>
      <c r="Z10" s="242"/>
    </row>
    <row r="11" spans="1:29" s="112" customFormat="1" ht="14.5" customHeight="1" x14ac:dyDescent="0.3">
      <c r="A11" s="110"/>
      <c r="B11" s="111" t="s">
        <v>4642</v>
      </c>
      <c r="F11" s="50"/>
      <c r="G11" s="111"/>
      <c r="H11" s="111"/>
      <c r="I11" s="91"/>
      <c r="J11" s="91"/>
      <c r="K11" s="91"/>
      <c r="L11" s="91"/>
      <c r="M11" s="91"/>
      <c r="N11" s="91"/>
      <c r="O11" s="1057">
        <v>0</v>
      </c>
      <c r="P11" s="1057"/>
      <c r="Q11" s="1057"/>
      <c r="R11" s="113"/>
      <c r="S11" s="114"/>
      <c r="T11" s="376"/>
      <c r="U11" s="376"/>
      <c r="V11" s="376"/>
      <c r="W11" s="376"/>
      <c r="X11" s="114"/>
      <c r="Y11" s="114"/>
      <c r="Z11" s="114"/>
      <c r="AA11" s="114"/>
      <c r="AB11" s="114"/>
      <c r="AC11" s="114"/>
    </row>
    <row r="12" spans="1:29" s="99" customFormat="1" ht="14.5" customHeight="1" x14ac:dyDescent="0.3">
      <c r="A12" s="155"/>
      <c r="B12" s="2"/>
      <c r="C12" s="145"/>
      <c r="D12" s="145"/>
      <c r="E12" s="377"/>
      <c r="F12" s="274"/>
      <c r="G12" s="145"/>
      <c r="H12" s="145"/>
      <c r="I12" s="378"/>
      <c r="J12" s="379"/>
      <c r="K12" s="145"/>
      <c r="L12" s="274"/>
      <c r="M12" s="274"/>
      <c r="N12" s="274"/>
      <c r="O12" s="274"/>
      <c r="P12" s="274"/>
      <c r="Q12" s="274"/>
      <c r="R12" s="113"/>
      <c r="S12" s="90"/>
      <c r="T12" s="355"/>
      <c r="U12" s="355"/>
      <c r="V12" s="355"/>
      <c r="W12" s="355"/>
      <c r="X12" s="90"/>
      <c r="Y12" s="90"/>
      <c r="Z12" s="242"/>
    </row>
    <row r="13" spans="1:29" s="99" customFormat="1" ht="14.5" customHeight="1" x14ac:dyDescent="0.3">
      <c r="A13" s="4"/>
      <c r="B13" s="2" t="s">
        <v>4522</v>
      </c>
      <c r="C13" s="2"/>
      <c r="D13" s="2"/>
      <c r="E13" s="2"/>
      <c r="F13" s="49"/>
      <c r="G13" s="2"/>
      <c r="H13" s="2"/>
      <c r="I13" s="1053" t="s">
        <v>4505</v>
      </c>
      <c r="J13" s="1053"/>
      <c r="K13" s="1053"/>
      <c r="L13" s="1053"/>
      <c r="M13" s="1053"/>
      <c r="N13" s="1053"/>
      <c r="O13" s="1053"/>
      <c r="P13" s="1053"/>
      <c r="Q13" s="1053"/>
      <c r="R13" s="7"/>
      <c r="S13" s="90"/>
      <c r="T13" s="271"/>
      <c r="U13" s="271"/>
      <c r="V13" s="271"/>
      <c r="W13" s="271"/>
      <c r="X13" s="6"/>
      <c r="Y13" s="6"/>
      <c r="Z13" s="6"/>
      <c r="AA13" s="6"/>
    </row>
    <row r="14" spans="1:29" s="99" customFormat="1" ht="14.5" customHeight="1" x14ac:dyDescent="0.3">
      <c r="A14" s="4"/>
      <c r="B14" s="2"/>
      <c r="C14" s="2"/>
      <c r="D14" s="2"/>
      <c r="E14" s="2"/>
      <c r="F14" s="49"/>
      <c r="G14" s="2"/>
      <c r="H14" s="2"/>
      <c r="I14" s="1054"/>
      <c r="J14" s="1054"/>
      <c r="K14" s="1054"/>
      <c r="L14" s="1054"/>
      <c r="M14" s="1054"/>
      <c r="N14" s="1054"/>
      <c r="O14" s="1054"/>
      <c r="P14" s="1054"/>
      <c r="Q14" s="1054"/>
      <c r="R14" s="7"/>
      <c r="S14" s="90"/>
      <c r="T14" s="271"/>
      <c r="U14" s="271"/>
      <c r="V14" s="271"/>
      <c r="W14" s="271"/>
      <c r="X14" s="6"/>
      <c r="Y14" s="6"/>
      <c r="Z14" s="6"/>
      <c r="AA14" s="6"/>
    </row>
    <row r="15" spans="1:29" s="99" customFormat="1" ht="14.5" customHeight="1" x14ac:dyDescent="0.3">
      <c r="A15" s="4"/>
      <c r="B15" s="2" t="s">
        <v>4525</v>
      </c>
      <c r="C15" s="2"/>
      <c r="D15" s="2"/>
      <c r="E15" s="2"/>
      <c r="F15" s="49"/>
      <c r="G15" s="2"/>
      <c r="H15" s="2"/>
      <c r="I15" s="1055" t="s">
        <v>4505</v>
      </c>
      <c r="J15" s="1055"/>
      <c r="K15" s="1055"/>
      <c r="L15" s="1055"/>
      <c r="M15" s="1055"/>
      <c r="N15" s="1055"/>
      <c r="O15" s="1055"/>
      <c r="P15" s="1055"/>
      <c r="Q15" s="1055"/>
      <c r="R15" s="7"/>
      <c r="S15" s="116"/>
      <c r="T15" s="271"/>
      <c r="U15" s="271"/>
      <c r="V15" s="271"/>
      <c r="W15" s="271"/>
      <c r="X15" s="6"/>
      <c r="Y15" s="6"/>
      <c r="Z15" s="6"/>
      <c r="AA15" s="6"/>
    </row>
    <row r="16" spans="1:29" s="99" customFormat="1" ht="14.5" customHeight="1" x14ac:dyDescent="0.3">
      <c r="A16" s="4"/>
      <c r="B16" s="2"/>
      <c r="C16" s="2"/>
      <c r="D16" s="2"/>
      <c r="E16" s="2"/>
      <c r="F16" s="49"/>
      <c r="G16" s="2"/>
      <c r="H16" s="2"/>
      <c r="I16" s="1054"/>
      <c r="J16" s="1054"/>
      <c r="K16" s="1054"/>
      <c r="L16" s="1054"/>
      <c r="M16" s="1054"/>
      <c r="N16" s="1054"/>
      <c r="O16" s="1054"/>
      <c r="P16" s="1054"/>
      <c r="Q16" s="1054"/>
      <c r="R16" s="7"/>
      <c r="S16" s="43"/>
      <c r="T16" s="271"/>
      <c r="U16" s="355"/>
      <c r="V16" s="355"/>
      <c r="W16" s="355"/>
      <c r="Z16" s="242"/>
      <c r="AA16" s="90"/>
    </row>
    <row r="17" spans="1:29" s="122" customFormat="1" ht="14.15" customHeight="1" x14ac:dyDescent="0.3">
      <c r="A17" s="380"/>
      <c r="B17" s="9" t="s">
        <v>4846</v>
      </c>
      <c r="C17" s="381"/>
      <c r="D17" s="381"/>
      <c r="E17" s="381"/>
      <c r="F17" s="381"/>
      <c r="G17" s="381"/>
      <c r="H17" s="381"/>
      <c r="I17" s="1055" t="s">
        <v>4505</v>
      </c>
      <c r="J17" s="1055"/>
      <c r="K17" s="1055"/>
      <c r="L17" s="1055"/>
      <c r="M17" s="1055"/>
      <c r="N17" s="1055"/>
      <c r="O17" s="1055"/>
      <c r="P17" s="1055"/>
      <c r="Q17" s="1055"/>
      <c r="R17" s="26"/>
      <c r="S17" s="120"/>
      <c r="T17" s="382"/>
      <c r="U17" s="382"/>
      <c r="V17" s="382"/>
      <c r="W17" s="382"/>
      <c r="Z17" s="383"/>
      <c r="AA17" s="120"/>
    </row>
    <row r="18" spans="1:29" s="122" customFormat="1" ht="14" x14ac:dyDescent="0.3">
      <c r="A18" s="127"/>
      <c r="B18" s="9"/>
      <c r="C18" s="25"/>
      <c r="D18" s="1056"/>
      <c r="E18" s="1056"/>
      <c r="G18" s="9"/>
      <c r="H18" s="384"/>
      <c r="I18" s="1054"/>
      <c r="J18" s="1054"/>
      <c r="K18" s="1054"/>
      <c r="L18" s="1054"/>
      <c r="M18" s="1054"/>
      <c r="N18" s="1054"/>
      <c r="O18" s="1054"/>
      <c r="P18" s="1054"/>
      <c r="Q18" s="1054"/>
      <c r="R18" s="26"/>
      <c r="S18" s="120"/>
      <c r="T18" s="382"/>
      <c r="U18" s="382"/>
      <c r="V18" s="382"/>
      <c r="W18" s="382"/>
      <c r="X18" s="120"/>
      <c r="Y18" s="120"/>
      <c r="Z18" s="383"/>
    </row>
    <row r="19" spans="1:29" s="99" customFormat="1" ht="14.5" customHeight="1" x14ac:dyDescent="0.3">
      <c r="A19" s="4"/>
      <c r="B19" s="2" t="s">
        <v>4847</v>
      </c>
      <c r="C19" s="2"/>
      <c r="D19" s="2"/>
      <c r="E19" s="2"/>
      <c r="F19" s="2"/>
      <c r="G19" s="2"/>
      <c r="H19" s="2"/>
      <c r="I19" s="1055" t="s">
        <v>4505</v>
      </c>
      <c r="J19" s="1055"/>
      <c r="K19" s="1055"/>
      <c r="L19" s="1055"/>
      <c r="M19" s="1055"/>
      <c r="N19" s="1055"/>
      <c r="O19" s="1055"/>
      <c r="P19" s="1055"/>
      <c r="Q19" s="1055"/>
      <c r="R19" s="7"/>
      <c r="S19" s="43"/>
      <c r="T19" s="355"/>
      <c r="U19" s="355"/>
      <c r="V19" s="355"/>
      <c r="W19" s="355"/>
      <c r="X19" s="90"/>
      <c r="Y19" s="90"/>
      <c r="Z19" s="242"/>
    </row>
    <row r="20" spans="1:29" s="99" customFormat="1" ht="14.5" customHeight="1" x14ac:dyDescent="0.3">
      <c r="A20" s="4"/>
      <c r="B20" s="2"/>
      <c r="C20" s="2"/>
      <c r="D20" s="2"/>
      <c r="E20" s="2"/>
      <c r="F20" s="2"/>
      <c r="G20" s="2"/>
      <c r="H20" s="2"/>
      <c r="I20" s="1054"/>
      <c r="J20" s="1054"/>
      <c r="K20" s="1054"/>
      <c r="L20" s="1054"/>
      <c r="M20" s="1054"/>
      <c r="N20" s="1054"/>
      <c r="O20" s="1054"/>
      <c r="P20" s="1054"/>
      <c r="Q20" s="1054"/>
      <c r="R20" s="7"/>
      <c r="S20" s="43"/>
      <c r="T20" s="355"/>
      <c r="U20" s="355"/>
      <c r="V20" s="355"/>
      <c r="W20" s="355"/>
      <c r="X20" s="90"/>
      <c r="Y20" s="90"/>
      <c r="Z20" s="242"/>
    </row>
    <row r="21" spans="1:29" s="99" customFormat="1" ht="14.5" customHeight="1" x14ac:dyDescent="0.3">
      <c r="A21" s="4"/>
      <c r="B21" s="2" t="s">
        <v>4640</v>
      </c>
      <c r="C21" s="2"/>
      <c r="D21" s="2"/>
      <c r="E21" s="2"/>
      <c r="F21" s="2"/>
      <c r="G21" s="2"/>
      <c r="H21" s="2"/>
      <c r="I21" s="795" t="s">
        <v>4505</v>
      </c>
      <c r="J21" s="795"/>
      <c r="K21" s="795"/>
      <c r="L21" s="795"/>
      <c r="M21" s="795"/>
      <c r="N21" s="795"/>
      <c r="O21" s="795"/>
      <c r="P21" s="795"/>
      <c r="Q21" s="795"/>
      <c r="R21" s="7"/>
      <c r="S21" s="116"/>
      <c r="T21" s="355"/>
      <c r="U21" s="375"/>
      <c r="V21" s="375"/>
      <c r="W21" s="355"/>
      <c r="X21" s="90"/>
      <c r="Y21" s="90"/>
      <c r="Z21" s="242"/>
    </row>
    <row r="22" spans="1:29" s="99" customFormat="1" ht="14.5" customHeight="1" x14ac:dyDescent="0.3">
      <c r="A22" s="4"/>
      <c r="B22" s="2"/>
      <c r="C22" s="2"/>
      <c r="D22" s="2"/>
      <c r="E22" s="2"/>
      <c r="F22" s="2"/>
      <c r="G22" s="2"/>
      <c r="H22" s="2"/>
      <c r="I22" s="796"/>
      <c r="J22" s="796"/>
      <c r="K22" s="796"/>
      <c r="L22" s="796"/>
      <c r="M22" s="796"/>
      <c r="N22" s="796"/>
      <c r="O22" s="796"/>
      <c r="P22" s="796"/>
      <c r="Q22" s="796"/>
      <c r="R22" s="7"/>
      <c r="S22" s="90"/>
      <c r="T22" s="355"/>
      <c r="U22" s="355"/>
      <c r="V22" s="355"/>
      <c r="W22" s="355"/>
      <c r="X22" s="90"/>
      <c r="Y22" s="90"/>
      <c r="Z22" s="242"/>
    </row>
    <row r="23" spans="1:29" s="99" customFormat="1" ht="14.5" customHeight="1" x14ac:dyDescent="0.3">
      <c r="A23" s="385"/>
      <c r="B23" s="1030"/>
      <c r="C23" s="1030"/>
      <c r="D23" s="1030"/>
      <c r="E23" s="1030"/>
      <c r="F23" s="1030"/>
      <c r="G23" s="1030"/>
      <c r="H23" s="1030"/>
      <c r="I23" s="1030"/>
      <c r="J23" s="1030"/>
      <c r="K23" s="1030"/>
      <c r="L23" s="1030"/>
      <c r="M23" s="1030"/>
      <c r="N23" s="1030"/>
      <c r="O23" s="1030"/>
      <c r="P23" s="1030"/>
      <c r="Q23" s="1030"/>
      <c r="R23" s="386"/>
      <c r="S23" s="90"/>
      <c r="T23" s="271"/>
      <c r="U23" s="271"/>
      <c r="V23" s="271"/>
      <c r="W23" s="271"/>
      <c r="X23" s="6"/>
      <c r="Y23" s="6"/>
      <c r="Z23" s="6"/>
      <c r="AA23" s="6"/>
    </row>
    <row r="24" spans="1:29" s="99" customFormat="1" ht="14.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90"/>
      <c r="T24" s="355"/>
      <c r="U24" s="355"/>
      <c r="V24" s="355"/>
      <c r="W24" s="355"/>
      <c r="X24" s="90"/>
      <c r="Y24" s="90"/>
      <c r="Z24" s="242"/>
    </row>
    <row r="25" spans="1:29" s="99" customFormat="1" ht="14.5" customHeight="1" x14ac:dyDescent="0.3">
      <c r="A25" s="6"/>
      <c r="B25" s="6" t="s">
        <v>4848</v>
      </c>
      <c r="C25" s="105"/>
      <c r="D25" s="105"/>
      <c r="E25" s="105"/>
      <c r="F25" s="105"/>
      <c r="G25" s="105"/>
      <c r="H25" s="105"/>
      <c r="I25" s="105"/>
      <c r="J25" s="105"/>
      <c r="K25" s="105"/>
      <c r="L25" s="2"/>
      <c r="M25" s="9"/>
      <c r="N25" s="9"/>
      <c r="O25" s="9"/>
      <c r="P25" s="9"/>
      <c r="Q25" s="9"/>
      <c r="R25" s="2"/>
      <c r="S25" s="90"/>
      <c r="T25" s="342"/>
      <c r="U25" s="83"/>
      <c r="V25" s="342"/>
      <c r="W25" s="342"/>
      <c r="X25" s="387"/>
      <c r="Y25" s="387"/>
      <c r="Z25" s="387"/>
      <c r="AA25" s="387"/>
    </row>
    <row r="26" spans="1:29" s="99" customFormat="1" ht="14.5" customHeight="1" x14ac:dyDescent="0.3">
      <c r="A26" s="138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93"/>
      <c r="M26" s="107"/>
      <c r="N26" s="107"/>
      <c r="O26" s="107"/>
      <c r="P26" s="107"/>
      <c r="Q26" s="107"/>
      <c r="R26" s="108"/>
      <c r="S26" s="90"/>
      <c r="T26" s="271"/>
      <c r="U26" s="271"/>
      <c r="V26" s="271"/>
      <c r="W26" s="271"/>
      <c r="X26" s="6"/>
      <c r="Y26" s="6"/>
      <c r="Z26" s="6"/>
      <c r="AA26" s="6"/>
    </row>
    <row r="27" spans="1:29" s="99" customFormat="1" ht="14.5" customHeight="1" x14ac:dyDescent="0.3">
      <c r="A27" s="4"/>
      <c r="B27" s="2" t="s">
        <v>4639</v>
      </c>
      <c r="C27" s="2"/>
      <c r="D27" s="2"/>
      <c r="E27" s="2"/>
      <c r="H27" s="9"/>
      <c r="I27" s="1031"/>
      <c r="J27" s="1031"/>
      <c r="K27" s="1031"/>
      <c r="L27" s="1031"/>
      <c r="M27" s="1031"/>
      <c r="N27" s="1031"/>
      <c r="O27" s="9"/>
      <c r="P27" s="2"/>
      <c r="Q27" s="2"/>
      <c r="R27" s="7"/>
      <c r="S27" s="43"/>
      <c r="T27" s="271"/>
      <c r="U27" s="271"/>
      <c r="V27" s="271"/>
      <c r="W27" s="271"/>
      <c r="X27" s="6"/>
      <c r="Y27" s="6"/>
      <c r="Z27" s="6"/>
      <c r="AA27" s="6"/>
    </row>
    <row r="28" spans="1:29" s="99" customFormat="1" ht="14.5" customHeight="1" x14ac:dyDescent="0.3">
      <c r="A28" s="4"/>
      <c r="B28" s="2" t="s">
        <v>4561</v>
      </c>
      <c r="C28" s="2"/>
      <c r="D28" s="2"/>
      <c r="E28" s="2"/>
      <c r="F28" s="2"/>
      <c r="G28" s="2"/>
      <c r="I28" s="1032" t="s">
        <v>4505</v>
      </c>
      <c r="J28" s="1032"/>
      <c r="K28" s="1032"/>
      <c r="L28" s="1032"/>
      <c r="M28" s="1032"/>
      <c r="N28" s="1032"/>
      <c r="O28" s="141"/>
      <c r="P28" s="1033">
        <v>0</v>
      </c>
      <c r="Q28" s="1033"/>
      <c r="R28" s="7"/>
      <c r="S28" s="90"/>
      <c r="T28" s="288"/>
      <c r="U28" s="288"/>
      <c r="V28" s="288"/>
      <c r="W28" s="288"/>
      <c r="X28" s="143"/>
      <c r="Y28" s="143"/>
      <c r="Z28" s="143"/>
      <c r="AA28" s="143"/>
    </row>
    <row r="29" spans="1:29" s="122" customFormat="1" ht="14.5" customHeight="1" x14ac:dyDescent="0.3">
      <c r="A29" s="123"/>
      <c r="B29" s="681" t="s">
        <v>4554</v>
      </c>
      <c r="C29" s="681"/>
      <c r="D29" s="681"/>
      <c r="E29" s="681"/>
      <c r="F29" s="681"/>
      <c r="G29" s="681"/>
      <c r="H29" s="681"/>
      <c r="I29" s="1126" t="s">
        <v>4505</v>
      </c>
      <c r="J29" s="1126"/>
      <c r="K29" s="1126"/>
      <c r="L29" s="1126"/>
      <c r="M29" s="1126"/>
      <c r="N29" s="1126"/>
      <c r="O29" s="388"/>
      <c r="P29" s="9"/>
      <c r="Q29" s="9"/>
      <c r="R29" s="126"/>
      <c r="S29" s="120"/>
      <c r="T29" s="389"/>
      <c r="U29" s="140"/>
      <c r="V29" s="140"/>
      <c r="W29" s="140"/>
      <c r="X29" s="140"/>
      <c r="Y29" s="140"/>
      <c r="Z29" s="140"/>
      <c r="AA29" s="140"/>
      <c r="AB29" s="120"/>
      <c r="AC29" s="120"/>
    </row>
    <row r="30" spans="1:29" s="114" customFormat="1" ht="14.5" customHeight="1" x14ac:dyDescent="0.3">
      <c r="A30" s="153"/>
      <c r="B30" s="145" t="s">
        <v>4648</v>
      </c>
      <c r="C30" s="145"/>
      <c r="D30" s="145"/>
      <c r="E30" s="145"/>
      <c r="F30" s="145"/>
      <c r="G30" s="145"/>
      <c r="H30" s="145"/>
      <c r="I30" s="784"/>
      <c r="J30" s="784"/>
      <c r="K30" s="784"/>
      <c r="L30" s="784"/>
      <c r="M30" s="784"/>
      <c r="N30" s="784"/>
      <c r="O30" s="289"/>
      <c r="P30" s="785" t="str">
        <f>IF(I30="","","Q"&amp;ROUNDUP(MONTH(I30)/3,0)&amp;"/"&amp;YEAR(I30))</f>
        <v/>
      </c>
      <c r="Q30" s="785"/>
      <c r="R30" s="113"/>
      <c r="T30" s="288"/>
      <c r="U30" s="288"/>
      <c r="V30" s="288"/>
      <c r="W30" s="288"/>
      <c r="X30" s="143"/>
      <c r="Y30" s="143"/>
      <c r="Z30" s="143"/>
      <c r="AA30" s="143"/>
    </row>
    <row r="31" spans="1:29" s="114" customFormat="1" ht="14.5" customHeight="1" x14ac:dyDescent="0.3">
      <c r="A31" s="155"/>
      <c r="B31" s="145" t="s">
        <v>4917</v>
      </c>
      <c r="C31" s="145"/>
      <c r="D31" s="145"/>
      <c r="E31" s="145"/>
      <c r="F31" s="145"/>
      <c r="G31" s="145"/>
      <c r="H31" s="145"/>
      <c r="I31" s="784"/>
      <c r="J31" s="784"/>
      <c r="K31" s="784"/>
      <c r="L31" s="784"/>
      <c r="M31" s="784"/>
      <c r="N31" s="784"/>
      <c r="O31" s="289"/>
      <c r="P31" s="785" t="str">
        <f>IF(I31="","","Q"&amp;ROUNDUP(MONTH(I31)/3,0)&amp;"/"&amp;YEAR(I31))</f>
        <v/>
      </c>
      <c r="Q31" s="785"/>
      <c r="R31" s="113"/>
      <c r="T31" s="288"/>
      <c r="U31" s="288"/>
      <c r="V31" s="288"/>
      <c r="W31" s="288"/>
      <c r="X31" s="143"/>
      <c r="Y31" s="143"/>
      <c r="Z31" s="143"/>
      <c r="AA31" s="143"/>
    </row>
    <row r="32" spans="1:29" s="114" customFormat="1" ht="14.5" customHeight="1" x14ac:dyDescent="0.3">
      <c r="A32" s="130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7"/>
      <c r="T32" s="288"/>
      <c r="U32" s="288"/>
      <c r="V32" s="288"/>
      <c r="W32" s="288"/>
      <c r="X32" s="143"/>
      <c r="Y32" s="143"/>
      <c r="Z32" s="143"/>
      <c r="AA32" s="143"/>
    </row>
    <row r="33" spans="1:27" s="99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90"/>
      <c r="T33" s="288"/>
      <c r="U33" s="288"/>
      <c r="V33" s="288"/>
      <c r="W33" s="288"/>
      <c r="X33" s="143"/>
      <c r="Y33" s="143"/>
      <c r="Z33" s="143"/>
      <c r="AA33" s="143"/>
    </row>
    <row r="34" spans="1:27" s="40" customFormat="1" ht="14.5" customHeight="1" x14ac:dyDescent="0.3">
      <c r="A34" s="143"/>
      <c r="B34" s="6" t="s">
        <v>4649</v>
      </c>
      <c r="C34" s="145"/>
      <c r="D34" s="145"/>
      <c r="E34" s="145"/>
      <c r="F34" s="145"/>
      <c r="G34" s="145"/>
      <c r="H34" s="145"/>
      <c r="I34" s="145"/>
      <c r="J34" s="145"/>
      <c r="K34" s="289"/>
      <c r="L34" s="145"/>
      <c r="M34" s="145"/>
      <c r="N34" s="145"/>
      <c r="O34" s="145"/>
      <c r="P34" s="145"/>
      <c r="Q34" s="145"/>
      <c r="R34" s="145"/>
      <c r="S34" s="90"/>
      <c r="T34" s="355"/>
      <c r="U34" s="355"/>
      <c r="V34" s="355"/>
      <c r="W34" s="355"/>
      <c r="X34" s="90"/>
      <c r="Y34" s="90"/>
      <c r="Z34" s="242"/>
      <c r="AA34" s="99"/>
    </row>
    <row r="35" spans="1:27" s="40" customFormat="1" ht="14.5" customHeight="1" x14ac:dyDescent="0.3">
      <c r="A35" s="148"/>
      <c r="B35" s="93"/>
      <c r="C35" s="150"/>
      <c r="D35" s="150"/>
      <c r="E35" s="150"/>
      <c r="F35" s="150"/>
      <c r="G35" s="150"/>
      <c r="H35" s="150"/>
      <c r="I35" s="150"/>
      <c r="J35" s="150"/>
      <c r="K35" s="390"/>
      <c r="L35" s="150"/>
      <c r="M35" s="150"/>
      <c r="N35" s="150"/>
      <c r="O35" s="150"/>
      <c r="P35" s="150"/>
      <c r="Q35" s="150"/>
      <c r="R35" s="152"/>
      <c r="S35" s="90"/>
      <c r="T35" s="355"/>
      <c r="U35" s="355"/>
      <c r="V35" s="355"/>
      <c r="W35" s="355"/>
      <c r="X35" s="90"/>
      <c r="Y35" s="90"/>
      <c r="Z35" s="242"/>
      <c r="AA35" s="99"/>
    </row>
    <row r="36" spans="1:27" s="40" customFormat="1" ht="14.5" customHeight="1" x14ac:dyDescent="0.3">
      <c r="A36" s="155"/>
      <c r="B36" s="2" t="s">
        <v>4919</v>
      </c>
      <c r="C36" s="145"/>
      <c r="D36" s="145"/>
      <c r="E36" s="1040"/>
      <c r="F36" s="1041"/>
      <c r="G36" s="1041"/>
      <c r="H36" s="1041"/>
      <c r="I36" s="1041"/>
      <c r="J36" s="1041"/>
      <c r="K36" s="1041"/>
      <c r="L36" s="1041"/>
      <c r="M36" s="1041"/>
      <c r="N36" s="1041"/>
      <c r="O36" s="1041"/>
      <c r="P36" s="1041"/>
      <c r="Q36" s="1041"/>
      <c r="R36" s="113"/>
      <c r="S36" s="90"/>
      <c r="T36" s="355"/>
      <c r="U36" s="355"/>
      <c r="V36" s="355"/>
      <c r="W36" s="355"/>
      <c r="X36" s="90"/>
      <c r="Y36" s="90"/>
      <c r="Z36" s="242"/>
      <c r="AA36" s="99"/>
    </row>
    <row r="37" spans="1:27" s="40" customFormat="1" ht="14.5" customHeight="1" x14ac:dyDescent="0.3">
      <c r="A37" s="155"/>
      <c r="B37" s="2" t="s">
        <v>4918</v>
      </c>
      <c r="C37" s="145"/>
      <c r="D37" s="145"/>
      <c r="E37" s="1040"/>
      <c r="F37" s="1040"/>
      <c r="G37" s="1040"/>
      <c r="H37" s="1040"/>
      <c r="I37" s="1040"/>
      <c r="J37" s="1040"/>
      <c r="K37" s="1040"/>
      <c r="L37" s="1040"/>
      <c r="M37" s="1040"/>
      <c r="N37" s="1040"/>
      <c r="O37" s="1040"/>
      <c r="P37" s="1040"/>
      <c r="Q37" s="1040"/>
      <c r="R37" s="113"/>
      <c r="S37" s="90"/>
      <c r="T37" s="355"/>
      <c r="U37" s="355"/>
      <c r="V37" s="355"/>
      <c r="W37" s="355"/>
      <c r="X37" s="90"/>
      <c r="Y37" s="90"/>
      <c r="Z37" s="242"/>
      <c r="AA37" s="99"/>
    </row>
    <row r="38" spans="1:27" s="40" customFormat="1" ht="14.5" customHeight="1" x14ac:dyDescent="0.3">
      <c r="A38" s="155"/>
      <c r="B38" s="2" t="s">
        <v>4606</v>
      </c>
      <c r="C38" s="274"/>
      <c r="D38" s="274"/>
      <c r="E38" s="1000"/>
      <c r="F38" s="1000"/>
      <c r="G38" s="1000"/>
      <c r="H38" s="1000"/>
      <c r="I38" s="1000"/>
      <c r="J38" s="1000"/>
      <c r="K38" s="1000"/>
      <c r="L38" s="1000"/>
      <c r="M38" s="1000"/>
      <c r="N38" s="391"/>
      <c r="O38" s="392" t="s">
        <v>10</v>
      </c>
      <c r="P38" s="1001"/>
      <c r="Q38" s="1002"/>
      <c r="R38" s="270"/>
      <c r="S38" s="90"/>
      <c r="T38" s="355"/>
      <c r="U38" s="355"/>
      <c r="V38" s="355"/>
      <c r="W38" s="355"/>
      <c r="X38" s="90"/>
      <c r="Y38" s="90"/>
      <c r="Z38" s="242"/>
      <c r="AA38" s="99"/>
    </row>
    <row r="39" spans="1:27" s="40" customFormat="1" ht="14.5" customHeight="1" x14ac:dyDescent="0.3">
      <c r="A39" s="130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7"/>
      <c r="S39" s="90"/>
      <c r="T39" s="355"/>
      <c r="U39" s="355"/>
      <c r="V39" s="355"/>
      <c r="W39" s="355"/>
      <c r="X39" s="90"/>
      <c r="Y39" s="90"/>
      <c r="Z39" s="242"/>
      <c r="AA39" s="99"/>
    </row>
    <row r="40" spans="1:27" s="40" customFormat="1" ht="14.5" customHeight="1" x14ac:dyDescent="0.3">
      <c r="A40" s="2"/>
      <c r="B40" s="2"/>
      <c r="C40" s="2"/>
      <c r="D40" s="2"/>
      <c r="E40" s="2"/>
      <c r="F40" s="2"/>
      <c r="G40" s="2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2"/>
      <c r="S40" s="90"/>
      <c r="T40" s="355"/>
      <c r="U40" s="355"/>
      <c r="V40" s="355"/>
      <c r="W40" s="355"/>
      <c r="X40" s="90"/>
      <c r="Y40" s="90"/>
      <c r="Z40" s="242"/>
      <c r="AA40" s="99"/>
    </row>
    <row r="41" spans="1:27" s="40" customFormat="1" ht="14.5" customHeight="1" x14ac:dyDescent="0.3">
      <c r="A41" s="6" t="s">
        <v>2</v>
      </c>
      <c r="B41" s="6" t="s">
        <v>4849</v>
      </c>
      <c r="C41" s="2"/>
      <c r="D41" s="2"/>
      <c r="E41" s="2"/>
      <c r="F41" s="2"/>
      <c r="G41" s="2"/>
      <c r="H41" s="2"/>
      <c r="I41" s="2"/>
      <c r="J41" s="2"/>
      <c r="K41" s="92"/>
      <c r="L41" s="2"/>
      <c r="M41" s="2"/>
      <c r="N41" s="2"/>
      <c r="O41" s="16"/>
      <c r="P41" s="16"/>
      <c r="Q41" s="16"/>
      <c r="R41" s="2"/>
      <c r="S41" s="90"/>
      <c r="T41" s="355"/>
      <c r="U41" s="355"/>
      <c r="V41" s="355"/>
      <c r="W41" s="355"/>
      <c r="X41" s="90"/>
      <c r="Y41" s="90"/>
      <c r="Z41" s="242"/>
      <c r="AA41" s="99"/>
    </row>
    <row r="42" spans="1:27" s="40" customFormat="1" ht="14.5" customHeight="1" x14ac:dyDescent="0.3">
      <c r="A42" s="138"/>
      <c r="B42" s="93"/>
      <c r="C42" s="93"/>
      <c r="D42" s="93"/>
      <c r="E42" s="93"/>
      <c r="F42" s="93"/>
      <c r="G42" s="93"/>
      <c r="H42" s="93"/>
      <c r="I42" s="93"/>
      <c r="J42" s="93"/>
      <c r="K42" s="158"/>
      <c r="L42" s="93"/>
      <c r="M42" s="93"/>
      <c r="N42" s="93"/>
      <c r="O42" s="18"/>
      <c r="P42" s="18"/>
      <c r="Q42" s="18"/>
      <c r="R42" s="108"/>
      <c r="S42" s="90"/>
      <c r="T42" s="355"/>
      <c r="U42" s="355"/>
      <c r="V42" s="355"/>
      <c r="W42" s="355"/>
      <c r="X42" s="90"/>
      <c r="Y42" s="90"/>
      <c r="Z42" s="242"/>
      <c r="AA42" s="99"/>
    </row>
    <row r="43" spans="1:27" s="40" customFormat="1" ht="14.5" customHeight="1" x14ac:dyDescent="0.3">
      <c r="A43" s="12"/>
      <c r="B43" s="6"/>
      <c r="C43" s="6"/>
      <c r="D43" s="6"/>
      <c r="E43" s="2"/>
      <c r="F43" s="6"/>
      <c r="G43" s="6" t="s">
        <v>4752</v>
      </c>
      <c r="H43" s="6"/>
      <c r="I43" s="6"/>
      <c r="J43" s="2"/>
      <c r="K43" s="92"/>
      <c r="L43" s="6"/>
      <c r="M43" s="2"/>
      <c r="N43" s="2"/>
      <c r="O43" s="16"/>
      <c r="P43" s="911"/>
      <c r="Q43" s="911"/>
      <c r="R43" s="7"/>
      <c r="S43" s="90"/>
      <c r="T43" s="355"/>
      <c r="U43" s="355"/>
      <c r="V43" s="355"/>
      <c r="W43" s="355"/>
      <c r="X43" s="90"/>
      <c r="Y43" s="90"/>
      <c r="Z43" s="242"/>
      <c r="AA43" s="99"/>
    </row>
    <row r="44" spans="1:27" s="40" customFormat="1" ht="14.5" customHeight="1" x14ac:dyDescent="0.3">
      <c r="A44" s="12"/>
      <c r="B44" s="644" t="b">
        <v>0</v>
      </c>
      <c r="C44" s="2" t="s">
        <v>4850</v>
      </c>
      <c r="D44" s="2"/>
      <c r="E44" s="2"/>
      <c r="F44" s="393"/>
      <c r="G44" s="1005"/>
      <c r="H44" s="1005"/>
      <c r="I44" s="1005"/>
      <c r="J44" s="1005"/>
      <c r="K44" s="1005"/>
      <c r="L44" s="1005"/>
      <c r="M44" s="1005"/>
      <c r="N44" s="1005"/>
      <c r="O44" s="92"/>
      <c r="P44" s="1003">
        <v>0</v>
      </c>
      <c r="Q44" s="1004"/>
      <c r="R44" s="7"/>
      <c r="S44" s="90"/>
      <c r="T44" s="355"/>
      <c r="U44" s="355"/>
      <c r="V44" s="355"/>
      <c r="W44" s="355"/>
      <c r="X44" s="90"/>
      <c r="Y44" s="90"/>
      <c r="Z44" s="242"/>
      <c r="AA44" s="99"/>
    </row>
    <row r="45" spans="1:27" s="40" customFormat="1" ht="14.5" customHeight="1" x14ac:dyDescent="0.3">
      <c r="A45" s="17"/>
      <c r="B45" s="644" t="b">
        <v>0</v>
      </c>
      <c r="C45" s="2" t="s">
        <v>4753</v>
      </c>
      <c r="D45" s="2"/>
      <c r="E45" s="2"/>
      <c r="F45" s="393"/>
      <c r="G45" s="1006"/>
      <c r="H45" s="1006"/>
      <c r="I45" s="1006"/>
      <c r="J45" s="1006"/>
      <c r="K45" s="1006"/>
      <c r="L45" s="1006"/>
      <c r="M45" s="1006"/>
      <c r="N45" s="1006"/>
      <c r="O45" s="92"/>
      <c r="P45" s="1003">
        <v>0</v>
      </c>
      <c r="Q45" s="1004"/>
      <c r="R45" s="7"/>
      <c r="S45" s="90"/>
      <c r="T45" s="355"/>
      <c r="U45" s="375"/>
      <c r="V45" s="375"/>
      <c r="W45" s="355"/>
      <c r="X45" s="90"/>
      <c r="Y45" s="90"/>
      <c r="Z45" s="242"/>
      <c r="AA45" s="99"/>
    </row>
    <row r="46" spans="1:27" s="40" customFormat="1" ht="14.5" customHeight="1" x14ac:dyDescent="0.3">
      <c r="A46" s="17"/>
      <c r="B46" s="644" t="b">
        <v>0</v>
      </c>
      <c r="C46" s="2" t="s">
        <v>4754</v>
      </c>
      <c r="D46" s="2"/>
      <c r="E46" s="2"/>
      <c r="F46" s="393"/>
      <c r="G46" s="1006"/>
      <c r="H46" s="1006"/>
      <c r="I46" s="1006"/>
      <c r="J46" s="1006"/>
      <c r="K46" s="1006"/>
      <c r="L46" s="1006"/>
      <c r="M46" s="1006"/>
      <c r="N46" s="1006"/>
      <c r="O46" s="92"/>
      <c r="P46" s="1003">
        <v>0</v>
      </c>
      <c r="Q46" s="1004"/>
      <c r="R46" s="7"/>
      <c r="S46" s="90"/>
      <c r="T46" s="355"/>
      <c r="U46" s="375"/>
      <c r="V46" s="375"/>
      <c r="W46" s="355"/>
      <c r="X46" s="90"/>
      <c r="Y46" s="90"/>
      <c r="Z46" s="242"/>
      <c r="AA46" s="99"/>
    </row>
    <row r="47" spans="1:27" s="40" customFormat="1" ht="14.5" customHeight="1" x14ac:dyDescent="0.3">
      <c r="A47" s="17"/>
      <c r="B47" s="644" t="b">
        <v>0</v>
      </c>
      <c r="C47" s="2" t="s">
        <v>4755</v>
      </c>
      <c r="D47" s="2"/>
      <c r="E47" s="2"/>
      <c r="F47" s="393"/>
      <c r="G47" s="1006"/>
      <c r="H47" s="1006"/>
      <c r="I47" s="1006"/>
      <c r="J47" s="1006"/>
      <c r="K47" s="1006"/>
      <c r="L47" s="1006"/>
      <c r="M47" s="1006"/>
      <c r="N47" s="1006"/>
      <c r="O47" s="92"/>
      <c r="P47" s="1003">
        <v>0</v>
      </c>
      <c r="Q47" s="1004"/>
      <c r="R47" s="7"/>
      <c r="S47" s="43"/>
      <c r="T47" s="355"/>
      <c r="U47" s="375"/>
      <c r="V47" s="355"/>
      <c r="W47" s="355"/>
      <c r="X47" s="90"/>
      <c r="Y47" s="90"/>
      <c r="Z47" s="242"/>
      <c r="AA47" s="99"/>
    </row>
    <row r="48" spans="1:27" s="40" customFormat="1" ht="14.5" customHeight="1" x14ac:dyDescent="0.3">
      <c r="A48" s="4"/>
      <c r="B48" s="644" t="b">
        <v>0</v>
      </c>
      <c r="C48" s="2" t="s">
        <v>4756</v>
      </c>
      <c r="D48" s="2"/>
      <c r="E48" s="2"/>
      <c r="F48" s="393"/>
      <c r="G48" s="1006"/>
      <c r="H48" s="1006"/>
      <c r="I48" s="1006"/>
      <c r="J48" s="1006"/>
      <c r="K48" s="1006"/>
      <c r="L48" s="1006"/>
      <c r="M48" s="1006"/>
      <c r="N48" s="1006"/>
      <c r="O48" s="92"/>
      <c r="P48" s="1003">
        <v>0</v>
      </c>
      <c r="Q48" s="1004"/>
      <c r="R48" s="7"/>
      <c r="S48" s="90"/>
      <c r="T48" s="355"/>
      <c r="U48" s="355"/>
      <c r="V48" s="355"/>
      <c r="W48" s="355"/>
      <c r="X48" s="90"/>
      <c r="Y48" s="90"/>
      <c r="Z48" s="242"/>
      <c r="AA48" s="99"/>
    </row>
    <row r="49" spans="1:27" s="40" customFormat="1" ht="14.5" customHeight="1" x14ac:dyDescent="0.3">
      <c r="A49" s="13"/>
      <c r="B49" s="3"/>
      <c r="C49" s="3"/>
      <c r="D49" s="3"/>
      <c r="E49" s="3"/>
      <c r="F49" s="3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132"/>
      <c r="S49" s="90"/>
      <c r="T49" s="355"/>
      <c r="U49" s="355"/>
      <c r="V49" s="355"/>
      <c r="W49" s="355"/>
      <c r="X49" s="90"/>
      <c r="Y49" s="90"/>
      <c r="Z49" s="242"/>
      <c r="AA49" s="99"/>
    </row>
    <row r="50" spans="1:27" s="40" customFormat="1" ht="14.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92"/>
      <c r="L50" s="16"/>
      <c r="M50" s="16"/>
      <c r="N50" s="16"/>
      <c r="O50" s="16"/>
      <c r="P50" s="16"/>
      <c r="Q50" s="16"/>
      <c r="R50" s="2"/>
      <c r="S50" s="90"/>
      <c r="T50" s="355"/>
      <c r="U50" s="355"/>
      <c r="V50" s="355"/>
      <c r="W50" s="355"/>
      <c r="X50" s="90"/>
      <c r="Y50" s="90"/>
      <c r="Z50" s="242"/>
      <c r="AA50" s="99"/>
    </row>
    <row r="51" spans="1:27" s="40" customFormat="1" ht="14.5" customHeight="1" x14ac:dyDescent="0.3">
      <c r="A51" s="3" t="s">
        <v>2</v>
      </c>
      <c r="B51" s="160" t="s">
        <v>4650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90"/>
      <c r="T51" s="355"/>
      <c r="U51" s="355"/>
      <c r="V51" s="355"/>
      <c r="W51" s="355"/>
      <c r="X51" s="90"/>
      <c r="Y51" s="90"/>
      <c r="Z51" s="242"/>
      <c r="AA51" s="99"/>
    </row>
    <row r="52" spans="1:27" s="40" customFormat="1" ht="14.5" customHeight="1" x14ac:dyDescent="0.3">
      <c r="A52" s="791"/>
      <c r="B52" s="792"/>
      <c r="C52" s="792"/>
      <c r="D52" s="792"/>
      <c r="E52" s="792"/>
      <c r="F52" s="792"/>
      <c r="G52" s="792"/>
      <c r="H52" s="792"/>
      <c r="I52" s="792"/>
      <c r="J52" s="792"/>
      <c r="K52" s="792"/>
      <c r="L52" s="18"/>
      <c r="M52" s="18"/>
      <c r="N52" s="18"/>
      <c r="O52" s="18"/>
      <c r="P52" s="18"/>
      <c r="Q52" s="18"/>
      <c r="R52" s="108"/>
      <c r="S52" s="90"/>
      <c r="T52" s="355"/>
      <c r="U52" s="355"/>
      <c r="V52" s="355"/>
      <c r="W52" s="355"/>
      <c r="X52" s="90"/>
      <c r="Y52" s="90"/>
      <c r="Z52" s="242"/>
      <c r="AA52" s="99"/>
    </row>
    <row r="53" spans="1:27" s="40" customFormat="1" ht="14.5" customHeight="1" x14ac:dyDescent="0.3">
      <c r="A53" s="161"/>
      <c r="B53" s="675"/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  <c r="Q53" s="675"/>
      <c r="R53" s="162"/>
      <c r="S53" s="90"/>
      <c r="T53" s="355"/>
      <c r="U53" s="355"/>
      <c r="V53" s="355"/>
      <c r="W53" s="355"/>
      <c r="X53" s="90"/>
      <c r="Y53" s="90"/>
      <c r="Z53" s="242"/>
      <c r="AA53" s="99"/>
    </row>
    <row r="54" spans="1:27" s="40" customFormat="1" ht="14.5" customHeight="1" x14ac:dyDescent="0.3">
      <c r="A54" s="161"/>
      <c r="B54" s="675"/>
      <c r="C54" s="675"/>
      <c r="D54" s="675"/>
      <c r="E54" s="675"/>
      <c r="F54" s="675"/>
      <c r="G54" s="675"/>
      <c r="H54" s="675"/>
      <c r="I54" s="675"/>
      <c r="J54" s="675"/>
      <c r="K54" s="675"/>
      <c r="L54" s="675"/>
      <c r="M54" s="675"/>
      <c r="N54" s="675"/>
      <c r="O54" s="675"/>
      <c r="P54" s="675"/>
      <c r="Q54" s="675"/>
      <c r="R54" s="162"/>
      <c r="S54" s="90"/>
      <c r="T54" s="355"/>
      <c r="U54" s="355"/>
      <c r="V54" s="355"/>
      <c r="W54" s="355"/>
      <c r="X54" s="90"/>
      <c r="Y54" s="90"/>
      <c r="Z54" s="242"/>
      <c r="AA54" s="99"/>
    </row>
    <row r="55" spans="1:27" s="40" customFormat="1" ht="14.5" customHeight="1" x14ac:dyDescent="0.3">
      <c r="A55" s="161"/>
      <c r="B55" s="675"/>
      <c r="C55" s="675"/>
      <c r="D55" s="675"/>
      <c r="E55" s="675"/>
      <c r="F55" s="675"/>
      <c r="G55" s="675"/>
      <c r="H55" s="675"/>
      <c r="I55" s="675"/>
      <c r="J55" s="675"/>
      <c r="K55" s="675"/>
      <c r="L55" s="675"/>
      <c r="M55" s="675"/>
      <c r="N55" s="675"/>
      <c r="O55" s="675"/>
      <c r="P55" s="675"/>
      <c r="Q55" s="675"/>
      <c r="R55" s="162"/>
      <c r="S55" s="90"/>
      <c r="T55" s="355"/>
      <c r="U55" s="355"/>
      <c r="V55" s="355"/>
      <c r="W55" s="355"/>
      <c r="X55" s="90"/>
      <c r="Y55" s="90"/>
      <c r="Z55" s="242"/>
      <c r="AA55" s="99"/>
    </row>
    <row r="56" spans="1:27" s="40" customFormat="1" ht="14.5" customHeight="1" x14ac:dyDescent="0.3">
      <c r="A56" s="161"/>
      <c r="B56" s="675"/>
      <c r="C56" s="675"/>
      <c r="D56" s="675"/>
      <c r="E56" s="675"/>
      <c r="F56" s="675"/>
      <c r="G56" s="675"/>
      <c r="H56" s="675"/>
      <c r="I56" s="675"/>
      <c r="J56" s="675"/>
      <c r="K56" s="675"/>
      <c r="L56" s="675"/>
      <c r="M56" s="675"/>
      <c r="N56" s="675"/>
      <c r="O56" s="675"/>
      <c r="P56" s="675"/>
      <c r="Q56" s="675"/>
      <c r="R56" s="162"/>
      <c r="S56" s="90"/>
      <c r="T56" s="355"/>
      <c r="U56" s="355"/>
      <c r="V56" s="355"/>
      <c r="W56" s="355"/>
      <c r="X56" s="90"/>
      <c r="Y56" s="90"/>
      <c r="Z56" s="242"/>
      <c r="AA56" s="99"/>
    </row>
    <row r="57" spans="1:27" s="40" customFormat="1" ht="14.5" customHeight="1" x14ac:dyDescent="0.3">
      <c r="A57" s="161"/>
      <c r="B57" s="675"/>
      <c r="C57" s="675"/>
      <c r="D57" s="675"/>
      <c r="E57" s="675"/>
      <c r="F57" s="675"/>
      <c r="G57" s="675"/>
      <c r="H57" s="675"/>
      <c r="I57" s="675"/>
      <c r="J57" s="675"/>
      <c r="K57" s="675"/>
      <c r="L57" s="675"/>
      <c r="M57" s="675"/>
      <c r="N57" s="675"/>
      <c r="O57" s="675"/>
      <c r="P57" s="675"/>
      <c r="Q57" s="675"/>
      <c r="R57" s="162"/>
      <c r="S57" s="90"/>
      <c r="T57" s="355"/>
      <c r="U57" s="355"/>
      <c r="V57" s="355"/>
      <c r="W57" s="355"/>
      <c r="X57" s="90"/>
      <c r="Y57" s="90"/>
      <c r="Z57" s="242"/>
      <c r="AA57" s="99"/>
    </row>
    <row r="58" spans="1:27" s="40" customFormat="1" ht="14.5" customHeight="1" x14ac:dyDescent="0.3">
      <c r="A58" s="161"/>
      <c r="B58" s="675"/>
      <c r="C58" s="675"/>
      <c r="D58" s="675"/>
      <c r="E58" s="675"/>
      <c r="F58" s="675"/>
      <c r="G58" s="675"/>
      <c r="H58" s="675"/>
      <c r="I58" s="675"/>
      <c r="J58" s="675"/>
      <c r="K58" s="675"/>
      <c r="L58" s="675"/>
      <c r="M58" s="675"/>
      <c r="N58" s="675"/>
      <c r="O58" s="675"/>
      <c r="P58" s="675"/>
      <c r="Q58" s="675"/>
      <c r="R58" s="162"/>
      <c r="S58" s="90"/>
      <c r="T58" s="355"/>
      <c r="U58" s="355"/>
      <c r="V58" s="355"/>
      <c r="W58" s="355"/>
      <c r="X58" s="90"/>
      <c r="Y58" s="90"/>
      <c r="Z58" s="242"/>
      <c r="AA58" s="99"/>
    </row>
    <row r="59" spans="1:27" s="40" customFormat="1" ht="14.5" customHeight="1" x14ac:dyDescent="0.3">
      <c r="A59" s="161"/>
      <c r="B59" s="675"/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675"/>
      <c r="N59" s="675"/>
      <c r="O59" s="675"/>
      <c r="P59" s="675"/>
      <c r="Q59" s="675"/>
      <c r="R59" s="162"/>
      <c r="S59" s="90"/>
      <c r="T59" s="355"/>
      <c r="U59" s="355"/>
      <c r="V59" s="355"/>
      <c r="W59" s="355"/>
      <c r="X59" s="90"/>
      <c r="Y59" s="90"/>
      <c r="Z59" s="242"/>
      <c r="AA59" s="99"/>
    </row>
    <row r="60" spans="1:27" s="40" customFormat="1" ht="14.5" customHeight="1" x14ac:dyDescent="0.3">
      <c r="A60" s="161"/>
      <c r="B60" s="675"/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675"/>
      <c r="N60" s="675"/>
      <c r="O60" s="675"/>
      <c r="P60" s="675"/>
      <c r="Q60" s="675"/>
      <c r="R60" s="162"/>
      <c r="S60" s="90"/>
      <c r="T60" s="355"/>
      <c r="U60" s="355"/>
      <c r="V60" s="355"/>
      <c r="W60" s="355"/>
      <c r="X60" s="90"/>
      <c r="Y60" s="90"/>
      <c r="Z60" s="242"/>
      <c r="AA60" s="99"/>
    </row>
    <row r="61" spans="1:27" s="40" customFormat="1" ht="14.5" customHeight="1" x14ac:dyDescent="0.3">
      <c r="A61" s="161"/>
      <c r="B61" s="675"/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675"/>
      <c r="N61" s="675"/>
      <c r="O61" s="675"/>
      <c r="P61" s="675"/>
      <c r="Q61" s="675"/>
      <c r="R61" s="162"/>
      <c r="S61" s="90"/>
      <c r="T61" s="355"/>
      <c r="U61" s="355"/>
      <c r="V61" s="355"/>
      <c r="W61" s="355"/>
      <c r="X61" s="90"/>
      <c r="Y61" s="90"/>
      <c r="Z61" s="242"/>
      <c r="AA61" s="99"/>
    </row>
    <row r="62" spans="1:27" s="40" customFormat="1" ht="14.5" customHeight="1" x14ac:dyDescent="0.3">
      <c r="A62" s="161"/>
      <c r="B62" s="675"/>
      <c r="C62" s="675"/>
      <c r="D62" s="675"/>
      <c r="E62" s="675"/>
      <c r="F62" s="675"/>
      <c r="G62" s="675"/>
      <c r="H62" s="675"/>
      <c r="I62" s="675"/>
      <c r="J62" s="675"/>
      <c r="K62" s="675"/>
      <c r="L62" s="675"/>
      <c r="M62" s="675"/>
      <c r="N62" s="675"/>
      <c r="O62" s="675"/>
      <c r="P62" s="675"/>
      <c r="Q62" s="675"/>
      <c r="R62" s="162"/>
      <c r="S62" s="90"/>
      <c r="T62" s="355"/>
      <c r="U62" s="355"/>
      <c r="V62" s="355"/>
      <c r="W62" s="355"/>
      <c r="X62" s="90"/>
      <c r="Y62" s="90"/>
      <c r="Z62" s="242"/>
      <c r="AA62" s="99"/>
    </row>
    <row r="63" spans="1:27" s="40" customFormat="1" ht="14.5" customHeight="1" x14ac:dyDescent="0.3">
      <c r="A63" s="161"/>
      <c r="B63" s="675"/>
      <c r="C63" s="675"/>
      <c r="D63" s="675"/>
      <c r="E63" s="675"/>
      <c r="F63" s="675"/>
      <c r="G63" s="675"/>
      <c r="H63" s="675"/>
      <c r="I63" s="675"/>
      <c r="J63" s="675"/>
      <c r="K63" s="675"/>
      <c r="L63" s="675"/>
      <c r="M63" s="675"/>
      <c r="N63" s="675"/>
      <c r="O63" s="675"/>
      <c r="P63" s="675"/>
      <c r="Q63" s="675"/>
      <c r="R63" s="162"/>
      <c r="S63" s="90"/>
      <c r="T63" s="355"/>
      <c r="U63" s="355"/>
      <c r="V63" s="355"/>
      <c r="W63" s="355"/>
      <c r="X63" s="90"/>
      <c r="Y63" s="90"/>
      <c r="Z63" s="242"/>
      <c r="AA63" s="99"/>
    </row>
    <row r="64" spans="1:27" s="40" customFormat="1" ht="14.5" customHeight="1" x14ac:dyDescent="0.3">
      <c r="A64" s="161"/>
      <c r="B64" s="675"/>
      <c r="C64" s="675"/>
      <c r="D64" s="675"/>
      <c r="E64" s="675"/>
      <c r="F64" s="675"/>
      <c r="G64" s="675"/>
      <c r="H64" s="675"/>
      <c r="I64" s="675"/>
      <c r="J64" s="675"/>
      <c r="K64" s="675"/>
      <c r="L64" s="675"/>
      <c r="M64" s="675"/>
      <c r="N64" s="675"/>
      <c r="O64" s="675"/>
      <c r="P64" s="675"/>
      <c r="Q64" s="675"/>
      <c r="R64" s="162"/>
      <c r="S64" s="90"/>
      <c r="T64" s="355"/>
      <c r="U64" s="355"/>
      <c r="V64" s="355"/>
      <c r="W64" s="355"/>
      <c r="X64" s="90"/>
      <c r="Y64" s="90"/>
      <c r="Z64" s="242"/>
      <c r="AA64" s="99"/>
    </row>
    <row r="65" spans="1:27" s="40" customFormat="1" ht="14.5" customHeight="1" x14ac:dyDescent="0.3">
      <c r="A65" s="161"/>
      <c r="B65" s="675"/>
      <c r="C65" s="675"/>
      <c r="D65" s="675"/>
      <c r="E65" s="675"/>
      <c r="F65" s="675"/>
      <c r="G65" s="675"/>
      <c r="H65" s="675"/>
      <c r="I65" s="675"/>
      <c r="J65" s="675"/>
      <c r="K65" s="675"/>
      <c r="L65" s="675"/>
      <c r="M65" s="675"/>
      <c r="N65" s="675"/>
      <c r="O65" s="675"/>
      <c r="P65" s="675"/>
      <c r="Q65" s="675"/>
      <c r="R65" s="162"/>
      <c r="S65" s="90"/>
      <c r="T65" s="355"/>
      <c r="U65" s="355"/>
      <c r="V65" s="355"/>
      <c r="W65" s="355"/>
      <c r="X65" s="90"/>
      <c r="Y65" s="90"/>
      <c r="Z65" s="242"/>
      <c r="AA65" s="99"/>
    </row>
    <row r="66" spans="1:27" s="40" customFormat="1" ht="14.5" customHeight="1" x14ac:dyDescent="0.3">
      <c r="A66" s="161"/>
      <c r="B66" s="675"/>
      <c r="C66" s="675"/>
      <c r="D66" s="675"/>
      <c r="E66" s="675"/>
      <c r="F66" s="675"/>
      <c r="G66" s="675"/>
      <c r="H66" s="675"/>
      <c r="I66" s="675"/>
      <c r="J66" s="675"/>
      <c r="K66" s="675"/>
      <c r="L66" s="675"/>
      <c r="M66" s="675"/>
      <c r="N66" s="675"/>
      <c r="O66" s="675"/>
      <c r="P66" s="675"/>
      <c r="Q66" s="675"/>
      <c r="R66" s="162"/>
      <c r="S66" s="90"/>
      <c r="T66" s="355"/>
      <c r="U66" s="355"/>
      <c r="V66" s="355"/>
      <c r="W66" s="355"/>
      <c r="X66" s="90"/>
      <c r="Y66" s="90"/>
      <c r="Z66" s="242"/>
      <c r="AA66" s="99"/>
    </row>
    <row r="67" spans="1:27" s="40" customFormat="1" ht="14.5" customHeight="1" x14ac:dyDescent="0.3">
      <c r="A67" s="161"/>
      <c r="B67" s="675"/>
      <c r="C67" s="675"/>
      <c r="D67" s="675"/>
      <c r="E67" s="675"/>
      <c r="F67" s="675"/>
      <c r="G67" s="675"/>
      <c r="H67" s="675"/>
      <c r="I67" s="675"/>
      <c r="J67" s="675"/>
      <c r="K67" s="675"/>
      <c r="L67" s="675"/>
      <c r="M67" s="675"/>
      <c r="N67" s="675"/>
      <c r="O67" s="675"/>
      <c r="P67" s="675"/>
      <c r="Q67" s="675"/>
      <c r="R67" s="162"/>
      <c r="S67" s="90"/>
      <c r="T67" s="355"/>
      <c r="U67" s="355"/>
      <c r="V67" s="355"/>
      <c r="W67" s="355"/>
      <c r="X67" s="90"/>
      <c r="Y67" s="90"/>
      <c r="Z67" s="242"/>
      <c r="AA67" s="99"/>
    </row>
    <row r="68" spans="1:27" s="40" customFormat="1" ht="14.5" customHeight="1" x14ac:dyDescent="0.3">
      <c r="A68" s="161"/>
      <c r="B68" s="675"/>
      <c r="C68" s="675"/>
      <c r="D68" s="675"/>
      <c r="E68" s="675"/>
      <c r="F68" s="675"/>
      <c r="G68" s="675"/>
      <c r="H68" s="675"/>
      <c r="I68" s="675"/>
      <c r="J68" s="675"/>
      <c r="K68" s="675"/>
      <c r="L68" s="675"/>
      <c r="M68" s="675"/>
      <c r="N68" s="675"/>
      <c r="O68" s="675"/>
      <c r="P68" s="675"/>
      <c r="Q68" s="675"/>
      <c r="R68" s="162"/>
      <c r="S68" s="90"/>
      <c r="T68" s="355"/>
      <c r="U68" s="355"/>
      <c r="V68" s="355"/>
      <c r="W68" s="355"/>
      <c r="X68" s="90"/>
      <c r="Y68" s="90"/>
      <c r="Z68" s="242"/>
      <c r="AA68" s="99"/>
    </row>
    <row r="69" spans="1:27" s="40" customFormat="1" ht="14.5" customHeight="1" x14ac:dyDescent="0.3">
      <c r="A69" s="161"/>
      <c r="B69" s="675"/>
      <c r="C69" s="675"/>
      <c r="D69" s="675"/>
      <c r="E69" s="675"/>
      <c r="F69" s="675"/>
      <c r="G69" s="675"/>
      <c r="H69" s="675"/>
      <c r="I69" s="675"/>
      <c r="J69" s="675"/>
      <c r="K69" s="675"/>
      <c r="L69" s="675"/>
      <c r="M69" s="675"/>
      <c r="N69" s="675"/>
      <c r="O69" s="675"/>
      <c r="P69" s="675"/>
      <c r="Q69" s="675"/>
      <c r="R69" s="162"/>
      <c r="S69" s="90"/>
      <c r="T69" s="355"/>
      <c r="U69" s="355"/>
      <c r="V69" s="355"/>
      <c r="W69" s="355"/>
      <c r="X69" s="90"/>
      <c r="Y69" s="90"/>
      <c r="Z69" s="242"/>
      <c r="AA69" s="99"/>
    </row>
    <row r="70" spans="1:27" s="40" customFormat="1" ht="14.5" customHeight="1" x14ac:dyDescent="0.3">
      <c r="A70" s="161"/>
      <c r="B70" s="675"/>
      <c r="C70" s="675"/>
      <c r="D70" s="675"/>
      <c r="E70" s="675"/>
      <c r="F70" s="675"/>
      <c r="G70" s="675"/>
      <c r="H70" s="675"/>
      <c r="I70" s="675"/>
      <c r="J70" s="675"/>
      <c r="K70" s="675"/>
      <c r="L70" s="675"/>
      <c r="M70" s="675"/>
      <c r="N70" s="675"/>
      <c r="O70" s="675"/>
      <c r="P70" s="675"/>
      <c r="Q70" s="675"/>
      <c r="R70" s="162"/>
      <c r="S70" s="90"/>
      <c r="T70" s="355"/>
      <c r="U70" s="355"/>
      <c r="V70" s="355"/>
      <c r="W70" s="355"/>
      <c r="X70" s="90"/>
      <c r="Y70" s="90"/>
      <c r="Z70" s="242"/>
      <c r="AA70" s="99"/>
    </row>
    <row r="71" spans="1:27" s="40" customFormat="1" ht="14.5" customHeight="1" x14ac:dyDescent="0.3">
      <c r="A71" s="161"/>
      <c r="B71" s="675"/>
      <c r="C71" s="675"/>
      <c r="D71" s="675"/>
      <c r="E71" s="675"/>
      <c r="F71" s="675"/>
      <c r="G71" s="675"/>
      <c r="H71" s="675"/>
      <c r="I71" s="675"/>
      <c r="J71" s="675"/>
      <c r="K71" s="675"/>
      <c r="L71" s="675"/>
      <c r="M71" s="675"/>
      <c r="N71" s="675"/>
      <c r="O71" s="675"/>
      <c r="P71" s="675"/>
      <c r="Q71" s="675"/>
      <c r="R71" s="162"/>
      <c r="S71" s="90"/>
      <c r="T71" s="355"/>
      <c r="U71" s="355"/>
      <c r="V71" s="355"/>
      <c r="W71" s="355"/>
      <c r="X71" s="90"/>
      <c r="Y71" s="90"/>
      <c r="Z71" s="242"/>
      <c r="AA71" s="99"/>
    </row>
    <row r="72" spans="1:27" s="40" customFormat="1" ht="14.5" customHeight="1" x14ac:dyDescent="0.3">
      <c r="A72" s="161"/>
      <c r="B72" s="675"/>
      <c r="C72" s="675"/>
      <c r="D72" s="675"/>
      <c r="E72" s="675"/>
      <c r="F72" s="675"/>
      <c r="G72" s="675"/>
      <c r="H72" s="675"/>
      <c r="I72" s="675"/>
      <c r="J72" s="675"/>
      <c r="K72" s="675"/>
      <c r="L72" s="675"/>
      <c r="M72" s="675"/>
      <c r="N72" s="675"/>
      <c r="O72" s="675"/>
      <c r="P72" s="675"/>
      <c r="Q72" s="675"/>
      <c r="R72" s="162"/>
      <c r="S72" s="90"/>
      <c r="T72" s="355"/>
      <c r="U72" s="355"/>
      <c r="V72" s="355"/>
      <c r="W72" s="355"/>
      <c r="X72" s="90"/>
      <c r="Y72" s="90"/>
      <c r="Z72" s="242"/>
      <c r="AA72" s="99"/>
    </row>
    <row r="73" spans="1:27" s="40" customFormat="1" ht="14.5" customHeight="1" x14ac:dyDescent="0.3">
      <c r="A73" s="161"/>
      <c r="B73" s="675"/>
      <c r="C73" s="675"/>
      <c r="D73" s="675"/>
      <c r="E73" s="675"/>
      <c r="F73" s="675"/>
      <c r="G73" s="675"/>
      <c r="H73" s="675"/>
      <c r="I73" s="675"/>
      <c r="J73" s="675"/>
      <c r="K73" s="675"/>
      <c r="L73" s="675"/>
      <c r="M73" s="675"/>
      <c r="N73" s="675"/>
      <c r="O73" s="675"/>
      <c r="P73" s="675"/>
      <c r="Q73" s="675"/>
      <c r="R73" s="162"/>
      <c r="S73" s="90"/>
      <c r="T73" s="355"/>
      <c r="U73" s="355"/>
      <c r="V73" s="355"/>
      <c r="W73" s="355"/>
      <c r="X73" s="90"/>
      <c r="Y73" s="90"/>
      <c r="Z73" s="242"/>
      <c r="AA73" s="99"/>
    </row>
    <row r="74" spans="1:27" s="40" customFormat="1" ht="14.5" customHeight="1" x14ac:dyDescent="0.3">
      <c r="A74" s="161"/>
      <c r="B74" s="675"/>
      <c r="C74" s="675"/>
      <c r="D74" s="675"/>
      <c r="E74" s="675"/>
      <c r="F74" s="675"/>
      <c r="G74" s="675"/>
      <c r="H74" s="675"/>
      <c r="I74" s="675"/>
      <c r="J74" s="675"/>
      <c r="K74" s="675"/>
      <c r="L74" s="675"/>
      <c r="M74" s="675"/>
      <c r="N74" s="675"/>
      <c r="O74" s="675"/>
      <c r="P74" s="675"/>
      <c r="Q74" s="675"/>
      <c r="R74" s="162"/>
      <c r="S74" s="90"/>
      <c r="T74" s="355"/>
      <c r="U74" s="355"/>
      <c r="V74" s="355"/>
      <c r="W74" s="355"/>
      <c r="X74" s="90"/>
      <c r="Y74" s="90"/>
      <c r="Z74" s="242"/>
      <c r="AA74" s="99"/>
    </row>
    <row r="75" spans="1:27" s="40" customFormat="1" ht="14.5" customHeight="1" x14ac:dyDescent="0.3">
      <c r="A75" s="161"/>
      <c r="B75" s="675"/>
      <c r="C75" s="675"/>
      <c r="D75" s="675"/>
      <c r="E75" s="675"/>
      <c r="F75" s="675"/>
      <c r="G75" s="675"/>
      <c r="H75" s="675"/>
      <c r="I75" s="675"/>
      <c r="J75" s="675"/>
      <c r="K75" s="675"/>
      <c r="L75" s="675"/>
      <c r="M75" s="675"/>
      <c r="N75" s="675"/>
      <c r="O75" s="675"/>
      <c r="P75" s="675"/>
      <c r="Q75" s="675"/>
      <c r="R75" s="162"/>
      <c r="S75" s="90"/>
      <c r="T75" s="355"/>
      <c r="U75" s="355"/>
      <c r="V75" s="355"/>
      <c r="W75" s="355"/>
      <c r="X75" s="90"/>
      <c r="Y75" s="90"/>
      <c r="Z75" s="242"/>
      <c r="AA75" s="99"/>
    </row>
    <row r="76" spans="1:27" s="40" customFormat="1" ht="14.5" customHeight="1" x14ac:dyDescent="0.3">
      <c r="A76" s="161"/>
      <c r="B76" s="675"/>
      <c r="C76" s="675"/>
      <c r="D76" s="675"/>
      <c r="E76" s="675"/>
      <c r="F76" s="675"/>
      <c r="G76" s="675"/>
      <c r="H76" s="675"/>
      <c r="I76" s="675"/>
      <c r="J76" s="675"/>
      <c r="K76" s="675"/>
      <c r="L76" s="675"/>
      <c r="M76" s="675"/>
      <c r="N76" s="675"/>
      <c r="O76" s="675"/>
      <c r="P76" s="675"/>
      <c r="Q76" s="675"/>
      <c r="R76" s="162"/>
      <c r="S76" s="90"/>
      <c r="T76" s="355"/>
      <c r="U76" s="355"/>
      <c r="V76" s="355"/>
      <c r="W76" s="355"/>
      <c r="X76" s="90"/>
      <c r="Y76" s="90"/>
      <c r="Z76" s="242"/>
      <c r="AA76" s="99"/>
    </row>
    <row r="77" spans="1:27" s="40" customFormat="1" ht="14.5" customHeight="1" x14ac:dyDescent="0.3">
      <c r="A77" s="161"/>
      <c r="B77" s="675"/>
      <c r="C77" s="675"/>
      <c r="D77" s="675"/>
      <c r="E77" s="675"/>
      <c r="F77" s="675"/>
      <c r="G77" s="675"/>
      <c r="H77" s="675"/>
      <c r="I77" s="675"/>
      <c r="J77" s="675"/>
      <c r="K77" s="675"/>
      <c r="L77" s="675"/>
      <c r="M77" s="675"/>
      <c r="N77" s="675"/>
      <c r="O77" s="675"/>
      <c r="P77" s="675"/>
      <c r="Q77" s="675"/>
      <c r="R77" s="162"/>
      <c r="S77" s="90"/>
      <c r="T77" s="355"/>
      <c r="U77" s="355"/>
      <c r="V77" s="355"/>
      <c r="W77" s="355"/>
      <c r="X77" s="90"/>
      <c r="Y77" s="90"/>
      <c r="Z77" s="242"/>
      <c r="AA77" s="99"/>
    </row>
    <row r="78" spans="1:27" s="40" customFormat="1" ht="14.5" customHeight="1" x14ac:dyDescent="0.3">
      <c r="A78" s="161"/>
      <c r="B78" s="675"/>
      <c r="C78" s="675"/>
      <c r="D78" s="675"/>
      <c r="E78" s="675"/>
      <c r="F78" s="675"/>
      <c r="G78" s="675"/>
      <c r="H78" s="675"/>
      <c r="I78" s="675"/>
      <c r="J78" s="675"/>
      <c r="K78" s="675"/>
      <c r="L78" s="675"/>
      <c r="M78" s="675"/>
      <c r="N78" s="675"/>
      <c r="O78" s="675"/>
      <c r="P78" s="675"/>
      <c r="Q78" s="675"/>
      <c r="R78" s="162"/>
      <c r="S78" s="90"/>
      <c r="T78" s="355"/>
      <c r="U78" s="355"/>
      <c r="V78" s="355"/>
      <c r="W78" s="355"/>
      <c r="X78" s="90"/>
      <c r="Y78" s="90"/>
      <c r="Z78" s="242"/>
      <c r="AA78" s="99"/>
    </row>
    <row r="79" spans="1:27" s="40" customFormat="1" ht="14.5" customHeight="1" x14ac:dyDescent="0.3">
      <c r="A79" s="161"/>
      <c r="B79" s="675"/>
      <c r="C79" s="675"/>
      <c r="D79" s="675"/>
      <c r="E79" s="675"/>
      <c r="F79" s="675"/>
      <c r="G79" s="675"/>
      <c r="H79" s="675"/>
      <c r="I79" s="675"/>
      <c r="J79" s="675"/>
      <c r="K79" s="675"/>
      <c r="L79" s="675"/>
      <c r="M79" s="675"/>
      <c r="N79" s="675"/>
      <c r="O79" s="675"/>
      <c r="P79" s="675"/>
      <c r="Q79" s="675"/>
      <c r="R79" s="162"/>
      <c r="S79" s="90"/>
      <c r="T79" s="355"/>
      <c r="U79" s="355"/>
      <c r="V79" s="355"/>
      <c r="W79" s="355"/>
      <c r="X79" s="90"/>
      <c r="Y79" s="90"/>
      <c r="Z79" s="242"/>
      <c r="AA79" s="99"/>
    </row>
    <row r="80" spans="1:27" s="40" customFormat="1" ht="14.5" customHeight="1" x14ac:dyDescent="0.3">
      <c r="A80" s="161"/>
      <c r="B80" s="676"/>
      <c r="C80" s="676"/>
      <c r="D80" s="676"/>
      <c r="E80" s="676"/>
      <c r="F80" s="676"/>
      <c r="G80" s="676"/>
      <c r="H80" s="676"/>
      <c r="I80" s="676"/>
      <c r="J80" s="676"/>
      <c r="K80" s="676"/>
      <c r="L80" s="676"/>
      <c r="M80" s="676"/>
      <c r="N80" s="676"/>
      <c r="O80" s="676"/>
      <c r="P80" s="676"/>
      <c r="Q80" s="676"/>
      <c r="R80" s="162"/>
      <c r="S80" s="90"/>
      <c r="T80" s="355"/>
      <c r="U80" s="355"/>
      <c r="V80" s="355"/>
      <c r="W80" s="355"/>
      <c r="X80" s="90"/>
      <c r="Y80" s="90"/>
      <c r="Z80" s="242"/>
      <c r="AA80" s="99"/>
    </row>
    <row r="81" spans="1:31" s="40" customFormat="1" ht="14.5" customHeight="1" x14ac:dyDescent="0.3">
      <c r="A81" s="163"/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394"/>
      <c r="M81" s="394"/>
      <c r="N81" s="394"/>
      <c r="O81" s="394"/>
      <c r="P81" s="394"/>
      <c r="Q81" s="394"/>
      <c r="R81" s="132"/>
      <c r="S81" s="90"/>
      <c r="T81" s="355"/>
      <c r="U81" s="355"/>
      <c r="V81" s="355"/>
      <c r="W81" s="355"/>
      <c r="X81" s="90"/>
      <c r="Y81" s="90"/>
      <c r="Z81" s="242"/>
      <c r="AA81" s="99"/>
    </row>
    <row r="82" spans="1:31" s="40" customFormat="1" ht="14.5" customHeight="1" x14ac:dyDescent="0.3">
      <c r="A82" s="395"/>
      <c r="B82" s="395"/>
      <c r="C82" s="395"/>
      <c r="D82" s="395"/>
      <c r="E82" s="395"/>
      <c r="F82" s="395"/>
      <c r="G82" s="395"/>
      <c r="H82" s="395"/>
      <c r="I82" s="395"/>
      <c r="J82" s="395"/>
      <c r="K82" s="395"/>
      <c r="L82" s="16"/>
      <c r="M82" s="16"/>
      <c r="N82" s="16"/>
      <c r="O82" s="16"/>
      <c r="P82" s="16"/>
      <c r="Q82" s="16"/>
      <c r="R82" s="2"/>
      <c r="S82" s="90"/>
      <c r="T82" s="355"/>
      <c r="U82" s="355"/>
      <c r="V82" s="355"/>
      <c r="W82" s="355"/>
      <c r="X82" s="90"/>
      <c r="Y82" s="90"/>
      <c r="Z82" s="242"/>
      <c r="AA82" s="99"/>
    </row>
    <row r="83" spans="1:31" s="99" customFormat="1" ht="14.5" customHeight="1" x14ac:dyDescent="0.3">
      <c r="A83" s="718" t="s">
        <v>4920</v>
      </c>
      <c r="B83" s="718"/>
      <c r="C83" s="718"/>
      <c r="D83" s="718"/>
      <c r="E83" s="718"/>
      <c r="F83" s="718"/>
      <c r="G83" s="718"/>
      <c r="H83" s="718"/>
      <c r="I83" s="718"/>
      <c r="J83" s="718"/>
      <c r="K83" s="718"/>
      <c r="L83" s="718"/>
      <c r="M83" s="718"/>
      <c r="N83" s="718"/>
      <c r="O83" s="718"/>
      <c r="P83" s="718"/>
      <c r="Q83" s="718"/>
      <c r="S83" s="90"/>
      <c r="T83" s="355"/>
      <c r="U83" s="355"/>
      <c r="V83" s="355"/>
      <c r="W83" s="355"/>
      <c r="X83" s="90"/>
      <c r="Y83" s="90"/>
      <c r="Z83" s="90"/>
      <c r="AA83" s="90"/>
      <c r="AB83" s="90"/>
      <c r="AC83" s="90"/>
    </row>
    <row r="84" spans="1:31" s="99" customFormat="1" ht="14.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Q84" s="2"/>
      <c r="S84" s="90"/>
      <c r="T84" s="355"/>
      <c r="U84" s="355"/>
      <c r="V84" s="355"/>
      <c r="W84" s="355"/>
      <c r="X84" s="90"/>
      <c r="Y84" s="90"/>
      <c r="Z84" s="90"/>
      <c r="AA84" s="90"/>
      <c r="AB84" s="90"/>
      <c r="AC84" s="90"/>
    </row>
    <row r="85" spans="1:31" s="99" customFormat="1" ht="14.5" customHeight="1" x14ac:dyDescent="0.3">
      <c r="A85" s="63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3"/>
      <c r="R85" s="108"/>
      <c r="S85" s="90"/>
      <c r="T85" s="342"/>
      <c r="U85" s="83"/>
      <c r="V85" s="342"/>
      <c r="W85" s="342"/>
      <c r="X85" s="147"/>
      <c r="Y85" s="147"/>
      <c r="Z85" s="147"/>
      <c r="AA85" s="147"/>
      <c r="AB85" s="133"/>
      <c r="AC85" s="133"/>
      <c r="AD85" s="2"/>
      <c r="AE85" s="2"/>
    </row>
    <row r="86" spans="1:31" s="99" customFormat="1" ht="14.5" customHeight="1" x14ac:dyDescent="0.3">
      <c r="A86" s="4"/>
      <c r="B86" s="2" t="s">
        <v>4651</v>
      </c>
      <c r="C86" s="2"/>
      <c r="D86" s="2"/>
      <c r="E86" s="2"/>
      <c r="F86" s="2"/>
      <c r="G86" s="2"/>
      <c r="H86" s="673"/>
      <c r="I86" s="673"/>
      <c r="J86" s="673"/>
      <c r="K86" s="673"/>
      <c r="L86" s="673"/>
      <c r="M86" s="673"/>
      <c r="N86" s="673"/>
      <c r="O86" s="673"/>
      <c r="P86" s="673"/>
      <c r="Q86" s="4"/>
      <c r="R86" s="7"/>
      <c r="S86" s="43"/>
      <c r="T86" s="271"/>
      <c r="U86" s="271"/>
      <c r="V86" s="271"/>
      <c r="W86" s="271"/>
      <c r="X86" s="115"/>
      <c r="Y86" s="115"/>
      <c r="Z86" s="115"/>
      <c r="AA86" s="115"/>
      <c r="AB86" s="90"/>
      <c r="AC86" s="90"/>
    </row>
    <row r="87" spans="1:31" s="99" customFormat="1" ht="14.5" customHeight="1" x14ac:dyDescent="0.3">
      <c r="A87" s="4"/>
      <c r="B87" s="2"/>
      <c r="C87" s="2"/>
      <c r="D87" s="2"/>
      <c r="E87" s="2"/>
      <c r="F87" s="2"/>
      <c r="G87" s="2"/>
      <c r="H87" s="673"/>
      <c r="I87" s="673"/>
      <c r="J87" s="673"/>
      <c r="K87" s="673"/>
      <c r="L87" s="673"/>
      <c r="M87" s="673"/>
      <c r="N87" s="673"/>
      <c r="O87" s="673"/>
      <c r="P87" s="673"/>
      <c r="Q87" s="4"/>
      <c r="R87" s="7"/>
      <c r="S87" s="43"/>
      <c r="T87" s="271"/>
      <c r="U87" s="271"/>
      <c r="V87" s="271"/>
      <c r="W87" s="271"/>
      <c r="X87" s="115"/>
      <c r="Y87" s="115"/>
      <c r="Z87" s="115"/>
      <c r="AA87" s="115"/>
      <c r="AB87" s="90"/>
      <c r="AC87" s="90"/>
    </row>
    <row r="88" spans="1:31" s="99" customFormat="1" ht="14.5" customHeight="1" x14ac:dyDescent="0.3">
      <c r="A88" s="4"/>
      <c r="B88" s="2" t="s">
        <v>4652</v>
      </c>
      <c r="C88" s="2"/>
      <c r="D88" s="2"/>
      <c r="E88" s="2"/>
      <c r="F88" s="783"/>
      <c r="G88" s="783"/>
      <c r="H88" s="14"/>
      <c r="I88" s="166"/>
      <c r="J88" s="167"/>
      <c r="K88" s="802"/>
      <c r="L88" s="802"/>
      <c r="M88" s="802"/>
      <c r="N88" s="168"/>
      <c r="O88" s="168"/>
      <c r="P88" s="169"/>
      <c r="Q88" s="766">
        <v>0</v>
      </c>
      <c r="R88" s="767"/>
      <c r="S88" s="90"/>
      <c r="T88" s="271"/>
      <c r="U88" s="271"/>
      <c r="V88" s="271"/>
      <c r="W88" s="271"/>
      <c r="X88" s="115"/>
      <c r="Y88" s="115"/>
      <c r="Z88" s="115"/>
      <c r="AA88" s="115"/>
      <c r="AB88" s="90"/>
      <c r="AC88" s="90"/>
    </row>
    <row r="89" spans="1:31" s="40" customFormat="1" ht="14.5" customHeight="1" x14ac:dyDescent="0.3">
      <c r="A89" s="170"/>
      <c r="B89" s="171" t="s">
        <v>4642</v>
      </c>
      <c r="E89" s="172"/>
      <c r="H89" s="787">
        <f>O11</f>
        <v>0</v>
      </c>
      <c r="I89" s="787"/>
      <c r="J89" s="787"/>
      <c r="K89" s="14"/>
      <c r="L89" s="165"/>
      <c r="M89" s="165"/>
      <c r="N89" s="173"/>
      <c r="O89" s="14"/>
      <c r="P89" s="169"/>
      <c r="Q89" s="775" t="str">
        <f>IFERROR(Q88/H89,"")</f>
        <v/>
      </c>
      <c r="R89" s="776"/>
      <c r="S89" s="43"/>
      <c r="T89" s="288"/>
      <c r="U89" s="288"/>
      <c r="V89" s="288"/>
      <c r="W89" s="288"/>
      <c r="X89" s="136"/>
      <c r="Y89" s="136"/>
      <c r="Z89" s="136"/>
      <c r="AA89" s="136"/>
      <c r="AB89" s="90"/>
      <c r="AC89" s="90"/>
    </row>
    <row r="90" spans="1:31" s="99" customFormat="1" ht="14.5" customHeight="1" x14ac:dyDescent="0.3">
      <c r="A90" s="174"/>
      <c r="B90" s="171" t="s">
        <v>4653</v>
      </c>
      <c r="D90" s="5"/>
      <c r="E90" s="175"/>
      <c r="H90" s="777">
        <v>0</v>
      </c>
      <c r="I90" s="777"/>
      <c r="J90" s="777"/>
      <c r="K90" s="14"/>
      <c r="L90" s="165"/>
      <c r="M90" s="165"/>
      <c r="O90" s="14"/>
      <c r="P90" s="169"/>
      <c r="Q90" s="775" t="str">
        <f>IFERROR(Q88/H90,"")</f>
        <v/>
      </c>
      <c r="R90" s="776"/>
      <c r="S90" s="90"/>
      <c r="T90" s="288"/>
      <c r="U90" s="288"/>
      <c r="V90" s="288"/>
      <c r="W90" s="288"/>
      <c r="X90" s="136"/>
      <c r="Y90" s="136"/>
      <c r="Z90" s="136"/>
      <c r="AA90" s="136"/>
      <c r="AB90" s="90"/>
      <c r="AC90" s="90"/>
    </row>
    <row r="91" spans="1:31" s="99" customFormat="1" ht="14.5" customHeight="1" x14ac:dyDescent="0.3">
      <c r="A91" s="4"/>
      <c r="B91" s="2" t="s">
        <v>4654</v>
      </c>
      <c r="C91" s="2"/>
      <c r="D91" s="2"/>
      <c r="E91" s="2"/>
      <c r="G91" s="176"/>
      <c r="H91" s="699">
        <v>0</v>
      </c>
      <c r="I91" s="699"/>
      <c r="J91" s="699"/>
      <c r="K91" s="176"/>
      <c r="L91" s="75"/>
      <c r="M91" s="75"/>
      <c r="N91" s="76">
        <v>0</v>
      </c>
      <c r="O91" s="76"/>
      <c r="P91" s="177"/>
      <c r="Q91" s="800" t="str">
        <f>IFERROR(H91/Q88,"")</f>
        <v/>
      </c>
      <c r="R91" s="801"/>
      <c r="S91" s="90"/>
      <c r="T91" s="396"/>
      <c r="U91" s="288"/>
      <c r="V91" s="288"/>
      <c r="W91" s="288"/>
      <c r="X91" s="136"/>
      <c r="Y91" s="136"/>
      <c r="Z91" s="136"/>
      <c r="AA91" s="136"/>
      <c r="AB91" s="90"/>
      <c r="AC91" s="90"/>
    </row>
    <row r="92" spans="1:31" s="99" customFormat="1" ht="14.5" customHeight="1" x14ac:dyDescent="0.3">
      <c r="A92" s="64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78"/>
      <c r="R92" s="132"/>
      <c r="S92" s="90"/>
      <c r="T92" s="342"/>
      <c r="U92" s="83"/>
      <c r="V92" s="342"/>
      <c r="W92" s="342"/>
      <c r="X92" s="147"/>
      <c r="Y92" s="147"/>
      <c r="Z92" s="147"/>
      <c r="AA92" s="147"/>
      <c r="AB92" s="133"/>
      <c r="AC92" s="133"/>
      <c r="AD92" s="2"/>
      <c r="AE92" s="2"/>
    </row>
    <row r="93" spans="1:31" s="99" customFormat="1" ht="14.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15"/>
      <c r="P93" s="15"/>
      <c r="Q93" s="5"/>
      <c r="R93" s="5"/>
      <c r="S93" s="90"/>
      <c r="T93" s="355"/>
      <c r="U93" s="355"/>
      <c r="V93" s="355"/>
      <c r="W93" s="355"/>
      <c r="X93" s="90"/>
      <c r="Y93" s="90"/>
      <c r="Z93" s="90"/>
      <c r="AA93" s="90"/>
      <c r="AB93" s="90"/>
      <c r="AC93" s="90"/>
    </row>
    <row r="94" spans="1:31" s="40" customFormat="1" ht="14.5" customHeight="1" x14ac:dyDescent="0.3">
      <c r="A94" s="103" t="s">
        <v>4851</v>
      </c>
      <c r="B94" s="216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S94" s="90"/>
      <c r="T94" s="355"/>
      <c r="U94" s="355"/>
      <c r="V94" s="355"/>
      <c r="W94" s="355"/>
      <c r="X94" s="90"/>
      <c r="Y94" s="90"/>
      <c r="Z94" s="242"/>
      <c r="AA94" s="99"/>
    </row>
    <row r="95" spans="1:31" s="99" customFormat="1" ht="14.5" customHeight="1" x14ac:dyDescent="0.3">
      <c r="A95" s="397"/>
      <c r="B95" s="397"/>
      <c r="C95" s="397"/>
      <c r="D95" s="397"/>
      <c r="E95" s="397"/>
      <c r="F95" s="397"/>
      <c r="G95" s="397"/>
      <c r="H95" s="2"/>
      <c r="I95" s="2"/>
      <c r="J95" s="2"/>
      <c r="K95" s="2"/>
      <c r="L95" s="2"/>
      <c r="M95" s="2"/>
      <c r="N95" s="2"/>
      <c r="O95" s="2"/>
      <c r="P95" s="2"/>
      <c r="Q95" s="2"/>
      <c r="S95" s="90"/>
      <c r="T95" s="355"/>
      <c r="U95" s="355"/>
      <c r="V95" s="355"/>
      <c r="W95" s="355"/>
      <c r="X95" s="90"/>
      <c r="Y95" s="90"/>
      <c r="Z95" s="242"/>
    </row>
    <row r="96" spans="1:31" s="99" customFormat="1" ht="14.5" customHeight="1" x14ac:dyDescent="0.3">
      <c r="A96" s="364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398"/>
      <c r="N96" s="398"/>
      <c r="O96" s="398"/>
      <c r="P96" s="93"/>
      <c r="Q96" s="1"/>
      <c r="R96" s="399"/>
      <c r="S96" s="90"/>
      <c r="T96" s="355"/>
      <c r="U96" s="355"/>
      <c r="V96" s="355"/>
      <c r="W96" s="355"/>
      <c r="X96" s="90"/>
      <c r="Y96" s="90"/>
      <c r="Z96" s="242"/>
    </row>
    <row r="97" spans="1:29" s="99" customFormat="1" ht="14.5" customHeight="1" x14ac:dyDescent="0.3">
      <c r="A97" s="400"/>
      <c r="B97" s="397" t="s">
        <v>4852</v>
      </c>
      <c r="C97" s="397"/>
      <c r="D97" s="397"/>
      <c r="E97" s="397"/>
      <c r="F97" s="397"/>
      <c r="G97" s="397"/>
      <c r="H97" s="2"/>
      <c r="I97" s="2"/>
      <c r="J97" s="2"/>
      <c r="K97" s="2"/>
      <c r="L97" s="2"/>
      <c r="M97" s="2"/>
      <c r="N97" s="2"/>
      <c r="O97" s="2"/>
      <c r="P97" s="2"/>
      <c r="Q97" s="4"/>
      <c r="R97" s="100"/>
      <c r="S97" s="90"/>
      <c r="T97" s="355"/>
      <c r="U97" s="355"/>
      <c r="V97" s="355"/>
      <c r="W97" s="355"/>
      <c r="X97" s="90"/>
      <c r="Y97" s="90"/>
      <c r="Z97" s="242"/>
    </row>
    <row r="98" spans="1:29" s="99" customFormat="1" ht="14.5" customHeight="1" x14ac:dyDescent="0.3">
      <c r="A98" s="279"/>
      <c r="B98" s="101" t="s">
        <v>4899</v>
      </c>
      <c r="C98" s="2"/>
      <c r="D98" s="2"/>
      <c r="E98" s="2"/>
      <c r="F98" s="2"/>
      <c r="G98" s="2"/>
      <c r="H98" s="2"/>
      <c r="J98" s="2"/>
      <c r="M98" s="15"/>
      <c r="N98" s="2"/>
      <c r="O98" s="282"/>
      <c r="P98" s="15"/>
      <c r="Q98" s="1034">
        <v>0</v>
      </c>
      <c r="R98" s="1035"/>
      <c r="S98" s="43"/>
      <c r="T98" s="355"/>
      <c r="U98" s="355"/>
      <c r="V98" s="355"/>
      <c r="W98" s="355"/>
      <c r="X98" s="90"/>
      <c r="Y98" s="90"/>
      <c r="Z98" s="242"/>
    </row>
    <row r="99" spans="1:29" s="99" customFormat="1" ht="14.5" customHeight="1" x14ac:dyDescent="0.3">
      <c r="A99" s="279"/>
      <c r="B99" s="401" t="s">
        <v>4853</v>
      </c>
      <c r="C99" s="2"/>
      <c r="D99" s="2"/>
      <c r="E99" s="2"/>
      <c r="F99" s="2"/>
      <c r="G99" s="2"/>
      <c r="H99" s="2"/>
      <c r="J99" s="2"/>
      <c r="L99" s="203"/>
      <c r="M99" s="15"/>
      <c r="N99" s="2"/>
      <c r="O99" s="282"/>
      <c r="P99" s="15"/>
      <c r="Q99" s="402"/>
      <c r="R99" s="403"/>
      <c r="S99" s="43"/>
      <c r="T99" s="355"/>
      <c r="U99" s="355"/>
      <c r="V99" s="355"/>
      <c r="W99" s="355"/>
      <c r="X99" s="90"/>
      <c r="Y99" s="90"/>
      <c r="Z99" s="242"/>
    </row>
    <row r="100" spans="1:29" s="99" customFormat="1" ht="14.5" customHeight="1" x14ac:dyDescent="0.3">
      <c r="A100" s="279"/>
      <c r="B100" s="101" t="s">
        <v>4854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5"/>
      <c r="N100" s="2"/>
      <c r="O100" s="282"/>
      <c r="P100" s="15"/>
      <c r="Q100" s="1036">
        <v>0</v>
      </c>
      <c r="R100" s="1037"/>
      <c r="S100" s="90"/>
      <c r="T100" s="355"/>
      <c r="U100" s="355"/>
      <c r="V100" s="355"/>
      <c r="W100" s="355"/>
      <c r="X100" s="90"/>
      <c r="Y100" s="90"/>
      <c r="Z100" s="242"/>
    </row>
    <row r="101" spans="1:29" s="99" customFormat="1" ht="14.5" customHeight="1" x14ac:dyDescent="0.3">
      <c r="A101" s="215"/>
      <c r="B101" s="101" t="s">
        <v>4952</v>
      </c>
      <c r="C101" s="2"/>
      <c r="D101" s="2"/>
      <c r="E101" s="2"/>
      <c r="F101" s="2"/>
      <c r="G101" s="2"/>
      <c r="H101" s="2"/>
      <c r="I101" s="2"/>
      <c r="J101" s="15"/>
      <c r="K101" s="2"/>
      <c r="L101" s="2"/>
      <c r="M101" s="15"/>
      <c r="N101" s="15"/>
      <c r="O101" s="15"/>
      <c r="P101" s="15"/>
      <c r="Q101" s="766">
        <v>0</v>
      </c>
      <c r="R101" s="779"/>
      <c r="S101" s="90"/>
      <c r="T101" s="355"/>
      <c r="U101" s="355"/>
      <c r="V101" s="355"/>
      <c r="W101" s="355"/>
      <c r="X101" s="242"/>
      <c r="Y101" s="90"/>
      <c r="Z101" s="90"/>
    </row>
    <row r="102" spans="1:29" s="99" customFormat="1" ht="14.5" customHeight="1" x14ac:dyDescent="0.3">
      <c r="A102" s="364"/>
      <c r="B102" s="218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404"/>
      <c r="R102" s="405"/>
      <c r="S102" s="90"/>
      <c r="T102" s="355"/>
      <c r="U102" s="355"/>
      <c r="V102" s="355"/>
      <c r="W102" s="355"/>
      <c r="X102" s="90"/>
      <c r="Y102" s="90"/>
      <c r="Z102" s="242"/>
    </row>
    <row r="103" spans="1:29" s="99" customFormat="1" ht="14.5" customHeight="1" x14ac:dyDescent="0.3">
      <c r="A103" s="279"/>
      <c r="B103" s="5" t="s">
        <v>4509</v>
      </c>
      <c r="E103" s="175" t="s">
        <v>4923</v>
      </c>
      <c r="F103" s="182" t="s">
        <v>4661</v>
      </c>
      <c r="G103" s="5"/>
      <c r="H103" s="406"/>
      <c r="I103" s="406"/>
      <c r="J103" s="406"/>
      <c r="K103" s="406"/>
      <c r="L103" s="406"/>
      <c r="M103" s="406"/>
      <c r="N103" s="406"/>
      <c r="O103" s="406"/>
      <c r="Q103" s="766">
        <v>0</v>
      </c>
      <c r="R103" s="767"/>
      <c r="S103" s="43"/>
      <c r="T103" s="355"/>
      <c r="U103" s="355"/>
      <c r="V103" s="355"/>
      <c r="W103" s="355"/>
      <c r="X103" s="90"/>
      <c r="Y103" s="90"/>
      <c r="Z103" s="242"/>
    </row>
    <row r="104" spans="1:29" s="99" customFormat="1" ht="14.5" customHeight="1" x14ac:dyDescent="0.3">
      <c r="A104" s="400"/>
      <c r="C104" s="5"/>
      <c r="D104" s="5"/>
      <c r="E104" s="175" t="s">
        <v>4662</v>
      </c>
      <c r="F104" s="182" t="s">
        <v>4663</v>
      </c>
      <c r="G104" s="14"/>
      <c r="H104" s="44"/>
      <c r="I104" s="44"/>
      <c r="J104" s="44"/>
      <c r="K104" s="407"/>
      <c r="L104" s="407"/>
      <c r="M104" s="408"/>
      <c r="N104" s="833"/>
      <c r="O104" s="833"/>
      <c r="P104" s="96"/>
      <c r="Q104" s="766">
        <v>0</v>
      </c>
      <c r="R104" s="767"/>
      <c r="S104" s="43"/>
      <c r="T104" s="355"/>
      <c r="U104" s="355"/>
      <c r="V104" s="355"/>
      <c r="W104" s="355"/>
      <c r="X104" s="90"/>
      <c r="Y104" s="90"/>
      <c r="Z104" s="242"/>
    </row>
    <row r="105" spans="1:29" s="40" customFormat="1" ht="14.5" customHeight="1" x14ac:dyDescent="0.3">
      <c r="A105" s="170"/>
      <c r="B105" s="5"/>
      <c r="C105" s="5"/>
      <c r="D105" s="5"/>
      <c r="E105" s="175" t="s">
        <v>4924</v>
      </c>
      <c r="F105" s="182" t="s">
        <v>4664</v>
      </c>
      <c r="G105" s="5"/>
      <c r="H105" s="407"/>
      <c r="I105" s="407"/>
      <c r="J105" s="407"/>
      <c r="K105" s="407"/>
      <c r="L105" s="407"/>
      <c r="M105" s="407"/>
      <c r="N105" s="406"/>
      <c r="O105" s="406"/>
      <c r="Q105" s="766">
        <v>0</v>
      </c>
      <c r="R105" s="767"/>
      <c r="S105" s="90"/>
      <c r="T105" s="355"/>
      <c r="U105" s="355"/>
      <c r="V105" s="355"/>
      <c r="W105" s="355"/>
      <c r="X105" s="90"/>
      <c r="Y105" s="90"/>
      <c r="Z105" s="242"/>
      <c r="AA105" s="99"/>
    </row>
    <row r="106" spans="1:29" s="40" customFormat="1" ht="14.5" customHeight="1" x14ac:dyDescent="0.3">
      <c r="A106" s="170"/>
      <c r="B106" s="5"/>
      <c r="C106" s="5"/>
      <c r="D106" s="5"/>
      <c r="E106" s="175" t="s">
        <v>4665</v>
      </c>
      <c r="F106" s="182" t="s">
        <v>4666</v>
      </c>
      <c r="G106" s="5"/>
      <c r="H106" s="44"/>
      <c r="I106" s="407"/>
      <c r="J106" s="407"/>
      <c r="K106" s="407"/>
      <c r="L106" s="407"/>
      <c r="M106" s="407"/>
      <c r="N106" s="406"/>
      <c r="O106" s="406"/>
      <c r="P106" s="96"/>
      <c r="Q106" s="766">
        <v>0</v>
      </c>
      <c r="R106" s="767"/>
      <c r="S106" s="90"/>
      <c r="T106" s="355"/>
      <c r="U106" s="355"/>
      <c r="V106" s="355"/>
      <c r="W106" s="355"/>
      <c r="X106" s="90"/>
      <c r="Y106" s="90"/>
      <c r="Z106" s="242"/>
      <c r="AA106" s="99"/>
    </row>
    <row r="107" spans="1:29" s="40" customFormat="1" ht="14.5" customHeight="1" x14ac:dyDescent="0.3">
      <c r="A107" s="170"/>
      <c r="B107" s="5"/>
      <c r="C107" s="5"/>
      <c r="D107" s="5"/>
      <c r="E107" s="175" t="s">
        <v>4925</v>
      </c>
      <c r="F107" s="182" t="s">
        <v>4667</v>
      </c>
      <c r="G107" s="5"/>
      <c r="H107" s="407"/>
      <c r="I107" s="407"/>
      <c r="J107" s="407"/>
      <c r="K107" s="407"/>
      <c r="L107" s="407"/>
      <c r="M107" s="407"/>
      <c r="N107" s="406"/>
      <c r="O107" s="406"/>
      <c r="P107" s="96"/>
      <c r="Q107" s="766">
        <v>0</v>
      </c>
      <c r="R107" s="767"/>
      <c r="S107" s="90"/>
      <c r="T107" s="355"/>
      <c r="U107" s="355"/>
      <c r="V107" s="355"/>
      <c r="W107" s="355"/>
      <c r="X107" s="90"/>
      <c r="Y107" s="90"/>
      <c r="Z107" s="242"/>
      <c r="AA107" s="99"/>
    </row>
    <row r="108" spans="1:29" s="40" customFormat="1" ht="14.5" customHeight="1" x14ac:dyDescent="0.3">
      <c r="A108" s="170"/>
      <c r="B108" s="5"/>
      <c r="C108" s="5"/>
      <c r="D108" s="5"/>
      <c r="E108" s="175" t="s">
        <v>4926</v>
      </c>
      <c r="F108" s="182" t="s">
        <v>4668</v>
      </c>
      <c r="G108" s="5"/>
      <c r="H108" s="407"/>
      <c r="I108" s="407"/>
      <c r="J108" s="407"/>
      <c r="K108" s="407"/>
      <c r="L108" s="407"/>
      <c r="M108" s="407"/>
      <c r="N108" s="406"/>
      <c r="O108" s="406"/>
      <c r="P108" s="96"/>
      <c r="Q108" s="766">
        <v>0</v>
      </c>
      <c r="R108" s="767"/>
      <c r="S108" s="90"/>
      <c r="T108" s="355"/>
      <c r="U108" s="355"/>
      <c r="V108" s="355"/>
      <c r="W108" s="355"/>
      <c r="X108" s="90"/>
      <c r="Y108" s="90"/>
      <c r="Z108" s="242"/>
      <c r="AA108" s="99"/>
    </row>
    <row r="109" spans="1:29" s="40" customFormat="1" ht="14.5" customHeight="1" x14ac:dyDescent="0.3">
      <c r="A109" s="170"/>
      <c r="B109" s="5"/>
      <c r="C109" s="5"/>
      <c r="D109" s="5"/>
      <c r="E109" s="172"/>
      <c r="F109" s="182"/>
      <c r="G109" s="5"/>
      <c r="H109" s="182"/>
      <c r="I109" s="182"/>
      <c r="J109" s="182"/>
      <c r="K109" s="182"/>
      <c r="L109" s="182"/>
      <c r="M109" s="182"/>
      <c r="N109" s="96"/>
      <c r="P109" s="96"/>
      <c r="Q109" s="768"/>
      <c r="R109" s="769"/>
      <c r="S109" s="90"/>
      <c r="T109" s="355"/>
      <c r="U109" s="355"/>
      <c r="V109" s="355"/>
      <c r="W109" s="355"/>
      <c r="X109" s="90"/>
      <c r="Y109" s="90"/>
      <c r="Z109" s="242"/>
      <c r="AA109" s="99"/>
    </row>
    <row r="110" spans="1:29" s="376" customFormat="1" ht="14.5" customHeight="1" x14ac:dyDescent="0.3">
      <c r="A110" s="410"/>
      <c r="B110" s="181" t="s">
        <v>4905</v>
      </c>
      <c r="C110" s="411"/>
      <c r="E110" s="412"/>
      <c r="G110" s="1045">
        <v>0</v>
      </c>
      <c r="H110" s="1045"/>
      <c r="I110" s="44"/>
      <c r="J110" s="413"/>
      <c r="K110" s="1046">
        <f>IFERROR(Q104/G110,0)</f>
        <v>0</v>
      </c>
      <c r="L110" s="1046"/>
      <c r="M110" s="1046"/>
      <c r="N110" s="1046"/>
      <c r="O110" s="44" t="s">
        <v>4672</v>
      </c>
      <c r="P110" s="406"/>
      <c r="Q110" s="414"/>
      <c r="R110" s="415"/>
      <c r="S110" s="116"/>
      <c r="T110" s="114"/>
      <c r="U110" s="114"/>
      <c r="V110" s="114"/>
      <c r="W110" s="114"/>
      <c r="X110" s="114"/>
      <c r="Y110" s="114"/>
      <c r="Z110" s="114"/>
      <c r="AA110" s="114"/>
      <c r="AB110" s="114"/>
      <c r="AC110" s="114"/>
    </row>
    <row r="111" spans="1:29" s="112" customFormat="1" ht="14.5" customHeight="1" x14ac:dyDescent="0.3">
      <c r="A111" s="416"/>
      <c r="B111" s="181" t="s">
        <v>4906</v>
      </c>
      <c r="C111" s="411"/>
      <c r="D111" s="411"/>
      <c r="E111" s="417"/>
      <c r="G111" s="1047">
        <v>0</v>
      </c>
      <c r="H111" s="1047"/>
      <c r="I111" s="407"/>
      <c r="J111" s="408"/>
      <c r="K111" s="1048">
        <f>IFERROR((Q103+Q104+Q105+Q106+Q107)/G111,0)</f>
        <v>0</v>
      </c>
      <c r="L111" s="1048"/>
      <c r="M111" s="1048"/>
      <c r="N111" s="1048"/>
      <c r="O111" s="44" t="s">
        <v>4673</v>
      </c>
      <c r="P111" s="406"/>
      <c r="Q111" s="414"/>
      <c r="R111" s="415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</row>
    <row r="112" spans="1:29" s="99" customFormat="1" ht="14.5" customHeight="1" x14ac:dyDescent="0.3">
      <c r="A112" s="365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393"/>
      <c r="M112" s="2"/>
      <c r="N112" s="35"/>
      <c r="O112" s="35"/>
      <c r="P112" s="2"/>
      <c r="Q112" s="187"/>
      <c r="R112" s="188"/>
      <c r="S112" s="90"/>
      <c r="T112" s="355"/>
      <c r="U112" s="355"/>
      <c r="V112" s="355"/>
      <c r="W112" s="355"/>
      <c r="X112" s="90"/>
      <c r="Y112" s="90"/>
      <c r="Z112" s="242"/>
    </row>
    <row r="113" spans="1:27" s="99" customFormat="1" ht="14.5" customHeight="1" x14ac:dyDescent="0.3">
      <c r="A113" s="189"/>
      <c r="B113" s="418" t="s">
        <v>4855</v>
      </c>
      <c r="C113" s="3"/>
      <c r="D113" s="3"/>
      <c r="E113" s="3"/>
      <c r="F113" s="191" t="s">
        <v>4675</v>
      </c>
      <c r="G113" s="3"/>
      <c r="H113" s="210" t="s">
        <v>4856</v>
      </c>
      <c r="I113" s="3"/>
      <c r="J113" s="3"/>
      <c r="K113" s="3"/>
      <c r="L113" s="3"/>
      <c r="M113" s="3"/>
      <c r="N113" s="3"/>
      <c r="O113" s="98"/>
      <c r="P113" s="3"/>
      <c r="Q113" s="780">
        <f>Q103+Q104+Q105+Q106+Q107+Q108</f>
        <v>0</v>
      </c>
      <c r="R113" s="781"/>
      <c r="S113" s="43"/>
      <c r="T113" s="355"/>
      <c r="U113" s="355"/>
      <c r="V113" s="355"/>
      <c r="W113" s="355"/>
      <c r="X113" s="90"/>
      <c r="Y113" s="90"/>
      <c r="Z113" s="242"/>
    </row>
    <row r="114" spans="1:27" s="99" customFormat="1" ht="14.5" customHeight="1" x14ac:dyDescent="0.3">
      <c r="A114" s="138"/>
      <c r="B114" s="419" t="s">
        <v>4678</v>
      </c>
      <c r="C114" s="652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3"/>
      <c r="R114" s="200"/>
      <c r="S114" s="90"/>
      <c r="T114" s="420"/>
      <c r="U114" s="420"/>
      <c r="V114" s="420"/>
      <c r="W114" s="420"/>
      <c r="X114" s="202"/>
      <c r="Y114" s="201"/>
      <c r="Z114" s="203"/>
      <c r="AA114" s="203"/>
    </row>
    <row r="115" spans="1:27" s="99" customFormat="1" ht="14.5" customHeight="1" x14ac:dyDescent="0.3">
      <c r="A115" s="12"/>
      <c r="B115" s="30">
        <v>0</v>
      </c>
      <c r="C115" s="11" t="s">
        <v>4927</v>
      </c>
      <c r="D115" s="14"/>
      <c r="E115" s="14"/>
      <c r="F115" s="14"/>
      <c r="G115" s="14"/>
      <c r="H115" s="176"/>
      <c r="I115" s="14"/>
      <c r="J115" s="169"/>
      <c r="K115" s="1049">
        <f>IFERROR(Q115/B115,0)</f>
        <v>0</v>
      </c>
      <c r="L115" s="1049"/>
      <c r="M115" s="1049"/>
      <c r="N115" s="1049"/>
      <c r="O115" s="205"/>
      <c r="P115" s="15"/>
      <c r="Q115" s="766">
        <v>0</v>
      </c>
      <c r="R115" s="767"/>
      <c r="S115" s="90"/>
      <c r="T115" s="271"/>
      <c r="U115" s="271"/>
      <c r="V115" s="271"/>
      <c r="W115" s="271"/>
      <c r="X115" s="6"/>
      <c r="Y115" s="6"/>
      <c r="Z115" s="6"/>
      <c r="AA115" s="6"/>
    </row>
    <row r="116" spans="1:27" s="99" customFormat="1" ht="14.5" customHeight="1" x14ac:dyDescent="0.3">
      <c r="A116" s="12"/>
      <c r="B116" s="30">
        <v>0</v>
      </c>
      <c r="C116" s="11" t="s">
        <v>4679</v>
      </c>
      <c r="D116" s="14"/>
      <c r="E116" s="14"/>
      <c r="F116" s="14"/>
      <c r="G116" s="14"/>
      <c r="H116" s="176"/>
      <c r="I116" s="14"/>
      <c r="J116" s="169"/>
      <c r="K116" s="1049">
        <f>IFERROR(Q116/B116,0)</f>
        <v>0</v>
      </c>
      <c r="L116" s="1049"/>
      <c r="M116" s="1049"/>
      <c r="N116" s="1049"/>
      <c r="O116" s="205"/>
      <c r="P116" s="15"/>
      <c r="Q116" s="766">
        <v>0</v>
      </c>
      <c r="R116" s="767"/>
      <c r="S116" s="90"/>
      <c r="T116" s="271"/>
      <c r="U116" s="271"/>
      <c r="V116" s="271"/>
      <c r="W116" s="271"/>
      <c r="X116" s="6"/>
      <c r="Y116" s="6"/>
      <c r="Z116" s="6"/>
      <c r="AA116" s="6"/>
    </row>
    <row r="117" spans="1:27" s="99" customFormat="1" ht="14.5" customHeight="1" x14ac:dyDescent="0.3">
      <c r="A117" s="12"/>
      <c r="B117" s="31">
        <v>0</v>
      </c>
      <c r="C117" s="11" t="s">
        <v>4680</v>
      </c>
      <c r="D117" s="14"/>
      <c r="E117" s="14"/>
      <c r="F117" s="14"/>
      <c r="G117" s="14"/>
      <c r="H117" s="176"/>
      <c r="I117" s="14"/>
      <c r="J117" s="169"/>
      <c r="K117" s="1049">
        <f>IFERROR(Q117/B117,0)</f>
        <v>0</v>
      </c>
      <c r="L117" s="1049"/>
      <c r="M117" s="1049"/>
      <c r="N117" s="1049"/>
      <c r="O117" s="205"/>
      <c r="P117" s="15"/>
      <c r="Q117" s="766">
        <v>0</v>
      </c>
      <c r="R117" s="767"/>
      <c r="S117" s="90"/>
      <c r="T117" s="288"/>
      <c r="U117" s="288"/>
      <c r="V117" s="288"/>
      <c r="W117" s="288"/>
      <c r="X117" s="143"/>
      <c r="Y117" s="143"/>
      <c r="Z117" s="143"/>
      <c r="AA117" s="143"/>
    </row>
    <row r="118" spans="1:27" s="99" customFormat="1" ht="14.5" customHeight="1" x14ac:dyDescent="0.3">
      <c r="A118" s="12"/>
      <c r="B118" s="31"/>
      <c r="C118" s="206" t="s">
        <v>4681</v>
      </c>
      <c r="D118" s="14"/>
      <c r="E118" s="14"/>
      <c r="F118" s="14"/>
      <c r="G118" s="14"/>
      <c r="H118" s="176"/>
      <c r="I118" s="14"/>
      <c r="J118" s="169"/>
      <c r="K118" s="1049">
        <f>IFERROR(Q118/B118,0)</f>
        <v>0</v>
      </c>
      <c r="L118" s="1049"/>
      <c r="M118" s="1049"/>
      <c r="N118" s="1049"/>
      <c r="O118" s="205"/>
      <c r="P118" s="15"/>
      <c r="Q118" s="766">
        <v>0</v>
      </c>
      <c r="R118" s="767"/>
      <c r="S118" s="90"/>
      <c r="T118" s="288"/>
      <c r="U118" s="288"/>
      <c r="V118" s="288"/>
      <c r="W118" s="288"/>
      <c r="X118" s="143"/>
      <c r="Y118" s="143"/>
      <c r="Z118" s="143"/>
      <c r="AA118" s="143"/>
    </row>
    <row r="119" spans="1:27" s="99" customFormat="1" ht="14.5" customHeight="1" x14ac:dyDescent="0.3">
      <c r="A119" s="12"/>
      <c r="B119" s="31">
        <v>0</v>
      </c>
      <c r="C119" s="11" t="s">
        <v>4682</v>
      </c>
      <c r="D119" s="14"/>
      <c r="E119" s="14"/>
      <c r="F119" s="14"/>
      <c r="G119" s="14"/>
      <c r="H119" s="176"/>
      <c r="I119" s="14"/>
      <c r="J119" s="169"/>
      <c r="K119" s="1049">
        <f>IFERROR(Q119/B119,0)</f>
        <v>0</v>
      </c>
      <c r="L119" s="1049"/>
      <c r="M119" s="1049"/>
      <c r="N119" s="1049"/>
      <c r="O119" s="205"/>
      <c r="P119" s="15"/>
      <c r="Q119" s="766">
        <v>0</v>
      </c>
      <c r="R119" s="767"/>
      <c r="S119" s="90"/>
      <c r="T119" s="355"/>
      <c r="U119" s="355"/>
      <c r="V119" s="355"/>
      <c r="W119" s="355"/>
    </row>
    <row r="120" spans="1:27" s="99" customFormat="1" ht="14.5" customHeight="1" x14ac:dyDescent="0.3">
      <c r="A120" s="12"/>
      <c r="B120" s="207"/>
      <c r="C120" s="11"/>
      <c r="D120" s="14"/>
      <c r="E120" s="14"/>
      <c r="F120" s="14"/>
      <c r="G120" s="14"/>
      <c r="H120" s="176"/>
      <c r="I120" s="73"/>
      <c r="J120" s="73"/>
      <c r="K120" s="73"/>
      <c r="L120" s="208"/>
      <c r="M120" s="208"/>
      <c r="N120" s="208"/>
      <c r="O120" s="208"/>
      <c r="P120" s="15"/>
      <c r="Q120" s="187"/>
      <c r="R120" s="188"/>
      <c r="S120" s="90"/>
      <c r="T120" s="355"/>
      <c r="U120" s="355"/>
      <c r="V120" s="355"/>
      <c r="W120" s="355"/>
    </row>
    <row r="121" spans="1:27" s="99" customFormat="1" ht="14.5" customHeight="1" x14ac:dyDescent="0.3">
      <c r="A121" s="13"/>
      <c r="B121" s="190" t="s">
        <v>4683</v>
      </c>
      <c r="C121" s="210"/>
      <c r="D121" s="195"/>
      <c r="E121" s="195"/>
      <c r="F121" s="195"/>
      <c r="G121" s="195"/>
      <c r="H121" s="211"/>
      <c r="I121" s="74"/>
      <c r="J121" s="74"/>
      <c r="K121" s="74"/>
      <c r="L121" s="212"/>
      <c r="M121" s="212"/>
      <c r="N121" s="212"/>
      <c r="O121" s="212"/>
      <c r="P121" s="98"/>
      <c r="Q121" s="780">
        <f>SUM(Q115:R119)</f>
        <v>0</v>
      </c>
      <c r="R121" s="781"/>
      <c r="S121" s="90"/>
      <c r="T121" s="355"/>
      <c r="U121" s="355"/>
      <c r="V121" s="355"/>
      <c r="W121" s="355"/>
    </row>
    <row r="122" spans="1:27" s="99" customFormat="1" ht="14.5" customHeight="1" x14ac:dyDescent="0.3">
      <c r="A122" s="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15"/>
      <c r="P122" s="2"/>
      <c r="Q122" s="768"/>
      <c r="R122" s="769"/>
      <c r="S122" s="90"/>
      <c r="T122" s="355"/>
      <c r="U122" s="355"/>
      <c r="V122" s="355"/>
      <c r="W122" s="355"/>
    </row>
    <row r="123" spans="1:27" s="99" customFormat="1" ht="14.5" customHeight="1" x14ac:dyDescent="0.3">
      <c r="A123" s="189"/>
      <c r="B123" s="418" t="s">
        <v>4684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98"/>
      <c r="P123" s="3"/>
      <c r="Q123" s="780">
        <f>Q113-Q121</f>
        <v>0</v>
      </c>
      <c r="R123" s="781"/>
      <c r="S123" s="90"/>
      <c r="T123" s="420"/>
      <c r="U123" s="271"/>
      <c r="V123" s="271"/>
      <c r="W123" s="271"/>
      <c r="X123" s="6"/>
      <c r="Y123" s="6"/>
      <c r="Z123" s="6"/>
      <c r="AA123" s="6"/>
    </row>
    <row r="124" spans="1:27" s="99" customFormat="1" ht="14.25" customHeight="1" x14ac:dyDescent="0.3">
      <c r="A124" s="421"/>
      <c r="B124" s="93"/>
      <c r="C124" s="93"/>
      <c r="D124" s="93"/>
      <c r="E124" s="93"/>
      <c r="F124" s="93"/>
      <c r="G124" s="93"/>
      <c r="H124" s="93"/>
      <c r="I124" s="218"/>
      <c r="J124" s="218"/>
      <c r="K124" s="218"/>
      <c r="L124" s="93"/>
      <c r="M124" s="93"/>
      <c r="N124" s="77"/>
      <c r="O124" s="77"/>
      <c r="P124" s="93"/>
      <c r="Q124" s="422"/>
      <c r="R124" s="423"/>
      <c r="S124" s="90"/>
      <c r="T124" s="355"/>
      <c r="U124" s="355"/>
      <c r="V124" s="355"/>
      <c r="W124" s="355"/>
      <c r="X124" s="90"/>
      <c r="Y124" s="90"/>
      <c r="Z124" s="242"/>
    </row>
    <row r="125" spans="1:27" s="99" customFormat="1" ht="14.5" customHeight="1" x14ac:dyDescent="0.3">
      <c r="A125" s="365"/>
      <c r="B125" s="14" t="s">
        <v>4857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1038">
        <f>Q98</f>
        <v>0</v>
      </c>
      <c r="R125" s="1039"/>
      <c r="S125" s="424"/>
      <c r="T125" s="271"/>
      <c r="U125" s="271"/>
      <c r="V125" s="271"/>
      <c r="W125" s="271"/>
      <c r="X125" s="6"/>
      <c r="Y125" s="6"/>
      <c r="Z125" s="6"/>
      <c r="AA125" s="6"/>
    </row>
    <row r="126" spans="1:27" s="99" customFormat="1" ht="14.5" customHeight="1" x14ac:dyDescent="0.3">
      <c r="A126" s="365"/>
      <c r="B126" s="14" t="s">
        <v>4855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1038">
        <f>Q113</f>
        <v>0</v>
      </c>
      <c r="R126" s="1039"/>
      <c r="S126" s="90"/>
      <c r="T126" s="288"/>
      <c r="U126" s="288"/>
      <c r="V126" s="288"/>
      <c r="W126" s="288"/>
      <c r="X126" s="143"/>
      <c r="Y126" s="143"/>
      <c r="Z126" s="143"/>
      <c r="AA126" s="143"/>
    </row>
    <row r="127" spans="1:27" s="99" customFormat="1" ht="14.5" customHeight="1" x14ac:dyDescent="0.3">
      <c r="A127" s="365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402"/>
      <c r="R127" s="403"/>
      <c r="S127" s="90"/>
      <c r="T127" s="288"/>
      <c r="U127" s="288"/>
      <c r="V127" s="288"/>
      <c r="W127" s="288"/>
      <c r="X127" s="143"/>
      <c r="Y127" s="143"/>
      <c r="Z127" s="143"/>
      <c r="AA127" s="143"/>
    </row>
    <row r="128" spans="1:27" s="99" customFormat="1" ht="14.5" customHeight="1" x14ac:dyDescent="0.3">
      <c r="A128" s="425"/>
      <c r="B128" s="418" t="s">
        <v>4953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1042">
        <f>SUM(Q125:R126)</f>
        <v>0</v>
      </c>
      <c r="R128" s="1043"/>
      <c r="S128" s="43"/>
      <c r="T128" s="271"/>
      <c r="U128" s="271"/>
      <c r="V128" s="271"/>
      <c r="W128" s="271"/>
      <c r="X128" s="6"/>
      <c r="Y128" s="6"/>
      <c r="Z128" s="6"/>
      <c r="AA128" s="6"/>
    </row>
    <row r="129" spans="1:26" s="99" customFormat="1" ht="14.5" customHeight="1" x14ac:dyDescent="0.3">
      <c r="A129" s="2"/>
      <c r="B129" s="2"/>
      <c r="C129" s="2"/>
      <c r="D129" s="2"/>
      <c r="E129" s="2"/>
      <c r="F129" s="2"/>
      <c r="G129" s="2"/>
      <c r="H129" s="329"/>
      <c r="I129" s="329"/>
      <c r="J129" s="329"/>
      <c r="K129" s="329"/>
      <c r="L129" s="329"/>
      <c r="M129" s="329"/>
      <c r="N129" s="329"/>
      <c r="O129" s="329"/>
      <c r="P129" s="329"/>
      <c r="Q129" s="329"/>
      <c r="R129" s="2"/>
      <c r="S129" s="90"/>
      <c r="T129" s="355"/>
      <c r="U129" s="355"/>
      <c r="V129" s="355"/>
      <c r="W129" s="355"/>
      <c r="X129" s="90"/>
      <c r="Y129" s="90"/>
      <c r="Z129" s="242"/>
    </row>
    <row r="130" spans="1:26" s="112" customFormat="1" ht="14.5" customHeight="1" x14ac:dyDescent="0.3">
      <c r="A130" s="1044" t="s">
        <v>4759</v>
      </c>
      <c r="B130" s="1044"/>
      <c r="C130" s="1044"/>
      <c r="D130" s="1044"/>
      <c r="E130" s="1044"/>
      <c r="F130" s="1044"/>
      <c r="G130" s="1044"/>
      <c r="H130" s="1044"/>
      <c r="I130" s="1044"/>
      <c r="J130" s="1044"/>
      <c r="K130" s="1044"/>
      <c r="L130" s="1044"/>
      <c r="M130" s="1044"/>
      <c r="N130" s="1044"/>
      <c r="O130" s="1044"/>
      <c r="P130" s="426"/>
      <c r="Q130" s="426"/>
      <c r="R130" s="265"/>
      <c r="S130" s="114"/>
      <c r="T130" s="376"/>
      <c r="U130" s="376"/>
      <c r="V130" s="376"/>
      <c r="W130" s="376"/>
      <c r="X130" s="114"/>
      <c r="Y130" s="114"/>
      <c r="Z130" s="240"/>
    </row>
    <row r="131" spans="1:26" s="112" customFormat="1" ht="14.5" customHeight="1" x14ac:dyDescent="0.3">
      <c r="A131" s="427"/>
      <c r="B131" s="427"/>
      <c r="C131" s="427"/>
      <c r="D131" s="427"/>
      <c r="E131" s="427"/>
      <c r="F131" s="427"/>
      <c r="G131" s="427"/>
      <c r="H131" s="427"/>
      <c r="I131" s="427"/>
      <c r="J131" s="427"/>
      <c r="K131" s="427"/>
      <c r="L131" s="427"/>
      <c r="M131" s="427"/>
      <c r="N131" s="427"/>
      <c r="O131" s="427"/>
      <c r="P131" s="145"/>
      <c r="Q131" s="145"/>
      <c r="R131" s="265"/>
      <c r="S131" s="114"/>
      <c r="T131" s="376"/>
      <c r="U131" s="376"/>
      <c r="V131" s="376"/>
      <c r="W131" s="376"/>
      <c r="X131" s="114"/>
      <c r="Y131" s="114"/>
      <c r="Z131" s="240"/>
    </row>
    <row r="132" spans="1:26" s="112" customFormat="1" ht="14.5" customHeight="1" x14ac:dyDescent="0.3">
      <c r="A132" s="427" t="s">
        <v>4769</v>
      </c>
      <c r="B132" s="427"/>
      <c r="C132" s="427"/>
      <c r="D132" s="427"/>
      <c r="E132" s="427"/>
      <c r="F132" s="427"/>
      <c r="G132" s="427"/>
      <c r="H132" s="427"/>
      <c r="I132" s="427"/>
      <c r="J132" s="427"/>
      <c r="K132" s="427"/>
      <c r="L132" s="427"/>
      <c r="M132" s="427"/>
      <c r="N132" s="427"/>
      <c r="O132" s="427"/>
      <c r="P132" s="145"/>
      <c r="Q132" s="145"/>
      <c r="R132" s="265"/>
      <c r="S132" s="43"/>
      <c r="T132" s="114"/>
      <c r="U132" s="114"/>
    </row>
    <row r="133" spans="1:26" s="112" customFormat="1" ht="14.5" customHeight="1" x14ac:dyDescent="0.3">
      <c r="A133" s="1084" t="s">
        <v>4858</v>
      </c>
      <c r="B133" s="1095"/>
      <c r="C133" s="1095"/>
      <c r="D133" s="1096"/>
      <c r="E133" s="859" t="s">
        <v>4531</v>
      </c>
      <c r="F133" s="860"/>
      <c r="G133" s="861"/>
      <c r="H133" s="428" t="s">
        <v>4768</v>
      </c>
      <c r="I133" s="846" t="s">
        <v>4760</v>
      </c>
      <c r="J133" s="847"/>
      <c r="K133" s="846" t="s">
        <v>4761</v>
      </c>
      <c r="L133" s="847"/>
      <c r="M133" s="969" t="s">
        <v>4860</v>
      </c>
      <c r="N133" s="970"/>
      <c r="O133" s="970"/>
      <c r="P133" s="971"/>
      <c r="Q133" s="846" t="s">
        <v>4954</v>
      </c>
      <c r="R133" s="847"/>
      <c r="T133" s="114"/>
      <c r="U133" s="114"/>
    </row>
    <row r="134" spans="1:26" s="112" customFormat="1" ht="14.5" customHeight="1" x14ac:dyDescent="0.3">
      <c r="A134" s="1097"/>
      <c r="B134" s="1098"/>
      <c r="C134" s="1098"/>
      <c r="D134" s="1099"/>
      <c r="E134" s="429"/>
      <c r="F134" s="430"/>
      <c r="G134" s="431"/>
      <c r="H134" s="432"/>
      <c r="I134" s="848"/>
      <c r="J134" s="849"/>
      <c r="K134" s="848" t="s">
        <v>4764</v>
      </c>
      <c r="L134" s="849"/>
      <c r="M134" s="966" t="s">
        <v>4861</v>
      </c>
      <c r="N134" s="967"/>
      <c r="O134" s="967"/>
      <c r="P134" s="968"/>
      <c r="Q134" s="848" t="s">
        <v>4955</v>
      </c>
      <c r="R134" s="849"/>
      <c r="S134" s="114"/>
      <c r="T134" s="114"/>
      <c r="U134" s="114"/>
    </row>
    <row r="135" spans="1:26" s="112" customFormat="1" ht="14.5" customHeight="1" x14ac:dyDescent="0.3">
      <c r="A135" s="1097"/>
      <c r="B135" s="1098"/>
      <c r="C135" s="1098"/>
      <c r="D135" s="1099"/>
      <c r="E135" s="434"/>
      <c r="F135" s="435"/>
      <c r="G135" s="436"/>
      <c r="H135" s="437"/>
      <c r="I135" s="855"/>
      <c r="J135" s="856"/>
      <c r="K135" s="855" t="s">
        <v>4766</v>
      </c>
      <c r="L135" s="856"/>
      <c r="M135" s="438"/>
      <c r="N135" s="439"/>
      <c r="O135" s="439"/>
      <c r="P135" s="440"/>
      <c r="Q135" s="855" t="s">
        <v>4767</v>
      </c>
      <c r="R135" s="856"/>
      <c r="S135" s="114"/>
      <c r="T135" s="114"/>
      <c r="U135" s="114"/>
    </row>
    <row r="136" spans="1:26" s="99" customFormat="1" ht="14.5" customHeight="1" x14ac:dyDescent="0.3">
      <c r="A136" s="441"/>
      <c r="B136" s="851" t="s">
        <v>4505</v>
      </c>
      <c r="C136" s="851"/>
      <c r="D136" s="852"/>
      <c r="E136" s="836">
        <v>0</v>
      </c>
      <c r="F136" s="837"/>
      <c r="G136" s="838"/>
      <c r="H136" s="659">
        <v>0</v>
      </c>
      <c r="I136" s="1067" t="str">
        <f t="shared" ref="I136:I141" si="0">IF($E$142&gt;0,E136/$E$142*100,"")</f>
        <v/>
      </c>
      <c r="J136" s="1068"/>
      <c r="K136" s="841">
        <v>0</v>
      </c>
      <c r="L136" s="842"/>
      <c r="M136" s="836">
        <v>0</v>
      </c>
      <c r="N136" s="837"/>
      <c r="O136" s="837"/>
      <c r="P136" s="838"/>
      <c r="Q136" s="1093">
        <f t="shared" ref="Q136:Q141" si="1">E136*(H136/100)</f>
        <v>0</v>
      </c>
      <c r="R136" s="1094"/>
      <c r="S136" s="90"/>
      <c r="T136" s="90"/>
    </row>
    <row r="137" spans="1:26" s="99" customFormat="1" ht="14.5" customHeight="1" x14ac:dyDescent="0.3">
      <c r="A137" s="441"/>
      <c r="B137" s="851" t="s">
        <v>4505</v>
      </c>
      <c r="C137" s="851"/>
      <c r="D137" s="852"/>
      <c r="E137" s="836">
        <v>0</v>
      </c>
      <c r="F137" s="837"/>
      <c r="G137" s="838"/>
      <c r="H137" s="659">
        <v>0</v>
      </c>
      <c r="I137" s="1067" t="str">
        <f t="shared" si="0"/>
        <v/>
      </c>
      <c r="J137" s="1068"/>
      <c r="K137" s="841">
        <v>0</v>
      </c>
      <c r="L137" s="842"/>
      <c r="M137" s="836">
        <v>0</v>
      </c>
      <c r="N137" s="837"/>
      <c r="O137" s="837"/>
      <c r="P137" s="838"/>
      <c r="Q137" s="843">
        <f t="shared" si="1"/>
        <v>0</v>
      </c>
      <c r="R137" s="843"/>
      <c r="S137" s="90"/>
      <c r="T137" s="90"/>
      <c r="U137" s="90"/>
    </row>
    <row r="138" spans="1:26" s="99" customFormat="1" ht="14.5" customHeight="1" x14ac:dyDescent="0.3">
      <c r="A138" s="441"/>
      <c r="B138" s="851" t="s">
        <v>4505</v>
      </c>
      <c r="C138" s="851"/>
      <c r="D138" s="852"/>
      <c r="E138" s="836">
        <v>0</v>
      </c>
      <c r="F138" s="837"/>
      <c r="G138" s="838"/>
      <c r="H138" s="659">
        <v>0</v>
      </c>
      <c r="I138" s="1067" t="str">
        <f t="shared" si="0"/>
        <v/>
      </c>
      <c r="J138" s="1068"/>
      <c r="K138" s="841">
        <v>0</v>
      </c>
      <c r="L138" s="842"/>
      <c r="M138" s="836">
        <v>0</v>
      </c>
      <c r="N138" s="837"/>
      <c r="O138" s="837"/>
      <c r="P138" s="838"/>
      <c r="Q138" s="864">
        <f t="shared" si="1"/>
        <v>0</v>
      </c>
      <c r="R138" s="865"/>
      <c r="S138" s="90"/>
      <c r="T138" s="90"/>
      <c r="U138" s="90"/>
    </row>
    <row r="139" spans="1:26" s="99" customFormat="1" ht="14.5" customHeight="1" x14ac:dyDescent="0.3">
      <c r="A139" s="441"/>
      <c r="B139" s="851"/>
      <c r="C139" s="851"/>
      <c r="D139" s="852"/>
      <c r="E139" s="836">
        <v>0</v>
      </c>
      <c r="F139" s="837"/>
      <c r="G139" s="838"/>
      <c r="H139" s="659">
        <v>0</v>
      </c>
      <c r="I139" s="1067" t="str">
        <f t="shared" si="0"/>
        <v/>
      </c>
      <c r="J139" s="1068"/>
      <c r="K139" s="841">
        <v>0</v>
      </c>
      <c r="L139" s="842"/>
      <c r="M139" s="836">
        <v>0</v>
      </c>
      <c r="N139" s="837"/>
      <c r="O139" s="837"/>
      <c r="P139" s="838"/>
      <c r="Q139" s="843">
        <f t="shared" si="1"/>
        <v>0</v>
      </c>
      <c r="R139" s="843"/>
      <c r="S139" s="90"/>
      <c r="T139" s="90"/>
      <c r="U139" s="90"/>
    </row>
    <row r="140" spans="1:26" s="99" customFormat="1" ht="14.5" customHeight="1" x14ac:dyDescent="0.3">
      <c r="A140" s="441"/>
      <c r="B140" s="851"/>
      <c r="C140" s="851"/>
      <c r="D140" s="852"/>
      <c r="E140" s="836">
        <v>0</v>
      </c>
      <c r="F140" s="837"/>
      <c r="G140" s="838"/>
      <c r="H140" s="659">
        <v>0</v>
      </c>
      <c r="I140" s="1067" t="str">
        <f t="shared" si="0"/>
        <v/>
      </c>
      <c r="J140" s="1068"/>
      <c r="K140" s="841">
        <v>0</v>
      </c>
      <c r="L140" s="842"/>
      <c r="M140" s="836">
        <v>0</v>
      </c>
      <c r="N140" s="837"/>
      <c r="O140" s="837"/>
      <c r="P140" s="838"/>
      <c r="Q140" s="843">
        <f t="shared" si="1"/>
        <v>0</v>
      </c>
      <c r="R140" s="843"/>
      <c r="S140" s="90"/>
      <c r="T140" s="90"/>
      <c r="U140" s="90"/>
    </row>
    <row r="141" spans="1:26" s="99" customFormat="1" ht="14.5" customHeight="1" x14ac:dyDescent="0.3">
      <c r="A141" s="441"/>
      <c r="B141" s="851"/>
      <c r="C141" s="851"/>
      <c r="D141" s="852"/>
      <c r="E141" s="836">
        <v>0</v>
      </c>
      <c r="F141" s="837"/>
      <c r="G141" s="838"/>
      <c r="H141" s="659">
        <v>0</v>
      </c>
      <c r="I141" s="1067" t="str">
        <f t="shared" si="0"/>
        <v/>
      </c>
      <c r="J141" s="1068"/>
      <c r="K141" s="841">
        <v>0</v>
      </c>
      <c r="L141" s="842"/>
      <c r="M141" s="836">
        <v>0</v>
      </c>
      <c r="N141" s="837"/>
      <c r="O141" s="837"/>
      <c r="P141" s="838"/>
      <c r="Q141" s="843">
        <f t="shared" si="1"/>
        <v>0</v>
      </c>
      <c r="R141" s="843"/>
      <c r="S141" s="90"/>
      <c r="T141" s="90"/>
      <c r="U141" s="90"/>
    </row>
    <row r="142" spans="1:26" s="2" customFormat="1" ht="14.5" customHeight="1" x14ac:dyDescent="0.3">
      <c r="A142" s="442"/>
      <c r="B142" s="981" t="s">
        <v>4770</v>
      </c>
      <c r="C142" s="981"/>
      <c r="D142" s="982"/>
      <c r="E142" s="961">
        <f>SUM(E133:F141)</f>
        <v>0</v>
      </c>
      <c r="F142" s="962"/>
      <c r="G142" s="963"/>
      <c r="H142" s="444"/>
      <c r="I142" s="1069">
        <f>SUM(I133:J141)</f>
        <v>0</v>
      </c>
      <c r="J142" s="1070"/>
      <c r="K142" s="1071"/>
      <c r="L142" s="1072"/>
      <c r="M142" s="442" t="s">
        <v>4771</v>
      </c>
      <c r="N142" s="445"/>
      <c r="O142" s="445"/>
      <c r="P142" s="443"/>
      <c r="Q142" s="960">
        <f>SUM(Q136:Q140)+Q141</f>
        <v>0</v>
      </c>
      <c r="R142" s="960"/>
      <c r="S142" s="115"/>
      <c r="T142" s="133"/>
      <c r="U142" s="133"/>
    </row>
    <row r="143" spans="1:26" s="2" customFormat="1" ht="14.5" customHeight="1" x14ac:dyDescent="0.3">
      <c r="A143" s="6"/>
      <c r="B143" s="6"/>
      <c r="C143" s="6"/>
      <c r="D143" s="6"/>
      <c r="E143" s="446"/>
      <c r="F143" s="446"/>
      <c r="G143" s="446"/>
      <c r="I143" s="88"/>
      <c r="J143" s="88"/>
      <c r="K143" s="329"/>
      <c r="L143" s="329"/>
      <c r="M143" s="6"/>
      <c r="N143" s="6"/>
      <c r="O143" s="6"/>
      <c r="P143" s="6"/>
      <c r="Q143" s="89"/>
      <c r="R143" s="89"/>
      <c r="S143" s="115"/>
      <c r="T143" s="133"/>
      <c r="U143" s="133"/>
    </row>
    <row r="144" spans="1:26" s="112" customFormat="1" ht="14.5" customHeight="1" x14ac:dyDescent="0.3">
      <c r="A144" s="1084" t="s">
        <v>4509</v>
      </c>
      <c r="B144" s="1085"/>
      <c r="C144" s="1085"/>
      <c r="D144" s="1086"/>
      <c r="E144" s="859" t="s">
        <v>4531</v>
      </c>
      <c r="F144" s="860"/>
      <c r="G144" s="861"/>
      <c r="H144" s="428" t="s">
        <v>4768</v>
      </c>
      <c r="I144" s="846" t="s">
        <v>4760</v>
      </c>
      <c r="J144" s="847"/>
      <c r="K144" s="846" t="s">
        <v>4761</v>
      </c>
      <c r="L144" s="847"/>
      <c r="M144" s="969" t="s">
        <v>4860</v>
      </c>
      <c r="N144" s="970"/>
      <c r="O144" s="970"/>
      <c r="P144" s="971"/>
      <c r="Q144" s="846" t="s">
        <v>4954</v>
      </c>
      <c r="R144" s="847"/>
      <c r="T144" s="114"/>
      <c r="U144" s="114"/>
    </row>
    <row r="145" spans="1:21" s="112" customFormat="1" ht="14.5" customHeight="1" x14ac:dyDescent="0.3">
      <c r="A145" s="1087"/>
      <c r="B145" s="1088"/>
      <c r="C145" s="1088"/>
      <c r="D145" s="1089"/>
      <c r="E145" s="429"/>
      <c r="F145" s="430"/>
      <c r="G145" s="431"/>
      <c r="H145" s="432"/>
      <c r="I145" s="848"/>
      <c r="J145" s="849"/>
      <c r="K145" s="848" t="s">
        <v>4764</v>
      </c>
      <c r="L145" s="849"/>
      <c r="M145" s="966" t="s">
        <v>4861</v>
      </c>
      <c r="N145" s="967"/>
      <c r="O145" s="967"/>
      <c r="P145" s="968"/>
      <c r="Q145" s="848" t="s">
        <v>4955</v>
      </c>
      <c r="R145" s="849"/>
      <c r="S145" s="114"/>
      <c r="T145" s="114"/>
      <c r="U145" s="114"/>
    </row>
    <row r="146" spans="1:21" s="112" customFormat="1" ht="14.5" customHeight="1" x14ac:dyDescent="0.3">
      <c r="A146" s="1090"/>
      <c r="B146" s="1091"/>
      <c r="C146" s="1091"/>
      <c r="D146" s="1092"/>
      <c r="E146" s="434"/>
      <c r="F146" s="435"/>
      <c r="G146" s="436"/>
      <c r="H146" s="437"/>
      <c r="I146" s="855"/>
      <c r="J146" s="856"/>
      <c r="K146" s="855" t="s">
        <v>4766</v>
      </c>
      <c r="L146" s="856"/>
      <c r="M146" s="438"/>
      <c r="N146" s="439"/>
      <c r="O146" s="439"/>
      <c r="P146" s="440"/>
      <c r="Q146" s="855" t="s">
        <v>4767</v>
      </c>
      <c r="R146" s="856"/>
      <c r="S146" s="114"/>
      <c r="T146" s="114"/>
      <c r="U146" s="114"/>
    </row>
    <row r="147" spans="1:21" s="99" customFormat="1" ht="14.5" customHeight="1" x14ac:dyDescent="0.3">
      <c r="A147" s="441"/>
      <c r="B147" s="851" t="s">
        <v>4505</v>
      </c>
      <c r="C147" s="851"/>
      <c r="D147" s="852"/>
      <c r="E147" s="836">
        <v>0</v>
      </c>
      <c r="F147" s="837"/>
      <c r="G147" s="838"/>
      <c r="H147" s="659">
        <v>0</v>
      </c>
      <c r="I147" s="839" t="str">
        <f t="shared" ref="I147:I152" si="2">IF($E$153&gt;0,E147/$E$153*100,"")</f>
        <v/>
      </c>
      <c r="J147" s="840"/>
      <c r="K147" s="841">
        <v>0</v>
      </c>
      <c r="L147" s="842"/>
      <c r="M147" s="836">
        <v>0</v>
      </c>
      <c r="N147" s="837"/>
      <c r="O147" s="837"/>
      <c r="P147" s="838"/>
      <c r="Q147" s="864">
        <f t="shared" ref="Q147:Q152" si="3">E147*(H147/100)</f>
        <v>0</v>
      </c>
      <c r="R147" s="865"/>
      <c r="S147" s="90"/>
      <c r="T147" s="90"/>
      <c r="U147" s="90"/>
    </row>
    <row r="148" spans="1:21" s="99" customFormat="1" ht="14.5" customHeight="1" x14ac:dyDescent="0.3">
      <c r="A148" s="441"/>
      <c r="B148" s="851" t="s">
        <v>4505</v>
      </c>
      <c r="C148" s="851"/>
      <c r="D148" s="852"/>
      <c r="E148" s="836">
        <v>0</v>
      </c>
      <c r="F148" s="837"/>
      <c r="G148" s="838"/>
      <c r="H148" s="659">
        <v>0</v>
      </c>
      <c r="I148" s="839" t="str">
        <f t="shared" si="2"/>
        <v/>
      </c>
      <c r="J148" s="840"/>
      <c r="K148" s="841">
        <v>0</v>
      </c>
      <c r="L148" s="842"/>
      <c r="M148" s="836">
        <v>0</v>
      </c>
      <c r="N148" s="837"/>
      <c r="O148" s="837"/>
      <c r="P148" s="838"/>
      <c r="Q148" s="864">
        <f t="shared" si="3"/>
        <v>0</v>
      </c>
      <c r="R148" s="865"/>
      <c r="S148" s="90"/>
      <c r="T148" s="90"/>
      <c r="U148" s="90"/>
    </row>
    <row r="149" spans="1:21" s="99" customFormat="1" ht="14.5" customHeight="1" x14ac:dyDescent="0.3">
      <c r="A149" s="441"/>
      <c r="B149" s="851" t="s">
        <v>4505</v>
      </c>
      <c r="C149" s="851"/>
      <c r="D149" s="852"/>
      <c r="E149" s="836">
        <v>0</v>
      </c>
      <c r="F149" s="837"/>
      <c r="G149" s="838"/>
      <c r="H149" s="659">
        <v>0</v>
      </c>
      <c r="I149" s="839" t="str">
        <f t="shared" si="2"/>
        <v/>
      </c>
      <c r="J149" s="840"/>
      <c r="K149" s="841">
        <v>0</v>
      </c>
      <c r="L149" s="842"/>
      <c r="M149" s="836">
        <v>0</v>
      </c>
      <c r="N149" s="837"/>
      <c r="O149" s="837"/>
      <c r="P149" s="838"/>
      <c r="Q149" s="864">
        <f t="shared" si="3"/>
        <v>0</v>
      </c>
      <c r="R149" s="865"/>
      <c r="S149" s="90"/>
      <c r="T149" s="90"/>
      <c r="U149" s="90"/>
    </row>
    <row r="150" spans="1:21" s="99" customFormat="1" ht="14.5" customHeight="1" x14ac:dyDescent="0.3">
      <c r="A150" s="441"/>
      <c r="B150" s="851"/>
      <c r="C150" s="851"/>
      <c r="D150" s="852"/>
      <c r="E150" s="836">
        <v>0</v>
      </c>
      <c r="F150" s="837"/>
      <c r="G150" s="838"/>
      <c r="H150" s="659">
        <v>0</v>
      </c>
      <c r="I150" s="839" t="str">
        <f t="shared" si="2"/>
        <v/>
      </c>
      <c r="J150" s="840"/>
      <c r="K150" s="841">
        <v>0</v>
      </c>
      <c r="L150" s="842"/>
      <c r="M150" s="836">
        <v>0</v>
      </c>
      <c r="N150" s="837"/>
      <c r="O150" s="837"/>
      <c r="P150" s="838"/>
      <c r="Q150" s="864">
        <f t="shared" si="3"/>
        <v>0</v>
      </c>
      <c r="R150" s="865"/>
      <c r="S150" s="90"/>
      <c r="T150" s="90"/>
      <c r="U150" s="90"/>
    </row>
    <row r="151" spans="1:21" s="99" customFormat="1" ht="14.5" customHeight="1" x14ac:dyDescent="0.3">
      <c r="A151" s="441"/>
      <c r="B151" s="851"/>
      <c r="C151" s="851"/>
      <c r="D151" s="852"/>
      <c r="E151" s="836">
        <v>0</v>
      </c>
      <c r="F151" s="837"/>
      <c r="G151" s="838"/>
      <c r="H151" s="659">
        <v>0</v>
      </c>
      <c r="I151" s="839" t="str">
        <f t="shared" si="2"/>
        <v/>
      </c>
      <c r="J151" s="840"/>
      <c r="K151" s="841">
        <v>0</v>
      </c>
      <c r="L151" s="842"/>
      <c r="M151" s="836">
        <v>0</v>
      </c>
      <c r="N151" s="837"/>
      <c r="O151" s="837"/>
      <c r="P151" s="838"/>
      <c r="Q151" s="864">
        <f t="shared" si="3"/>
        <v>0</v>
      </c>
      <c r="R151" s="865"/>
      <c r="S151" s="90"/>
      <c r="T151" s="90"/>
      <c r="U151" s="90"/>
    </row>
    <row r="152" spans="1:21" s="99" customFormat="1" ht="14.5" customHeight="1" x14ac:dyDescent="0.3">
      <c r="A152" s="441"/>
      <c r="B152" s="851"/>
      <c r="C152" s="851"/>
      <c r="D152" s="852"/>
      <c r="E152" s="836">
        <v>0</v>
      </c>
      <c r="F152" s="837"/>
      <c r="G152" s="838"/>
      <c r="H152" s="659">
        <v>0</v>
      </c>
      <c r="I152" s="839" t="str">
        <f t="shared" si="2"/>
        <v/>
      </c>
      <c r="J152" s="840"/>
      <c r="K152" s="841">
        <v>0</v>
      </c>
      <c r="L152" s="842"/>
      <c r="M152" s="836">
        <v>0</v>
      </c>
      <c r="N152" s="837"/>
      <c r="O152" s="837"/>
      <c r="P152" s="838"/>
      <c r="Q152" s="864">
        <f t="shared" si="3"/>
        <v>0</v>
      </c>
      <c r="R152" s="865"/>
      <c r="S152" s="90"/>
      <c r="T152" s="90"/>
      <c r="U152" s="90"/>
    </row>
    <row r="153" spans="1:21" s="2" customFormat="1" ht="14.5" customHeight="1" x14ac:dyDescent="0.3">
      <c r="A153" s="442"/>
      <c r="B153" s="981" t="s">
        <v>4770</v>
      </c>
      <c r="C153" s="981"/>
      <c r="D153" s="982"/>
      <c r="E153" s="961">
        <f>SUM(E144:F152)</f>
        <v>0</v>
      </c>
      <c r="F153" s="962"/>
      <c r="G153" s="963"/>
      <c r="H153" s="444"/>
      <c r="I153" s="1100">
        <f>SUM(I147:J152)</f>
        <v>0</v>
      </c>
      <c r="J153" s="1101"/>
      <c r="K153" s="1071"/>
      <c r="L153" s="1072"/>
      <c r="M153" s="442" t="s">
        <v>4771</v>
      </c>
      <c r="N153" s="445"/>
      <c r="O153" s="445"/>
      <c r="P153" s="443"/>
      <c r="Q153" s="1102">
        <f>SUM(Q147:Q151)+Q152</f>
        <v>0</v>
      </c>
      <c r="R153" s="1103"/>
      <c r="S153" s="115"/>
      <c r="T153" s="133"/>
      <c r="U153" s="133"/>
    </row>
    <row r="154" spans="1:21" s="2" customFormat="1" ht="14.5" customHeight="1" x14ac:dyDescent="0.3">
      <c r="A154" s="6"/>
      <c r="B154" s="6"/>
      <c r="C154" s="6"/>
      <c r="D154" s="6"/>
      <c r="E154" s="446"/>
      <c r="F154" s="446"/>
      <c r="G154" s="446"/>
      <c r="I154" s="88"/>
      <c r="J154" s="88"/>
      <c r="K154" s="329"/>
      <c r="L154" s="329"/>
      <c r="M154" s="6"/>
      <c r="N154" s="6"/>
      <c r="O154" s="6"/>
      <c r="P154" s="6"/>
      <c r="Q154" s="89"/>
      <c r="R154" s="89"/>
      <c r="S154" s="115"/>
      <c r="T154" s="133"/>
      <c r="U154" s="133"/>
    </row>
    <row r="155" spans="1:21" s="112" customFormat="1" ht="14.5" customHeight="1" x14ac:dyDescent="0.3">
      <c r="A155" s="1084" t="s">
        <v>4859</v>
      </c>
      <c r="B155" s="1085"/>
      <c r="C155" s="1085"/>
      <c r="D155" s="1086"/>
      <c r="E155" s="859" t="s">
        <v>4531</v>
      </c>
      <c r="F155" s="860"/>
      <c r="G155" s="861"/>
      <c r="H155" s="428" t="s">
        <v>4768</v>
      </c>
      <c r="I155" s="846" t="s">
        <v>4760</v>
      </c>
      <c r="J155" s="847"/>
      <c r="K155" s="846" t="s">
        <v>4761</v>
      </c>
      <c r="L155" s="847"/>
      <c r="M155" s="969" t="s">
        <v>4860</v>
      </c>
      <c r="N155" s="970"/>
      <c r="O155" s="970"/>
      <c r="P155" s="971"/>
      <c r="Q155" s="846" t="s">
        <v>4954</v>
      </c>
      <c r="R155" s="847"/>
      <c r="T155" s="114"/>
      <c r="U155" s="114"/>
    </row>
    <row r="156" spans="1:21" s="112" customFormat="1" ht="14.5" customHeight="1" x14ac:dyDescent="0.3">
      <c r="A156" s="1087"/>
      <c r="B156" s="1088"/>
      <c r="C156" s="1088"/>
      <c r="D156" s="1089"/>
      <c r="E156" s="429"/>
      <c r="F156" s="430"/>
      <c r="G156" s="431"/>
      <c r="H156" s="432"/>
      <c r="I156" s="848"/>
      <c r="J156" s="849"/>
      <c r="K156" s="848" t="s">
        <v>4764</v>
      </c>
      <c r="L156" s="849"/>
      <c r="M156" s="966" t="s">
        <v>4861</v>
      </c>
      <c r="N156" s="967"/>
      <c r="O156" s="967"/>
      <c r="P156" s="968"/>
      <c r="Q156" s="848" t="s">
        <v>4955</v>
      </c>
      <c r="R156" s="849"/>
      <c r="S156" s="114"/>
      <c r="T156" s="114"/>
      <c r="U156" s="114"/>
    </row>
    <row r="157" spans="1:21" s="112" customFormat="1" ht="14.5" customHeight="1" x14ac:dyDescent="0.3">
      <c r="A157" s="1090"/>
      <c r="B157" s="1091"/>
      <c r="C157" s="1091"/>
      <c r="D157" s="1092"/>
      <c r="E157" s="434"/>
      <c r="F157" s="435"/>
      <c r="G157" s="436"/>
      <c r="H157" s="437"/>
      <c r="I157" s="855"/>
      <c r="J157" s="856"/>
      <c r="K157" s="855" t="s">
        <v>4766</v>
      </c>
      <c r="L157" s="856"/>
      <c r="M157" s="438"/>
      <c r="N157" s="439"/>
      <c r="O157" s="439"/>
      <c r="P157" s="440"/>
      <c r="Q157" s="855" t="s">
        <v>4767</v>
      </c>
      <c r="R157" s="856"/>
      <c r="S157" s="114"/>
      <c r="T157" s="114"/>
      <c r="U157" s="114"/>
    </row>
    <row r="158" spans="1:21" s="99" customFormat="1" ht="14.5" customHeight="1" x14ac:dyDescent="0.3">
      <c r="A158" s="441"/>
      <c r="B158" s="851" t="s">
        <v>4505</v>
      </c>
      <c r="C158" s="851"/>
      <c r="D158" s="852"/>
      <c r="E158" s="836">
        <v>0</v>
      </c>
      <c r="F158" s="837"/>
      <c r="G158" s="838"/>
      <c r="H158" s="659">
        <v>0</v>
      </c>
      <c r="I158" s="839" t="str">
        <f>IF($E$164&gt;0,E158/$E$164*100,"")</f>
        <v/>
      </c>
      <c r="J158" s="840"/>
      <c r="K158" s="841">
        <v>0</v>
      </c>
      <c r="L158" s="842"/>
      <c r="M158" s="836">
        <v>0</v>
      </c>
      <c r="N158" s="837"/>
      <c r="O158" s="837"/>
      <c r="P158" s="838"/>
      <c r="Q158" s="864">
        <f t="shared" ref="Q158:Q163" si="4">E158*(H158/100)</f>
        <v>0</v>
      </c>
      <c r="R158" s="865"/>
      <c r="S158" s="90"/>
      <c r="T158" s="90"/>
      <c r="U158" s="90"/>
    </row>
    <row r="159" spans="1:21" s="99" customFormat="1" ht="14.5" customHeight="1" x14ac:dyDescent="0.3">
      <c r="A159" s="441"/>
      <c r="B159" s="851" t="s">
        <v>4505</v>
      </c>
      <c r="C159" s="851"/>
      <c r="D159" s="852"/>
      <c r="E159" s="836">
        <v>0</v>
      </c>
      <c r="F159" s="837"/>
      <c r="G159" s="838"/>
      <c r="H159" s="659">
        <v>0</v>
      </c>
      <c r="I159" s="839" t="str">
        <f>IF($E$168&gt;0,E159/$E$168*100,"")</f>
        <v/>
      </c>
      <c r="J159" s="840"/>
      <c r="K159" s="841">
        <v>0</v>
      </c>
      <c r="L159" s="842"/>
      <c r="M159" s="836">
        <v>0</v>
      </c>
      <c r="N159" s="837"/>
      <c r="O159" s="837"/>
      <c r="P159" s="838"/>
      <c r="Q159" s="864">
        <f t="shared" si="4"/>
        <v>0</v>
      </c>
      <c r="R159" s="865"/>
      <c r="S159" s="90"/>
      <c r="T159" s="90"/>
      <c r="U159" s="90"/>
    </row>
    <row r="160" spans="1:21" s="99" customFormat="1" ht="14.5" customHeight="1" x14ac:dyDescent="0.3">
      <c r="A160" s="441"/>
      <c r="B160" s="851" t="s">
        <v>4505</v>
      </c>
      <c r="C160" s="851"/>
      <c r="D160" s="852"/>
      <c r="E160" s="836">
        <v>0</v>
      </c>
      <c r="F160" s="837"/>
      <c r="G160" s="838"/>
      <c r="H160" s="659">
        <v>0</v>
      </c>
      <c r="I160" s="839" t="str">
        <f>IF($E$168&gt;0,E160/$E$168*100,"")</f>
        <v/>
      </c>
      <c r="J160" s="840"/>
      <c r="K160" s="841">
        <v>0</v>
      </c>
      <c r="L160" s="842"/>
      <c r="M160" s="836">
        <v>0</v>
      </c>
      <c r="N160" s="837"/>
      <c r="O160" s="837"/>
      <c r="P160" s="838"/>
      <c r="Q160" s="864">
        <f t="shared" si="4"/>
        <v>0</v>
      </c>
      <c r="R160" s="865"/>
      <c r="S160" s="90"/>
      <c r="T160" s="90"/>
      <c r="U160" s="90"/>
    </row>
    <row r="161" spans="1:21" s="99" customFormat="1" ht="14.5" customHeight="1" x14ac:dyDescent="0.3">
      <c r="A161" s="441"/>
      <c r="B161" s="851"/>
      <c r="C161" s="851"/>
      <c r="D161" s="852"/>
      <c r="E161" s="836">
        <v>0</v>
      </c>
      <c r="F161" s="837"/>
      <c r="G161" s="838"/>
      <c r="H161" s="659">
        <v>0</v>
      </c>
      <c r="I161" s="839" t="str">
        <f>IF($E$168&gt;0,E161/$E$168*100,"")</f>
        <v/>
      </c>
      <c r="J161" s="840"/>
      <c r="K161" s="841">
        <v>0</v>
      </c>
      <c r="L161" s="842"/>
      <c r="M161" s="836">
        <v>0</v>
      </c>
      <c r="N161" s="837"/>
      <c r="O161" s="837"/>
      <c r="P161" s="838"/>
      <c r="Q161" s="864">
        <f t="shared" si="4"/>
        <v>0</v>
      </c>
      <c r="R161" s="865"/>
      <c r="S161" s="90"/>
      <c r="T161" s="90"/>
      <c r="U161" s="90"/>
    </row>
    <row r="162" spans="1:21" s="99" customFormat="1" ht="14.5" customHeight="1" x14ac:dyDescent="0.3">
      <c r="A162" s="441"/>
      <c r="B162" s="851"/>
      <c r="C162" s="851"/>
      <c r="D162" s="852"/>
      <c r="E162" s="836">
        <v>0</v>
      </c>
      <c r="F162" s="837"/>
      <c r="G162" s="838"/>
      <c r="H162" s="659">
        <v>0</v>
      </c>
      <c r="I162" s="839" t="str">
        <f>IF($E$168&gt;0,E162/$E$168*100,"")</f>
        <v/>
      </c>
      <c r="J162" s="840"/>
      <c r="K162" s="841">
        <v>0</v>
      </c>
      <c r="L162" s="842"/>
      <c r="M162" s="836">
        <v>0</v>
      </c>
      <c r="N162" s="837"/>
      <c r="O162" s="837"/>
      <c r="P162" s="838"/>
      <c r="Q162" s="864">
        <f t="shared" si="4"/>
        <v>0</v>
      </c>
      <c r="R162" s="865"/>
      <c r="S162" s="90"/>
      <c r="T162" s="90"/>
      <c r="U162" s="90"/>
    </row>
    <row r="163" spans="1:21" s="99" customFormat="1" ht="14.5" customHeight="1" x14ac:dyDescent="0.3">
      <c r="A163" s="441"/>
      <c r="B163" s="851"/>
      <c r="C163" s="851"/>
      <c r="D163" s="852"/>
      <c r="E163" s="836">
        <v>0</v>
      </c>
      <c r="F163" s="837"/>
      <c r="G163" s="838"/>
      <c r="H163" s="659">
        <v>0</v>
      </c>
      <c r="I163" s="839" t="str">
        <f>IF($E$168&gt;0,E163/$E$168*100,"")</f>
        <v/>
      </c>
      <c r="J163" s="840"/>
      <c r="K163" s="841">
        <v>0</v>
      </c>
      <c r="L163" s="842"/>
      <c r="M163" s="836">
        <v>0</v>
      </c>
      <c r="N163" s="837"/>
      <c r="O163" s="837"/>
      <c r="P163" s="838"/>
      <c r="Q163" s="864">
        <f t="shared" si="4"/>
        <v>0</v>
      </c>
      <c r="R163" s="865"/>
      <c r="S163" s="90"/>
      <c r="T163" s="90"/>
      <c r="U163" s="90"/>
    </row>
    <row r="164" spans="1:21" s="2" customFormat="1" ht="14.5" customHeight="1" x14ac:dyDescent="0.3">
      <c r="A164" s="442"/>
      <c r="B164" s="981" t="s">
        <v>4770</v>
      </c>
      <c r="C164" s="981"/>
      <c r="D164" s="982"/>
      <c r="E164" s="961">
        <f>SUM(E155:F163)</f>
        <v>0</v>
      </c>
      <c r="F164" s="962"/>
      <c r="G164" s="963"/>
      <c r="H164" s="444"/>
      <c r="I164" s="1100">
        <f>SUM(I155:J163)</f>
        <v>0</v>
      </c>
      <c r="J164" s="1101"/>
      <c r="K164" s="1071"/>
      <c r="L164" s="1072"/>
      <c r="M164" s="442" t="s">
        <v>4771</v>
      </c>
      <c r="N164" s="445"/>
      <c r="O164" s="445"/>
      <c r="P164" s="443"/>
      <c r="Q164" s="1102">
        <f>SUM(Q158:Q162)+Q163</f>
        <v>0</v>
      </c>
      <c r="R164" s="1103"/>
      <c r="S164" s="115"/>
      <c r="T164" s="133"/>
      <c r="U164" s="133"/>
    </row>
    <row r="165" spans="1:21" s="265" customFormat="1" ht="14.5" customHeight="1" x14ac:dyDescent="0.3">
      <c r="A165" s="447" t="s">
        <v>4772</v>
      </c>
      <c r="B165" s="206"/>
      <c r="C165" s="145"/>
      <c r="S165" s="154"/>
      <c r="T165" s="114"/>
      <c r="U165" s="114"/>
    </row>
    <row r="166" spans="1:21" s="265" customFormat="1" ht="14.5" customHeight="1" x14ac:dyDescent="0.3">
      <c r="A166" s="447" t="s">
        <v>4862</v>
      </c>
      <c r="B166" s="206"/>
      <c r="C166" s="145"/>
      <c r="S166" s="154"/>
      <c r="T166" s="114"/>
      <c r="U166" s="114"/>
    </row>
    <row r="167" spans="1:21" s="265" customFormat="1" ht="14.5" customHeight="1" x14ac:dyDescent="0.3">
      <c r="A167" s="447" t="s">
        <v>4774</v>
      </c>
      <c r="B167" s="206"/>
      <c r="C167" s="145"/>
      <c r="S167" s="154"/>
      <c r="T167" s="114"/>
      <c r="U167" s="114"/>
    </row>
    <row r="168" spans="1:21" s="265" customFormat="1" ht="14.5" customHeight="1" x14ac:dyDescent="0.3">
      <c r="A168" s="447"/>
      <c r="B168" s="206"/>
      <c r="C168" s="145"/>
      <c r="S168" s="154"/>
      <c r="T168" s="114"/>
      <c r="U168" s="114"/>
    </row>
    <row r="169" spans="1:21" s="112" customFormat="1" ht="14.5" customHeight="1" x14ac:dyDescent="0.3">
      <c r="A169" s="427" t="s">
        <v>4775</v>
      </c>
      <c r="B169" s="156"/>
      <c r="C169" s="156"/>
      <c r="D169" s="156"/>
      <c r="E169" s="156"/>
      <c r="F169" s="156"/>
      <c r="G169" s="156"/>
      <c r="H169" s="156"/>
      <c r="I169" s="156"/>
      <c r="J169" s="156"/>
      <c r="K169" s="156"/>
      <c r="L169" s="156"/>
      <c r="M169" s="448"/>
      <c r="N169" s="448"/>
      <c r="O169" s="448"/>
      <c r="P169" s="265"/>
      <c r="Q169" s="145"/>
      <c r="R169" s="265"/>
      <c r="S169" s="114"/>
      <c r="T169" s="114"/>
      <c r="U169" s="114"/>
    </row>
    <row r="170" spans="1:21" s="450" customFormat="1" ht="14.5" customHeight="1" x14ac:dyDescent="0.35">
      <c r="A170" s="1084" t="s">
        <v>4858</v>
      </c>
      <c r="B170" s="1095"/>
      <c r="C170" s="1095"/>
      <c r="D170" s="1096"/>
      <c r="E170" s="859" t="s">
        <v>4531</v>
      </c>
      <c r="F170" s="860"/>
      <c r="G170" s="861"/>
      <c r="H170" s="428" t="s">
        <v>4768</v>
      </c>
      <c r="I170" s="846" t="s">
        <v>4760</v>
      </c>
      <c r="J170" s="847"/>
      <c r="K170" s="846" t="s">
        <v>4761</v>
      </c>
      <c r="L170" s="847"/>
      <c r="M170" s="846" t="s">
        <v>4762</v>
      </c>
      <c r="N170" s="978"/>
      <c r="O170" s="978"/>
      <c r="P170" s="847"/>
      <c r="Q170" s="846" t="s">
        <v>4954</v>
      </c>
      <c r="R170" s="847"/>
      <c r="S170" s="280"/>
      <c r="T170" s="449"/>
      <c r="U170" s="449"/>
    </row>
    <row r="171" spans="1:21" s="450" customFormat="1" ht="14.5" customHeight="1" x14ac:dyDescent="0.35">
      <c r="A171" s="1097"/>
      <c r="B171" s="1098"/>
      <c r="C171" s="1098"/>
      <c r="D171" s="1099"/>
      <c r="E171" s="429"/>
      <c r="F171" s="430"/>
      <c r="G171" s="431"/>
      <c r="H171" s="432"/>
      <c r="I171" s="848"/>
      <c r="J171" s="849"/>
      <c r="K171" s="848" t="s">
        <v>4764</v>
      </c>
      <c r="L171" s="849"/>
      <c r="M171" s="451"/>
      <c r="N171" s="452"/>
      <c r="O171" s="452"/>
      <c r="P171" s="452"/>
      <c r="Q171" s="848" t="s">
        <v>4955</v>
      </c>
      <c r="R171" s="849"/>
      <c r="S171" s="449"/>
      <c r="T171" s="449"/>
      <c r="U171" s="449"/>
    </row>
    <row r="172" spans="1:21" s="450" customFormat="1" ht="14.5" customHeight="1" x14ac:dyDescent="0.35">
      <c r="A172" s="1097"/>
      <c r="B172" s="1098"/>
      <c r="C172" s="1098"/>
      <c r="D172" s="1099"/>
      <c r="E172" s="434"/>
      <c r="F172" s="435"/>
      <c r="G172" s="436"/>
      <c r="H172" s="437"/>
      <c r="I172" s="855"/>
      <c r="J172" s="856"/>
      <c r="K172" s="855" t="s">
        <v>4766</v>
      </c>
      <c r="L172" s="856"/>
      <c r="M172" s="433"/>
      <c r="N172" s="453"/>
      <c r="O172" s="453"/>
      <c r="P172" s="453"/>
      <c r="Q172" s="855" t="s">
        <v>4767</v>
      </c>
      <c r="R172" s="856"/>
      <c r="S172" s="449"/>
      <c r="T172" s="449"/>
      <c r="U172" s="449"/>
    </row>
    <row r="173" spans="1:21" s="105" customFormat="1" ht="14.5" customHeight="1" x14ac:dyDescent="0.25">
      <c r="A173" s="454"/>
      <c r="B173" s="159" t="s">
        <v>4776</v>
      </c>
      <c r="C173" s="455"/>
      <c r="D173" s="456"/>
      <c r="E173" s="1073">
        <v>0</v>
      </c>
      <c r="F173" s="1074"/>
      <c r="G173" s="1075"/>
      <c r="H173" s="660">
        <v>0</v>
      </c>
      <c r="I173" s="1076" t="str">
        <f>IF($E$181&gt;0,E173/$E$181*100,"")</f>
        <v/>
      </c>
      <c r="J173" s="1077"/>
      <c r="K173" s="1078"/>
      <c r="L173" s="1079"/>
      <c r="M173" s="1080"/>
      <c r="N173" s="1081"/>
      <c r="O173" s="1081"/>
      <c r="P173" s="1082"/>
      <c r="Q173" s="1083">
        <f>E173*(H173/100)</f>
        <v>0</v>
      </c>
      <c r="R173" s="1083"/>
      <c r="S173" s="278"/>
      <c r="T173" s="278"/>
      <c r="U173" s="278"/>
    </row>
    <row r="174" spans="1:21" s="105" customFormat="1" ht="14.5" customHeight="1" x14ac:dyDescent="0.25">
      <c r="A174" s="454" t="s">
        <v>2</v>
      </c>
      <c r="B174" s="159" t="s">
        <v>4777</v>
      </c>
      <c r="C174" s="455"/>
      <c r="D174" s="456"/>
      <c r="E174" s="1073">
        <v>0</v>
      </c>
      <c r="F174" s="1074"/>
      <c r="G174" s="1075"/>
      <c r="H174" s="661">
        <v>0</v>
      </c>
      <c r="I174" s="1076" t="str">
        <f t="shared" ref="I174:I180" si="5">IF($E$181&gt;0,E174/$E$181*100,"")</f>
        <v/>
      </c>
      <c r="J174" s="1077"/>
      <c r="K174" s="1078"/>
      <c r="L174" s="1079"/>
      <c r="M174" s="1080"/>
      <c r="N174" s="1081"/>
      <c r="O174" s="1081"/>
      <c r="P174" s="1082"/>
      <c r="Q174" s="1083">
        <f t="shared" ref="Q174:Q179" si="6">E174*(H174/100)</f>
        <v>0</v>
      </c>
      <c r="R174" s="1083"/>
      <c r="S174" s="278"/>
      <c r="T174" s="278"/>
      <c r="U174" s="278"/>
    </row>
    <row r="175" spans="1:21" s="105" customFormat="1" ht="14.5" customHeight="1" x14ac:dyDescent="0.25">
      <c r="A175" s="454"/>
      <c r="B175" s="159" t="s">
        <v>4778</v>
      </c>
      <c r="C175" s="455"/>
      <c r="D175" s="456"/>
      <c r="E175" s="1073">
        <v>0</v>
      </c>
      <c r="F175" s="1074"/>
      <c r="G175" s="1075"/>
      <c r="H175" s="660">
        <v>0</v>
      </c>
      <c r="I175" s="1076" t="str">
        <f t="shared" si="5"/>
        <v/>
      </c>
      <c r="J175" s="1077"/>
      <c r="K175" s="1078"/>
      <c r="L175" s="1079"/>
      <c r="M175" s="1080"/>
      <c r="N175" s="1081"/>
      <c r="O175" s="1081"/>
      <c r="P175" s="1082"/>
      <c r="Q175" s="1083">
        <f t="shared" si="6"/>
        <v>0</v>
      </c>
      <c r="R175" s="1083"/>
      <c r="S175" s="278"/>
      <c r="T175" s="278"/>
      <c r="U175" s="278"/>
    </row>
    <row r="176" spans="1:21" s="105" customFormat="1" ht="14.5" customHeight="1" x14ac:dyDescent="0.25">
      <c r="A176" s="454"/>
      <c r="B176" s="159" t="s">
        <v>4785</v>
      </c>
      <c r="C176" s="455"/>
      <c r="D176" s="456"/>
      <c r="E176" s="1073">
        <v>0</v>
      </c>
      <c r="F176" s="1074"/>
      <c r="G176" s="1075"/>
      <c r="H176" s="660">
        <v>0</v>
      </c>
      <c r="I176" s="1076" t="str">
        <f t="shared" si="5"/>
        <v/>
      </c>
      <c r="J176" s="1077"/>
      <c r="K176" s="1078"/>
      <c r="L176" s="1079"/>
      <c r="M176" s="1080"/>
      <c r="N176" s="1081"/>
      <c r="O176" s="1081"/>
      <c r="P176" s="1082"/>
      <c r="Q176" s="1083">
        <f t="shared" si="6"/>
        <v>0</v>
      </c>
      <c r="R176" s="1083"/>
      <c r="S176" s="278"/>
      <c r="T176" s="278"/>
      <c r="U176" s="278"/>
    </row>
    <row r="177" spans="1:26" s="105" customFormat="1" ht="14.5" customHeight="1" x14ac:dyDescent="0.25">
      <c r="A177" s="454"/>
      <c r="B177" s="159" t="s">
        <v>4779</v>
      </c>
      <c r="C177" s="455"/>
      <c r="D177" s="456"/>
      <c r="E177" s="1073">
        <v>0</v>
      </c>
      <c r="F177" s="1074"/>
      <c r="G177" s="1075"/>
      <c r="H177" s="661">
        <v>0</v>
      </c>
      <c r="I177" s="1076" t="str">
        <f t="shared" si="5"/>
        <v/>
      </c>
      <c r="J177" s="1077"/>
      <c r="K177" s="1078"/>
      <c r="L177" s="1079"/>
      <c r="M177" s="1080"/>
      <c r="N177" s="1081"/>
      <c r="O177" s="1081"/>
      <c r="P177" s="1082"/>
      <c r="Q177" s="1083">
        <f t="shared" si="6"/>
        <v>0</v>
      </c>
      <c r="R177" s="1083"/>
      <c r="S177" s="278"/>
      <c r="T177" s="278"/>
      <c r="U177" s="278"/>
    </row>
    <row r="178" spans="1:26" s="105" customFormat="1" ht="14.5" customHeight="1" x14ac:dyDescent="0.25">
      <c r="A178" s="454"/>
      <c r="B178" s="159" t="s">
        <v>4780</v>
      </c>
      <c r="C178" s="455"/>
      <c r="D178" s="456"/>
      <c r="E178" s="1073">
        <v>0</v>
      </c>
      <c r="F178" s="1074"/>
      <c r="G178" s="1075"/>
      <c r="H178" s="660">
        <v>0</v>
      </c>
      <c r="I178" s="1076" t="str">
        <f t="shared" si="5"/>
        <v/>
      </c>
      <c r="J178" s="1077"/>
      <c r="K178" s="1078"/>
      <c r="L178" s="1079"/>
      <c r="M178" s="1080"/>
      <c r="N178" s="1081"/>
      <c r="O178" s="1081"/>
      <c r="P178" s="1082"/>
      <c r="Q178" s="1083">
        <f t="shared" si="6"/>
        <v>0</v>
      </c>
      <c r="R178" s="1083"/>
      <c r="S178" s="278"/>
      <c r="T178" s="278"/>
      <c r="U178" s="278"/>
    </row>
    <row r="179" spans="1:26" s="105" customFormat="1" ht="14.5" customHeight="1" x14ac:dyDescent="0.25">
      <c r="A179" s="454"/>
      <c r="B179" s="159" t="s">
        <v>4786</v>
      </c>
      <c r="C179" s="455"/>
      <c r="D179" s="456"/>
      <c r="E179" s="1073">
        <v>0</v>
      </c>
      <c r="F179" s="1074"/>
      <c r="G179" s="1075"/>
      <c r="H179" s="660">
        <v>0</v>
      </c>
      <c r="I179" s="1076" t="str">
        <f t="shared" si="5"/>
        <v/>
      </c>
      <c r="J179" s="1077"/>
      <c r="K179" s="1078"/>
      <c r="L179" s="1079"/>
      <c r="M179" s="1080"/>
      <c r="N179" s="1081"/>
      <c r="O179" s="1081"/>
      <c r="P179" s="1082"/>
      <c r="Q179" s="1083">
        <f t="shared" si="6"/>
        <v>0</v>
      </c>
      <c r="R179" s="1083"/>
      <c r="S179" s="457"/>
      <c r="T179" s="278"/>
      <c r="U179" s="278"/>
    </row>
    <row r="180" spans="1:26" s="105" customFormat="1" ht="14.5" customHeight="1" x14ac:dyDescent="0.25">
      <c r="A180" s="454"/>
      <c r="B180" s="159" t="s">
        <v>4781</v>
      </c>
      <c r="C180" s="455"/>
      <c r="D180" s="456"/>
      <c r="E180" s="1104">
        <f>E142</f>
        <v>0</v>
      </c>
      <c r="F180" s="1105"/>
      <c r="G180" s="1106"/>
      <c r="H180" s="458"/>
      <c r="I180" s="1076" t="str">
        <f t="shared" si="5"/>
        <v/>
      </c>
      <c r="J180" s="1077"/>
      <c r="K180" s="459"/>
      <c r="L180" s="459"/>
      <c r="M180" s="1107"/>
      <c r="N180" s="1107"/>
      <c r="O180" s="1107"/>
      <c r="P180" s="1108"/>
      <c r="Q180" s="1109">
        <f>Q142</f>
        <v>0</v>
      </c>
      <c r="R180" s="1110"/>
      <c r="S180" s="460"/>
      <c r="T180" s="278"/>
      <c r="U180" s="278"/>
    </row>
    <row r="181" spans="1:26" s="2" customFormat="1" ht="14.5" customHeight="1" x14ac:dyDescent="0.25">
      <c r="A181" s="461"/>
      <c r="B181" s="462" t="s">
        <v>4863</v>
      </c>
      <c r="C181" s="463"/>
      <c r="D181" s="463"/>
      <c r="E181" s="957">
        <f>SUM(E173:F180)</f>
        <v>0</v>
      </c>
      <c r="F181" s="958"/>
      <c r="G181" s="959"/>
      <c r="H181" s="464"/>
      <c r="I181" s="839">
        <f>SUM(I173:J180)</f>
        <v>0</v>
      </c>
      <c r="J181" s="840"/>
      <c r="K181" s="465"/>
      <c r="L181" s="465"/>
      <c r="M181" s="867"/>
      <c r="N181" s="867"/>
      <c r="O181" s="867"/>
      <c r="P181" s="868"/>
      <c r="Q181" s="843">
        <f>SUM(Q173:Q178)+Q180</f>
        <v>0</v>
      </c>
      <c r="R181" s="843"/>
      <c r="S181" s="133"/>
      <c r="T181" s="133"/>
      <c r="U181" s="133"/>
    </row>
    <row r="182" spans="1:26" s="473" customFormat="1" ht="14.5" customHeight="1" x14ac:dyDescent="0.35">
      <c r="A182" s="466"/>
      <c r="B182" s="466"/>
      <c r="C182" s="466"/>
      <c r="D182" s="466"/>
      <c r="E182" s="467"/>
      <c r="F182" s="467"/>
      <c r="G182" s="84"/>
      <c r="H182" s="85"/>
      <c r="I182" s="85"/>
      <c r="J182" s="468"/>
      <c r="K182" s="468"/>
      <c r="L182" s="466"/>
      <c r="M182" s="466"/>
      <c r="N182" s="466"/>
      <c r="O182" s="466"/>
      <c r="P182" s="466"/>
      <c r="Q182" s="86"/>
      <c r="R182" s="86"/>
      <c r="S182" s="469"/>
      <c r="T182" s="470"/>
      <c r="U182" s="470"/>
      <c r="V182" s="470"/>
      <c r="W182" s="470"/>
      <c r="X182" s="471"/>
      <c r="Y182" s="471"/>
      <c r="Z182" s="472"/>
    </row>
    <row r="183" spans="1:26" s="450" customFormat="1" ht="14.5" customHeight="1" x14ac:dyDescent="0.35">
      <c r="A183" s="1084" t="s">
        <v>4509</v>
      </c>
      <c r="B183" s="1085"/>
      <c r="C183" s="1085"/>
      <c r="D183" s="1086"/>
      <c r="E183" s="859" t="s">
        <v>4531</v>
      </c>
      <c r="F183" s="860"/>
      <c r="G183" s="861"/>
      <c r="H183" s="428" t="s">
        <v>4768</v>
      </c>
      <c r="I183" s="846" t="s">
        <v>4760</v>
      </c>
      <c r="J183" s="847"/>
      <c r="K183" s="846" t="s">
        <v>4761</v>
      </c>
      <c r="L183" s="847"/>
      <c r="M183" s="846" t="s">
        <v>4762</v>
      </c>
      <c r="N183" s="978"/>
      <c r="O183" s="978"/>
      <c r="P183" s="847"/>
      <c r="Q183" s="846" t="s">
        <v>4954</v>
      </c>
      <c r="R183" s="847"/>
      <c r="S183" s="280"/>
      <c r="T183" s="449"/>
      <c r="U183" s="449"/>
    </row>
    <row r="184" spans="1:26" s="450" customFormat="1" ht="14.5" customHeight="1" x14ac:dyDescent="0.35">
      <c r="A184" s="1087"/>
      <c r="B184" s="1088"/>
      <c r="C184" s="1088"/>
      <c r="D184" s="1089"/>
      <c r="E184" s="429"/>
      <c r="F184" s="430"/>
      <c r="G184" s="431"/>
      <c r="H184" s="432"/>
      <c r="I184" s="848"/>
      <c r="J184" s="849"/>
      <c r="K184" s="848" t="s">
        <v>4764</v>
      </c>
      <c r="L184" s="849"/>
      <c r="M184" s="451"/>
      <c r="N184" s="452"/>
      <c r="O184" s="452"/>
      <c r="P184" s="452"/>
      <c r="Q184" s="848" t="s">
        <v>4955</v>
      </c>
      <c r="R184" s="849"/>
      <c r="S184" s="449"/>
      <c r="T184" s="449"/>
      <c r="U184" s="449"/>
    </row>
    <row r="185" spans="1:26" s="450" customFormat="1" ht="14.5" customHeight="1" x14ac:dyDescent="0.35">
      <c r="A185" s="1090"/>
      <c r="B185" s="1091"/>
      <c r="C185" s="1091"/>
      <c r="D185" s="1092"/>
      <c r="E185" s="434"/>
      <c r="F185" s="435"/>
      <c r="G185" s="436"/>
      <c r="H185" s="437"/>
      <c r="I185" s="855"/>
      <c r="J185" s="856"/>
      <c r="K185" s="855" t="s">
        <v>4766</v>
      </c>
      <c r="L185" s="856"/>
      <c r="M185" s="433"/>
      <c r="N185" s="453"/>
      <c r="O185" s="453"/>
      <c r="P185" s="453"/>
      <c r="Q185" s="855" t="s">
        <v>4767</v>
      </c>
      <c r="R185" s="856"/>
      <c r="S185" s="449"/>
      <c r="T185" s="449"/>
      <c r="U185" s="449"/>
    </row>
    <row r="186" spans="1:26" s="105" customFormat="1" ht="14.5" customHeight="1" x14ac:dyDescent="0.25">
      <c r="A186" s="454"/>
      <c r="B186" s="159" t="s">
        <v>4776</v>
      </c>
      <c r="C186" s="455"/>
      <c r="D186" s="456"/>
      <c r="E186" s="1073">
        <v>0</v>
      </c>
      <c r="F186" s="1074"/>
      <c r="G186" s="1075"/>
      <c r="H186" s="660">
        <v>0</v>
      </c>
      <c r="I186" s="1076" t="str">
        <f>IF($E$194&gt;0,E186/$E$194*100,"")</f>
        <v/>
      </c>
      <c r="J186" s="1077"/>
      <c r="K186" s="1078"/>
      <c r="L186" s="1079"/>
      <c r="M186" s="1080"/>
      <c r="N186" s="1081"/>
      <c r="O186" s="1081"/>
      <c r="P186" s="1082"/>
      <c r="Q186" s="1083">
        <f>E186*(H186/100)</f>
        <v>0</v>
      </c>
      <c r="R186" s="1083"/>
      <c r="S186" s="278"/>
      <c r="T186" s="278"/>
      <c r="U186" s="278"/>
    </row>
    <row r="187" spans="1:26" s="105" customFormat="1" ht="14.5" customHeight="1" x14ac:dyDescent="0.25">
      <c r="A187" s="454" t="s">
        <v>2</v>
      </c>
      <c r="B187" s="159" t="s">
        <v>4777</v>
      </c>
      <c r="C187" s="455"/>
      <c r="D187" s="456"/>
      <c r="E187" s="1073">
        <v>0</v>
      </c>
      <c r="F187" s="1074"/>
      <c r="G187" s="1075"/>
      <c r="H187" s="661">
        <v>0</v>
      </c>
      <c r="I187" s="1076" t="str">
        <f t="shared" ref="I187:I193" si="7">IF($E$194&gt;0,E187/$E$194*100,"")</f>
        <v/>
      </c>
      <c r="J187" s="1077"/>
      <c r="K187" s="1078"/>
      <c r="L187" s="1079"/>
      <c r="M187" s="1080"/>
      <c r="N187" s="1081"/>
      <c r="O187" s="1081"/>
      <c r="P187" s="1082"/>
      <c r="Q187" s="1083">
        <f t="shared" ref="Q187:Q192" si="8">E187*(H187/100)</f>
        <v>0</v>
      </c>
      <c r="R187" s="1083"/>
      <c r="S187" s="278"/>
      <c r="T187" s="278"/>
      <c r="U187" s="278"/>
    </row>
    <row r="188" spans="1:26" s="105" customFormat="1" ht="14.5" customHeight="1" x14ac:dyDescent="0.25">
      <c r="A188" s="454"/>
      <c r="B188" s="159" t="s">
        <v>4778</v>
      </c>
      <c r="C188" s="455"/>
      <c r="D188" s="456"/>
      <c r="E188" s="1073">
        <v>0</v>
      </c>
      <c r="F188" s="1074"/>
      <c r="G188" s="1075"/>
      <c r="H188" s="660">
        <v>0</v>
      </c>
      <c r="I188" s="1076" t="str">
        <f t="shared" si="7"/>
        <v/>
      </c>
      <c r="J188" s="1077"/>
      <c r="K188" s="1078"/>
      <c r="L188" s="1079"/>
      <c r="M188" s="1080"/>
      <c r="N188" s="1081"/>
      <c r="O188" s="1081"/>
      <c r="P188" s="1082"/>
      <c r="Q188" s="1083">
        <f t="shared" si="8"/>
        <v>0</v>
      </c>
      <c r="R188" s="1083"/>
      <c r="S188" s="278"/>
      <c r="T188" s="278"/>
      <c r="U188" s="278"/>
    </row>
    <row r="189" spans="1:26" s="105" customFormat="1" ht="14.5" customHeight="1" x14ac:dyDescent="0.25">
      <c r="A189" s="454"/>
      <c r="B189" s="159" t="s">
        <v>4785</v>
      </c>
      <c r="C189" s="455"/>
      <c r="D189" s="456"/>
      <c r="E189" s="1073">
        <v>0</v>
      </c>
      <c r="F189" s="1074"/>
      <c r="G189" s="1075"/>
      <c r="H189" s="660">
        <v>0</v>
      </c>
      <c r="I189" s="1076" t="str">
        <f t="shared" si="7"/>
        <v/>
      </c>
      <c r="J189" s="1077"/>
      <c r="K189" s="1078"/>
      <c r="L189" s="1079"/>
      <c r="M189" s="1080"/>
      <c r="N189" s="1081"/>
      <c r="O189" s="1081"/>
      <c r="P189" s="1082"/>
      <c r="Q189" s="1083">
        <f t="shared" si="8"/>
        <v>0</v>
      </c>
      <c r="R189" s="1083"/>
      <c r="S189" s="278"/>
      <c r="T189" s="278"/>
      <c r="U189" s="278"/>
    </row>
    <row r="190" spans="1:26" s="105" customFormat="1" ht="14.5" customHeight="1" x14ac:dyDescent="0.25">
      <c r="A190" s="454"/>
      <c r="B190" s="159" t="s">
        <v>4779</v>
      </c>
      <c r="C190" s="455"/>
      <c r="D190" s="456"/>
      <c r="E190" s="1073">
        <v>0</v>
      </c>
      <c r="F190" s="1074"/>
      <c r="G190" s="1075"/>
      <c r="H190" s="661">
        <v>0</v>
      </c>
      <c r="I190" s="1076" t="str">
        <f t="shared" si="7"/>
        <v/>
      </c>
      <c r="J190" s="1077"/>
      <c r="K190" s="1078"/>
      <c r="L190" s="1079"/>
      <c r="M190" s="1080"/>
      <c r="N190" s="1081"/>
      <c r="O190" s="1081"/>
      <c r="P190" s="1082"/>
      <c r="Q190" s="1083">
        <f t="shared" si="8"/>
        <v>0</v>
      </c>
      <c r="R190" s="1083"/>
      <c r="S190" s="278"/>
      <c r="T190" s="278"/>
      <c r="U190" s="278"/>
    </row>
    <row r="191" spans="1:26" s="105" customFormat="1" ht="14.5" customHeight="1" x14ac:dyDescent="0.25">
      <c r="A191" s="454"/>
      <c r="B191" s="159" t="s">
        <v>4780</v>
      </c>
      <c r="C191" s="455"/>
      <c r="D191" s="456"/>
      <c r="E191" s="1073">
        <v>0</v>
      </c>
      <c r="F191" s="1074"/>
      <c r="G191" s="1075"/>
      <c r="H191" s="660">
        <v>0</v>
      </c>
      <c r="I191" s="1076" t="str">
        <f t="shared" si="7"/>
        <v/>
      </c>
      <c r="J191" s="1077"/>
      <c r="K191" s="1078"/>
      <c r="L191" s="1079"/>
      <c r="M191" s="1080"/>
      <c r="N191" s="1081"/>
      <c r="O191" s="1081"/>
      <c r="P191" s="1082"/>
      <c r="Q191" s="1083">
        <f t="shared" si="8"/>
        <v>0</v>
      </c>
      <c r="R191" s="1083"/>
      <c r="S191" s="278"/>
      <c r="T191" s="278"/>
      <c r="U191" s="278"/>
    </row>
    <row r="192" spans="1:26" s="105" customFormat="1" ht="14.5" customHeight="1" x14ac:dyDescent="0.25">
      <c r="A192" s="454"/>
      <c r="B192" s="159" t="s">
        <v>4786</v>
      </c>
      <c r="C192" s="455"/>
      <c r="D192" s="456"/>
      <c r="E192" s="1073">
        <v>0</v>
      </c>
      <c r="F192" s="1074"/>
      <c r="G192" s="1075"/>
      <c r="H192" s="660">
        <v>0</v>
      </c>
      <c r="I192" s="1076" t="str">
        <f t="shared" si="7"/>
        <v/>
      </c>
      <c r="J192" s="1077"/>
      <c r="K192" s="1078"/>
      <c r="L192" s="1079"/>
      <c r="M192" s="1080"/>
      <c r="N192" s="1081"/>
      <c r="O192" s="1081"/>
      <c r="P192" s="1082"/>
      <c r="Q192" s="1083">
        <f t="shared" si="8"/>
        <v>0</v>
      </c>
      <c r="R192" s="1083"/>
      <c r="S192" s="457"/>
      <c r="T192" s="278"/>
      <c r="U192" s="278"/>
    </row>
    <row r="193" spans="1:26" s="105" customFormat="1" ht="14.5" customHeight="1" x14ac:dyDescent="0.25">
      <c r="A193" s="454"/>
      <c r="B193" s="159" t="s">
        <v>4781</v>
      </c>
      <c r="C193" s="455"/>
      <c r="D193" s="456"/>
      <c r="E193" s="1104">
        <f>E153</f>
        <v>0</v>
      </c>
      <c r="F193" s="1105"/>
      <c r="G193" s="1106"/>
      <c r="H193" s="458"/>
      <c r="I193" s="1076" t="str">
        <f t="shared" si="7"/>
        <v/>
      </c>
      <c r="J193" s="1077"/>
      <c r="K193" s="459"/>
      <c r="L193" s="459"/>
      <c r="M193" s="1107"/>
      <c r="N193" s="1107"/>
      <c r="O193" s="1107"/>
      <c r="P193" s="1108"/>
      <c r="Q193" s="1109">
        <f>Q153</f>
        <v>0</v>
      </c>
      <c r="R193" s="1110"/>
      <c r="S193" s="460"/>
      <c r="T193" s="278"/>
      <c r="U193" s="278"/>
    </row>
    <row r="194" spans="1:26" s="2" customFormat="1" ht="14.5" customHeight="1" x14ac:dyDescent="0.25">
      <c r="A194" s="461"/>
      <c r="B194" s="462" t="s">
        <v>4864</v>
      </c>
      <c r="C194" s="463"/>
      <c r="D194" s="463"/>
      <c r="E194" s="957">
        <f>SUM(E186:G193)</f>
        <v>0</v>
      </c>
      <c r="F194" s="958"/>
      <c r="G194" s="959"/>
      <c r="H194" s="464"/>
      <c r="I194" s="839">
        <f>SUM(I186:J193)</f>
        <v>0</v>
      </c>
      <c r="J194" s="840"/>
      <c r="K194" s="465"/>
      <c r="L194" s="465"/>
      <c r="M194" s="867"/>
      <c r="N194" s="867"/>
      <c r="O194" s="867"/>
      <c r="P194" s="868"/>
      <c r="Q194" s="843">
        <f>SUM(Q186:Q191)+Q193</f>
        <v>0</v>
      </c>
      <c r="R194" s="843"/>
      <c r="S194" s="133"/>
      <c r="T194" s="133"/>
      <c r="U194" s="133"/>
    </row>
    <row r="195" spans="1:26" s="99" customFormat="1" ht="14.5" customHeight="1" x14ac:dyDescent="0.3">
      <c r="A195" s="461"/>
      <c r="B195" s="159" t="s">
        <v>4788</v>
      </c>
      <c r="C195" s="159"/>
      <c r="D195" s="462"/>
      <c r="E195" s="1111">
        <v>0</v>
      </c>
      <c r="F195" s="1112"/>
      <c r="G195" s="1113"/>
      <c r="H195" s="663">
        <v>0</v>
      </c>
      <c r="I195" s="1114"/>
      <c r="J195" s="1114"/>
      <c r="K195" s="1115"/>
      <c r="L195" s="1116"/>
      <c r="M195" s="972"/>
      <c r="N195" s="973"/>
      <c r="O195" s="973"/>
      <c r="P195" s="974"/>
      <c r="Q195" s="1117">
        <f>E195*H195</f>
        <v>0</v>
      </c>
      <c r="R195" s="1117"/>
      <c r="S195" s="43"/>
      <c r="T195" s="355"/>
      <c r="U195" s="355"/>
      <c r="V195" s="355"/>
      <c r="W195" s="355"/>
      <c r="X195" s="90"/>
      <c r="Y195" s="90"/>
      <c r="Z195" s="242"/>
    </row>
    <row r="196" spans="1:26" s="473" customFormat="1" ht="14.5" customHeight="1" x14ac:dyDescent="0.35">
      <c r="A196" s="466"/>
      <c r="B196" s="466"/>
      <c r="C196" s="466"/>
      <c r="D196" s="466"/>
      <c r="E196" s="467"/>
      <c r="F196" s="467"/>
      <c r="G196" s="84"/>
      <c r="H196" s="85"/>
      <c r="I196" s="85"/>
      <c r="J196" s="468"/>
      <c r="K196" s="468"/>
      <c r="L196" s="466"/>
      <c r="M196" s="466"/>
      <c r="N196" s="466"/>
      <c r="O196" s="466"/>
      <c r="P196" s="466"/>
      <c r="Q196" s="86"/>
      <c r="R196" s="86"/>
      <c r="S196" s="469"/>
      <c r="T196" s="470"/>
      <c r="U196" s="470"/>
      <c r="V196" s="470"/>
      <c r="W196" s="470"/>
      <c r="X196" s="471"/>
      <c r="Y196" s="471"/>
      <c r="Z196" s="472"/>
    </row>
    <row r="197" spans="1:26" s="450" customFormat="1" ht="14.5" customHeight="1" x14ac:dyDescent="0.35">
      <c r="A197" s="1084" t="s">
        <v>4859</v>
      </c>
      <c r="B197" s="1085"/>
      <c r="C197" s="1085"/>
      <c r="D197" s="1086"/>
      <c r="E197" s="859" t="s">
        <v>4531</v>
      </c>
      <c r="F197" s="860"/>
      <c r="G197" s="861"/>
      <c r="H197" s="428" t="s">
        <v>4768</v>
      </c>
      <c r="I197" s="846" t="s">
        <v>4760</v>
      </c>
      <c r="J197" s="847"/>
      <c r="K197" s="846" t="s">
        <v>4761</v>
      </c>
      <c r="L197" s="847"/>
      <c r="M197" s="846" t="s">
        <v>4762</v>
      </c>
      <c r="N197" s="978"/>
      <c r="O197" s="978"/>
      <c r="P197" s="847"/>
      <c r="Q197" s="846" t="s">
        <v>4954</v>
      </c>
      <c r="R197" s="847"/>
      <c r="S197" s="280"/>
      <c r="T197" s="449"/>
      <c r="U197" s="449"/>
    </row>
    <row r="198" spans="1:26" s="450" customFormat="1" ht="14.5" customHeight="1" x14ac:dyDescent="0.35">
      <c r="A198" s="1087"/>
      <c r="B198" s="1088"/>
      <c r="C198" s="1088"/>
      <c r="D198" s="1089"/>
      <c r="E198" s="429"/>
      <c r="F198" s="430"/>
      <c r="G198" s="431"/>
      <c r="H198" s="432"/>
      <c r="I198" s="848"/>
      <c r="J198" s="849"/>
      <c r="K198" s="848" t="s">
        <v>4764</v>
      </c>
      <c r="L198" s="849"/>
      <c r="M198" s="451"/>
      <c r="N198" s="452"/>
      <c r="O198" s="452"/>
      <c r="P198" s="452"/>
      <c r="Q198" s="848" t="s">
        <v>4955</v>
      </c>
      <c r="R198" s="849"/>
      <c r="S198" s="449"/>
      <c r="T198" s="449"/>
      <c r="U198" s="449"/>
    </row>
    <row r="199" spans="1:26" s="450" customFormat="1" ht="14.5" customHeight="1" x14ac:dyDescent="0.35">
      <c r="A199" s="1090"/>
      <c r="B199" s="1091"/>
      <c r="C199" s="1091"/>
      <c r="D199" s="1092"/>
      <c r="E199" s="434"/>
      <c r="F199" s="435"/>
      <c r="G199" s="436"/>
      <c r="H199" s="437"/>
      <c r="I199" s="855"/>
      <c r="J199" s="856"/>
      <c r="K199" s="855" t="s">
        <v>4766</v>
      </c>
      <c r="L199" s="856"/>
      <c r="M199" s="433"/>
      <c r="N199" s="453"/>
      <c r="O199" s="453"/>
      <c r="P199" s="453"/>
      <c r="Q199" s="855" t="s">
        <v>4767</v>
      </c>
      <c r="R199" s="856"/>
      <c r="S199" s="449"/>
      <c r="T199" s="449"/>
      <c r="U199" s="449"/>
    </row>
    <row r="200" spans="1:26" s="105" customFormat="1" ht="14.5" customHeight="1" x14ac:dyDescent="0.25">
      <c r="A200" s="454"/>
      <c r="B200" s="159" t="s">
        <v>4776</v>
      </c>
      <c r="C200" s="455"/>
      <c r="D200" s="456"/>
      <c r="E200" s="1123">
        <f>E173+E186</f>
        <v>0</v>
      </c>
      <c r="F200" s="1124"/>
      <c r="G200" s="1125"/>
      <c r="H200" s="664">
        <f>IFERROR(Q200/E200,0)</f>
        <v>0</v>
      </c>
      <c r="I200" s="1076" t="str">
        <f>IF($E$208&gt;0,E200/$E$208*100,"")</f>
        <v/>
      </c>
      <c r="J200" s="1077"/>
      <c r="K200" s="1118">
        <f>K186</f>
        <v>0</v>
      </c>
      <c r="L200" s="1119"/>
      <c r="M200" s="1120">
        <f>M186</f>
        <v>0</v>
      </c>
      <c r="N200" s="1121"/>
      <c r="O200" s="1121"/>
      <c r="P200" s="1122"/>
      <c r="Q200" s="1083">
        <f>Q173+Q186</f>
        <v>0</v>
      </c>
      <c r="R200" s="1083"/>
      <c r="S200" s="278"/>
      <c r="T200" s="278"/>
      <c r="U200" s="278"/>
    </row>
    <row r="201" spans="1:26" s="105" customFormat="1" ht="14.5" customHeight="1" x14ac:dyDescent="0.25">
      <c r="A201" s="454" t="s">
        <v>2</v>
      </c>
      <c r="B201" s="159" t="s">
        <v>4777</v>
      </c>
      <c r="C201" s="455"/>
      <c r="D201" s="456"/>
      <c r="E201" s="1123">
        <f t="shared" ref="E201:E206" si="9">E174+E187</f>
        <v>0</v>
      </c>
      <c r="F201" s="1124"/>
      <c r="G201" s="1125"/>
      <c r="H201" s="664">
        <f t="shared" ref="H201:H206" si="10">IFERROR(Q201/E201,0)</f>
        <v>0</v>
      </c>
      <c r="I201" s="1076" t="str">
        <f t="shared" ref="I201:I207" si="11">IF($E$208&gt;0,E201/$E$208*100,"")</f>
        <v/>
      </c>
      <c r="J201" s="1077"/>
      <c r="K201" s="1118">
        <f t="shared" ref="K201:K206" si="12">K187</f>
        <v>0</v>
      </c>
      <c r="L201" s="1119"/>
      <c r="M201" s="1120">
        <f t="shared" ref="M201:M206" si="13">M187</f>
        <v>0</v>
      </c>
      <c r="N201" s="1121"/>
      <c r="O201" s="1121"/>
      <c r="P201" s="1122"/>
      <c r="Q201" s="1083">
        <f t="shared" ref="Q201:Q206" si="14">Q174+Q187</f>
        <v>0</v>
      </c>
      <c r="R201" s="1083"/>
      <c r="S201" s="278"/>
      <c r="T201" s="278"/>
      <c r="U201" s="278"/>
    </row>
    <row r="202" spans="1:26" s="105" customFormat="1" ht="14.5" customHeight="1" x14ac:dyDescent="0.25">
      <c r="A202" s="454"/>
      <c r="B202" s="159" t="s">
        <v>4778</v>
      </c>
      <c r="C202" s="455"/>
      <c r="D202" s="456"/>
      <c r="E202" s="1123">
        <f t="shared" si="9"/>
        <v>0</v>
      </c>
      <c r="F202" s="1124"/>
      <c r="G202" s="1125"/>
      <c r="H202" s="664">
        <f t="shared" si="10"/>
        <v>0</v>
      </c>
      <c r="I202" s="1076" t="str">
        <f t="shared" si="11"/>
        <v/>
      </c>
      <c r="J202" s="1077"/>
      <c r="K202" s="1118">
        <f t="shared" si="12"/>
        <v>0</v>
      </c>
      <c r="L202" s="1119"/>
      <c r="M202" s="1120">
        <f t="shared" si="13"/>
        <v>0</v>
      </c>
      <c r="N202" s="1121"/>
      <c r="O202" s="1121"/>
      <c r="P202" s="1122"/>
      <c r="Q202" s="1083">
        <f t="shared" si="14"/>
        <v>0</v>
      </c>
      <c r="R202" s="1083"/>
      <c r="S202" s="278"/>
      <c r="T202" s="278"/>
      <c r="U202" s="278"/>
    </row>
    <row r="203" spans="1:26" s="105" customFormat="1" ht="14.5" customHeight="1" x14ac:dyDescent="0.25">
      <c r="A203" s="454"/>
      <c r="B203" s="159" t="s">
        <v>4785</v>
      </c>
      <c r="C203" s="455"/>
      <c r="D203" s="456"/>
      <c r="E203" s="1123">
        <f t="shared" si="9"/>
        <v>0</v>
      </c>
      <c r="F203" s="1124"/>
      <c r="G203" s="1125"/>
      <c r="H203" s="664">
        <f t="shared" si="10"/>
        <v>0</v>
      </c>
      <c r="I203" s="1076" t="str">
        <f t="shared" si="11"/>
        <v/>
      </c>
      <c r="J203" s="1077"/>
      <c r="K203" s="1118">
        <f t="shared" si="12"/>
        <v>0</v>
      </c>
      <c r="L203" s="1119"/>
      <c r="M203" s="1120">
        <f t="shared" si="13"/>
        <v>0</v>
      </c>
      <c r="N203" s="1121"/>
      <c r="O203" s="1121"/>
      <c r="P203" s="1122"/>
      <c r="Q203" s="1083">
        <f t="shared" si="14"/>
        <v>0</v>
      </c>
      <c r="R203" s="1083"/>
      <c r="S203" s="278"/>
      <c r="T203" s="278"/>
      <c r="U203" s="278"/>
    </row>
    <row r="204" spans="1:26" s="105" customFormat="1" ht="14.5" customHeight="1" x14ac:dyDescent="0.25">
      <c r="A204" s="454"/>
      <c r="B204" s="159" t="s">
        <v>4779</v>
      </c>
      <c r="C204" s="455"/>
      <c r="D204" s="456"/>
      <c r="E204" s="1123">
        <f t="shared" si="9"/>
        <v>0</v>
      </c>
      <c r="F204" s="1124"/>
      <c r="G204" s="1125"/>
      <c r="H204" s="664">
        <f t="shared" si="10"/>
        <v>0</v>
      </c>
      <c r="I204" s="1076" t="str">
        <f t="shared" si="11"/>
        <v/>
      </c>
      <c r="J204" s="1077"/>
      <c r="K204" s="1118">
        <f t="shared" si="12"/>
        <v>0</v>
      </c>
      <c r="L204" s="1119"/>
      <c r="M204" s="1120">
        <f t="shared" si="13"/>
        <v>0</v>
      </c>
      <c r="N204" s="1121"/>
      <c r="O204" s="1121"/>
      <c r="P204" s="1122"/>
      <c r="Q204" s="1083">
        <f t="shared" si="14"/>
        <v>0</v>
      </c>
      <c r="R204" s="1083"/>
      <c r="S204" s="278"/>
      <c r="T204" s="278"/>
      <c r="U204" s="278"/>
    </row>
    <row r="205" spans="1:26" s="105" customFormat="1" ht="14.5" customHeight="1" x14ac:dyDescent="0.25">
      <c r="A205" s="454"/>
      <c r="B205" s="159" t="s">
        <v>4780</v>
      </c>
      <c r="C205" s="455"/>
      <c r="D205" s="456"/>
      <c r="E205" s="1123">
        <f t="shared" si="9"/>
        <v>0</v>
      </c>
      <c r="F205" s="1124"/>
      <c r="G205" s="1125"/>
      <c r="H205" s="664">
        <f t="shared" si="10"/>
        <v>0</v>
      </c>
      <c r="I205" s="1076" t="str">
        <f t="shared" si="11"/>
        <v/>
      </c>
      <c r="J205" s="1077"/>
      <c r="K205" s="1118">
        <f t="shared" si="12"/>
        <v>0</v>
      </c>
      <c r="L205" s="1119"/>
      <c r="M205" s="1120">
        <f t="shared" si="13"/>
        <v>0</v>
      </c>
      <c r="N205" s="1121"/>
      <c r="O205" s="1121"/>
      <c r="P205" s="1122"/>
      <c r="Q205" s="1083">
        <f t="shared" si="14"/>
        <v>0</v>
      </c>
      <c r="R205" s="1083"/>
      <c r="S205" s="278"/>
      <c r="T205" s="278"/>
      <c r="U205" s="278"/>
    </row>
    <row r="206" spans="1:26" s="105" customFormat="1" ht="14.5" customHeight="1" x14ac:dyDescent="0.25">
      <c r="A206" s="454"/>
      <c r="B206" s="159" t="s">
        <v>4786</v>
      </c>
      <c r="C206" s="455"/>
      <c r="D206" s="456"/>
      <c r="E206" s="1123">
        <f t="shared" si="9"/>
        <v>0</v>
      </c>
      <c r="F206" s="1124"/>
      <c r="G206" s="1125"/>
      <c r="H206" s="664">
        <f t="shared" si="10"/>
        <v>0</v>
      </c>
      <c r="I206" s="1076" t="str">
        <f t="shared" si="11"/>
        <v/>
      </c>
      <c r="J206" s="1077"/>
      <c r="K206" s="1118">
        <f t="shared" si="12"/>
        <v>0</v>
      </c>
      <c r="L206" s="1119"/>
      <c r="M206" s="1120">
        <f t="shared" si="13"/>
        <v>0</v>
      </c>
      <c r="N206" s="1121"/>
      <c r="O206" s="1121"/>
      <c r="P206" s="1122"/>
      <c r="Q206" s="1083">
        <f t="shared" si="14"/>
        <v>0</v>
      </c>
      <c r="R206" s="1083"/>
      <c r="S206" s="457"/>
      <c r="T206" s="278"/>
      <c r="U206" s="278"/>
    </row>
    <row r="207" spans="1:26" s="105" customFormat="1" ht="14.5" customHeight="1" x14ac:dyDescent="0.25">
      <c r="A207" s="454"/>
      <c r="B207" s="159" t="s">
        <v>4781</v>
      </c>
      <c r="C207" s="455"/>
      <c r="D207" s="456"/>
      <c r="E207" s="1104">
        <f>E180+E193</f>
        <v>0</v>
      </c>
      <c r="F207" s="1105"/>
      <c r="G207" s="1106"/>
      <c r="H207" s="458"/>
      <c r="I207" s="1076" t="str">
        <f t="shared" si="11"/>
        <v/>
      </c>
      <c r="J207" s="1077"/>
      <c r="K207" s="459"/>
      <c r="L207" s="459"/>
      <c r="M207" s="1107"/>
      <c r="N207" s="1107"/>
      <c r="O207" s="1107"/>
      <c r="P207" s="1108"/>
      <c r="Q207" s="1109">
        <f>Q164</f>
        <v>0</v>
      </c>
      <c r="R207" s="1110"/>
      <c r="S207" s="460"/>
      <c r="T207" s="278"/>
      <c r="U207" s="278"/>
    </row>
    <row r="208" spans="1:26" s="2" customFormat="1" ht="14.5" customHeight="1" x14ac:dyDescent="0.25">
      <c r="A208" s="461"/>
      <c r="B208" s="462" t="s">
        <v>4865</v>
      </c>
      <c r="C208" s="461"/>
      <c r="D208" s="462"/>
      <c r="E208" s="957">
        <f>SUM(E200:G207)</f>
        <v>0</v>
      </c>
      <c r="F208" s="958"/>
      <c r="G208" s="959"/>
      <c r="H208" s="464"/>
      <c r="I208" s="839">
        <f>SUM(I200:J207)</f>
        <v>0</v>
      </c>
      <c r="J208" s="840"/>
      <c r="K208" s="465"/>
      <c r="L208" s="465"/>
      <c r="M208" s="867"/>
      <c r="N208" s="867"/>
      <c r="O208" s="867"/>
      <c r="P208" s="868"/>
      <c r="Q208" s="843">
        <f>SUM(Q200:Q205)+Q207</f>
        <v>0</v>
      </c>
      <c r="R208" s="843"/>
      <c r="S208" s="133"/>
      <c r="T208" s="133"/>
      <c r="U208" s="133"/>
    </row>
    <row r="209" spans="1:27" s="99" customFormat="1" ht="14.5" customHeight="1" x14ac:dyDescent="0.3">
      <c r="A209" s="461"/>
      <c r="B209" s="159" t="s">
        <v>4788</v>
      </c>
      <c r="C209" s="159"/>
      <c r="D209" s="462"/>
      <c r="E209" s="1111">
        <v>0</v>
      </c>
      <c r="F209" s="1112"/>
      <c r="G209" s="1113"/>
      <c r="H209" s="663">
        <v>0</v>
      </c>
      <c r="I209" s="1114"/>
      <c r="J209" s="1114"/>
      <c r="K209" s="1115"/>
      <c r="L209" s="1116"/>
      <c r="M209" s="972"/>
      <c r="N209" s="973"/>
      <c r="O209" s="973"/>
      <c r="P209" s="974"/>
      <c r="Q209" s="1117">
        <f>E209*H209</f>
        <v>0</v>
      </c>
      <c r="R209" s="1117"/>
      <c r="S209" s="43"/>
      <c r="T209" s="355"/>
      <c r="U209" s="355"/>
      <c r="V209" s="355"/>
      <c r="W209" s="355"/>
      <c r="X209" s="90"/>
      <c r="Y209" s="90"/>
      <c r="Z209" s="242"/>
    </row>
    <row r="210" spans="1:27" s="99" customFormat="1" ht="14.5" customHeight="1" x14ac:dyDescent="0.3">
      <c r="A210" s="474">
        <v>1</v>
      </c>
      <c r="B210" s="475" t="s">
        <v>4782</v>
      </c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398"/>
      <c r="N210" s="398"/>
      <c r="O210" s="398"/>
      <c r="P210" s="93"/>
      <c r="Q210" s="93"/>
      <c r="R210" s="180"/>
      <c r="S210" s="90"/>
      <c r="T210" s="355"/>
      <c r="U210" s="355"/>
      <c r="V210" s="355"/>
      <c r="W210" s="355"/>
      <c r="X210" s="90"/>
      <c r="Y210" s="90"/>
      <c r="Z210" s="242"/>
    </row>
    <row r="211" spans="1:27" s="99" customFormat="1" ht="14.5" customHeight="1" x14ac:dyDescent="0.3">
      <c r="A211" s="476">
        <v>2</v>
      </c>
      <c r="B211" s="206" t="s">
        <v>4783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15"/>
      <c r="N211" s="15"/>
      <c r="O211" s="15"/>
      <c r="P211" s="2"/>
      <c r="Q211" s="2"/>
      <c r="R211" s="5"/>
      <c r="S211" s="90"/>
      <c r="T211" s="355"/>
      <c r="U211" s="355"/>
      <c r="V211" s="355"/>
      <c r="W211" s="355"/>
      <c r="X211" s="90"/>
      <c r="Y211" s="90"/>
      <c r="Z211" s="242"/>
    </row>
    <row r="212" spans="1:27" s="99" customFormat="1" ht="14.5" customHeight="1" x14ac:dyDescent="0.3">
      <c r="A212" s="476">
        <v>3</v>
      </c>
      <c r="B212" s="206" t="s">
        <v>4784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15"/>
      <c r="N212" s="15"/>
      <c r="O212" s="15"/>
      <c r="P212" s="2"/>
      <c r="Q212" s="2"/>
      <c r="R212" s="5"/>
      <c r="S212" s="90"/>
      <c r="T212" s="355"/>
      <c r="U212" s="355"/>
      <c r="V212" s="355"/>
      <c r="W212" s="355"/>
      <c r="X212" s="90"/>
      <c r="Y212" s="90"/>
      <c r="Z212" s="242"/>
    </row>
    <row r="213" spans="1:27" s="99" customFormat="1" ht="14.5" customHeight="1" x14ac:dyDescent="0.3">
      <c r="S213" s="133"/>
      <c r="T213" s="16"/>
      <c r="U213" s="16"/>
      <c r="V213" s="355"/>
      <c r="W213" s="355"/>
      <c r="X213" s="90"/>
      <c r="Y213" s="90"/>
      <c r="Z213" s="242"/>
    </row>
    <row r="214" spans="1:27" s="265" customFormat="1" ht="14.5" customHeight="1" x14ac:dyDescent="0.3">
      <c r="A214" s="477" t="s">
        <v>4789</v>
      </c>
      <c r="B214" s="285"/>
      <c r="C214" s="285"/>
      <c r="D214" s="285"/>
      <c r="E214" s="285"/>
      <c r="F214" s="285"/>
      <c r="G214" s="285"/>
      <c r="H214" s="285"/>
      <c r="I214" s="285"/>
      <c r="J214" s="285"/>
      <c r="K214" s="285"/>
      <c r="L214" s="285"/>
      <c r="M214" s="285"/>
      <c r="N214" s="285"/>
      <c r="O214" s="285"/>
      <c r="P214" s="285"/>
      <c r="Q214" s="285"/>
      <c r="S214" s="154"/>
      <c r="T214" s="274"/>
      <c r="U214" s="274"/>
      <c r="V214" s="376"/>
      <c r="W214" s="376"/>
      <c r="X214" s="114"/>
      <c r="Y214" s="114"/>
      <c r="Z214" s="240"/>
      <c r="AA214" s="112"/>
    </row>
    <row r="215" spans="1:27" s="265" customFormat="1" ht="14.5" customHeight="1" x14ac:dyDescent="0.3">
      <c r="A215" s="145"/>
      <c r="B215" s="145"/>
      <c r="C215" s="145"/>
      <c r="D215" s="145"/>
      <c r="E215" s="145"/>
      <c r="F215" s="145"/>
      <c r="G215" s="145"/>
      <c r="H215" s="145"/>
      <c r="I215" s="145"/>
      <c r="J215" s="145"/>
      <c r="K215" s="145"/>
      <c r="L215" s="145"/>
      <c r="Q215" s="145"/>
      <c r="S215" s="154"/>
      <c r="T215" s="274"/>
      <c r="U215" s="274"/>
      <c r="V215" s="376"/>
      <c r="W215" s="376"/>
      <c r="X215" s="114"/>
      <c r="Y215" s="114"/>
      <c r="Z215" s="240"/>
      <c r="AA215" s="112"/>
    </row>
    <row r="216" spans="1:27" s="2" customFormat="1" ht="14.5" customHeight="1" x14ac:dyDescent="0.3">
      <c r="A216" s="6" t="s">
        <v>4866</v>
      </c>
      <c r="S216" s="133"/>
      <c r="T216" s="16"/>
      <c r="U216" s="16"/>
      <c r="V216" s="16"/>
      <c r="W216" s="16"/>
      <c r="X216" s="133"/>
      <c r="Y216" s="133"/>
      <c r="Z216" s="129"/>
    </row>
    <row r="217" spans="1:27" s="112" customFormat="1" ht="14.5" customHeight="1" x14ac:dyDescent="0.3">
      <c r="A217" s="930" t="s">
        <v>4790</v>
      </c>
      <c r="B217" s="931"/>
      <c r="C217" s="932"/>
      <c r="D217" s="478" t="s">
        <v>4791</v>
      </c>
      <c r="E217" s="933" t="s">
        <v>4792</v>
      </c>
      <c r="F217" s="934"/>
      <c r="G217" s="934"/>
      <c r="H217" s="934"/>
      <c r="I217" s="935"/>
      <c r="J217" s="936" t="s">
        <v>4793</v>
      </c>
      <c r="K217" s="937"/>
      <c r="L217" s="937"/>
      <c r="M217" s="937"/>
      <c r="N217" s="938"/>
      <c r="O217" s="478" t="s">
        <v>4794</v>
      </c>
      <c r="P217" s="954" t="s">
        <v>4795</v>
      </c>
      <c r="Q217" s="955"/>
      <c r="R217" s="956"/>
    </row>
    <row r="218" spans="1:27" s="265" customFormat="1" ht="14.5" customHeight="1" x14ac:dyDescent="0.3">
      <c r="A218" s="947" t="s">
        <v>3</v>
      </c>
      <c r="B218" s="948"/>
      <c r="C218" s="645" t="s">
        <v>4796</v>
      </c>
      <c r="D218" s="47" t="s">
        <v>3</v>
      </c>
      <c r="E218" s="941"/>
      <c r="F218" s="942"/>
      <c r="G218" s="942"/>
      <c r="H218" s="942"/>
      <c r="I218" s="942"/>
      <c r="J218" s="943">
        <v>0</v>
      </c>
      <c r="K218" s="944"/>
      <c r="L218" s="944"/>
      <c r="M218" s="944"/>
      <c r="N218" s="944"/>
      <c r="O218" s="82" t="str">
        <f>IF($J$225&gt;0,J218/$J$225,"")</f>
        <v/>
      </c>
      <c r="P218" s="986">
        <v>0</v>
      </c>
      <c r="Q218" s="987"/>
      <c r="R218" s="988"/>
      <c r="S218" s="154"/>
      <c r="T218" s="288"/>
      <c r="U218" s="274"/>
      <c r="V218" s="288"/>
      <c r="W218" s="376"/>
      <c r="X218" s="114"/>
      <c r="Y218" s="114"/>
      <c r="Z218" s="240"/>
      <c r="AA218" s="112"/>
    </row>
    <row r="219" spans="1:27" s="265" customFormat="1" ht="14.5" customHeight="1" x14ac:dyDescent="0.3">
      <c r="A219" s="947" t="s">
        <v>3</v>
      </c>
      <c r="B219" s="948"/>
      <c r="C219" s="646" t="s">
        <v>4796</v>
      </c>
      <c r="D219" s="47" t="s">
        <v>3</v>
      </c>
      <c r="E219" s="949"/>
      <c r="F219" s="950"/>
      <c r="G219" s="950"/>
      <c r="H219" s="950"/>
      <c r="I219" s="950"/>
      <c r="J219" s="888">
        <v>0</v>
      </c>
      <c r="K219" s="889"/>
      <c r="L219" s="889"/>
      <c r="M219" s="889"/>
      <c r="N219" s="889"/>
      <c r="O219" s="82" t="str">
        <f t="shared" ref="O219:O224" si="15">IF($J$225&gt;0,J219/$J$225,"")</f>
        <v/>
      </c>
      <c r="P219" s="927">
        <v>0</v>
      </c>
      <c r="Q219" s="928"/>
      <c r="R219" s="929"/>
      <c r="S219" s="154"/>
      <c r="T219" s="274"/>
      <c r="U219" s="274"/>
      <c r="V219" s="274"/>
      <c r="W219" s="376"/>
      <c r="X219" s="114"/>
      <c r="Y219" s="114"/>
      <c r="Z219" s="240"/>
      <c r="AA219" s="112"/>
    </row>
    <row r="220" spans="1:27" s="265" customFormat="1" ht="14.5" customHeight="1" x14ac:dyDescent="0.3">
      <c r="A220" s="947" t="s">
        <v>3</v>
      </c>
      <c r="B220" s="948"/>
      <c r="C220" s="647" t="s">
        <v>4796</v>
      </c>
      <c r="D220" s="47" t="s">
        <v>3</v>
      </c>
      <c r="E220" s="949"/>
      <c r="F220" s="950"/>
      <c r="G220" s="950"/>
      <c r="H220" s="950"/>
      <c r="I220" s="950"/>
      <c r="J220" s="888">
        <v>0</v>
      </c>
      <c r="K220" s="889"/>
      <c r="L220" s="889"/>
      <c r="M220" s="889"/>
      <c r="N220" s="889"/>
      <c r="O220" s="82" t="str">
        <f t="shared" si="15"/>
        <v/>
      </c>
      <c r="P220" s="927">
        <v>0</v>
      </c>
      <c r="Q220" s="928"/>
      <c r="R220" s="929"/>
      <c r="S220" s="154"/>
      <c r="T220" s="274"/>
      <c r="U220" s="274"/>
      <c r="V220" s="274"/>
      <c r="W220" s="376"/>
      <c r="X220" s="114"/>
      <c r="Y220" s="114"/>
      <c r="Z220" s="240"/>
      <c r="AA220" s="112"/>
    </row>
    <row r="221" spans="1:27" s="265" customFormat="1" ht="14.5" customHeight="1" x14ac:dyDescent="0.3">
      <c r="A221" s="947" t="s">
        <v>3</v>
      </c>
      <c r="B221" s="948"/>
      <c r="C221" s="646" t="s">
        <v>4796</v>
      </c>
      <c r="D221" s="47" t="s">
        <v>3</v>
      </c>
      <c r="E221" s="949"/>
      <c r="F221" s="950"/>
      <c r="G221" s="950"/>
      <c r="H221" s="950"/>
      <c r="I221" s="950"/>
      <c r="J221" s="888">
        <v>0</v>
      </c>
      <c r="K221" s="889"/>
      <c r="L221" s="889"/>
      <c r="M221" s="889"/>
      <c r="N221" s="889"/>
      <c r="O221" s="82" t="str">
        <f t="shared" si="15"/>
        <v/>
      </c>
      <c r="P221" s="927">
        <v>0</v>
      </c>
      <c r="Q221" s="928"/>
      <c r="R221" s="929"/>
      <c r="S221" s="154"/>
      <c r="T221" s="274"/>
      <c r="U221" s="274"/>
      <c r="V221" s="274"/>
      <c r="W221" s="376"/>
      <c r="X221" s="114"/>
      <c r="Y221" s="114"/>
      <c r="Z221" s="240"/>
      <c r="AA221" s="112"/>
    </row>
    <row r="222" spans="1:27" s="265" customFormat="1" ht="14.5" customHeight="1" x14ac:dyDescent="0.3">
      <c r="A222" s="947" t="s">
        <v>3</v>
      </c>
      <c r="B222" s="948"/>
      <c r="C222" s="647" t="s">
        <v>4796</v>
      </c>
      <c r="D222" s="47" t="s">
        <v>3</v>
      </c>
      <c r="E222" s="949"/>
      <c r="F222" s="950"/>
      <c r="G222" s="950"/>
      <c r="H222" s="950"/>
      <c r="I222" s="950"/>
      <c r="J222" s="888">
        <v>0</v>
      </c>
      <c r="K222" s="889"/>
      <c r="L222" s="889"/>
      <c r="M222" s="889"/>
      <c r="N222" s="889"/>
      <c r="O222" s="82" t="str">
        <f t="shared" si="15"/>
        <v/>
      </c>
      <c r="P222" s="927">
        <v>0</v>
      </c>
      <c r="Q222" s="928"/>
      <c r="R222" s="929"/>
      <c r="S222" s="154"/>
      <c r="T222" s="274"/>
      <c r="U222" s="274"/>
      <c r="V222" s="274"/>
      <c r="W222" s="376"/>
      <c r="X222" s="114"/>
      <c r="Y222" s="114"/>
      <c r="Z222" s="240"/>
      <c r="AA222" s="112"/>
    </row>
    <row r="223" spans="1:27" s="265" customFormat="1" ht="14.5" customHeight="1" x14ac:dyDescent="0.3">
      <c r="A223" s="947" t="s">
        <v>3</v>
      </c>
      <c r="B223" s="948"/>
      <c r="C223" s="647" t="s">
        <v>4796</v>
      </c>
      <c r="D223" s="47" t="s">
        <v>3</v>
      </c>
      <c r="E223" s="949"/>
      <c r="F223" s="950"/>
      <c r="G223" s="950"/>
      <c r="H223" s="950"/>
      <c r="I223" s="950"/>
      <c r="J223" s="888">
        <v>0</v>
      </c>
      <c r="K223" s="889"/>
      <c r="L223" s="889"/>
      <c r="M223" s="889"/>
      <c r="N223" s="889"/>
      <c r="O223" s="82" t="str">
        <f t="shared" si="15"/>
        <v/>
      </c>
      <c r="P223" s="927">
        <v>0</v>
      </c>
      <c r="Q223" s="928"/>
      <c r="R223" s="929"/>
      <c r="S223" s="154"/>
      <c r="T223" s="274"/>
      <c r="U223" s="274"/>
      <c r="V223" s="274"/>
      <c r="W223" s="376"/>
      <c r="X223" s="114"/>
      <c r="Y223" s="114"/>
      <c r="Z223" s="240"/>
      <c r="AA223" s="112"/>
    </row>
    <row r="224" spans="1:27" s="265" customFormat="1" ht="14.5" customHeight="1" x14ac:dyDescent="0.3">
      <c r="A224" s="479"/>
      <c r="B224" s="878" t="s">
        <v>4797</v>
      </c>
      <c r="C224" s="878"/>
      <c r="D224" s="879"/>
      <c r="E224" s="989"/>
      <c r="F224" s="989"/>
      <c r="G224" s="989"/>
      <c r="H224" s="989"/>
      <c r="I224" s="989"/>
      <c r="J224" s="888">
        <v>0</v>
      </c>
      <c r="K224" s="889"/>
      <c r="L224" s="889"/>
      <c r="M224" s="889"/>
      <c r="N224" s="889"/>
      <c r="O224" s="82" t="str">
        <f t="shared" si="15"/>
        <v/>
      </c>
      <c r="P224" s="927">
        <v>0</v>
      </c>
      <c r="Q224" s="928"/>
      <c r="R224" s="929"/>
      <c r="S224" s="154"/>
      <c r="T224" s="274"/>
      <c r="U224" s="274"/>
      <c r="V224" s="274"/>
      <c r="W224" s="376"/>
      <c r="X224" s="114"/>
      <c r="Y224" s="114"/>
      <c r="Z224" s="240"/>
      <c r="AA224" s="112"/>
    </row>
    <row r="225" spans="1:27" s="265" customFormat="1" ht="14.5" customHeight="1" x14ac:dyDescent="0.3">
      <c r="A225" s="480"/>
      <c r="B225" s="481"/>
      <c r="C225" s="482"/>
      <c r="D225" s="483"/>
      <c r="E225" s="945" t="s">
        <v>4936</v>
      </c>
      <c r="F225" s="945"/>
      <c r="G225" s="945"/>
      <c r="H225" s="945"/>
      <c r="I225" s="945"/>
      <c r="J225" s="946">
        <f>SUM(J218:N224)</f>
        <v>0</v>
      </c>
      <c r="K225" s="946"/>
      <c r="L225" s="946"/>
      <c r="M225" s="946"/>
      <c r="N225" s="946"/>
      <c r="O225" s="45">
        <f>SUM(O218:O224)</f>
        <v>0</v>
      </c>
      <c r="P225" s="882">
        <f>SUM(P218:R224)</f>
        <v>0</v>
      </c>
      <c r="Q225" s="883"/>
      <c r="R225" s="884"/>
      <c r="S225" s="154"/>
      <c r="T225" s="274"/>
      <c r="U225" s="274"/>
      <c r="V225" s="274"/>
      <c r="W225" s="376"/>
      <c r="X225" s="114"/>
      <c r="Y225" s="114"/>
      <c r="Z225" s="240"/>
      <c r="AA225" s="112"/>
    </row>
    <row r="226" spans="1:27" s="265" customFormat="1" ht="14.5" customHeight="1" x14ac:dyDescent="0.3">
      <c r="A226" s="484" t="s">
        <v>0</v>
      </c>
      <c r="B226" s="484" t="s">
        <v>4799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S226" s="154"/>
      <c r="T226" s="274"/>
      <c r="U226" s="274"/>
      <c r="V226" s="376"/>
      <c r="W226" s="376"/>
      <c r="X226" s="114"/>
      <c r="Y226" s="114"/>
      <c r="Z226" s="240"/>
      <c r="AA226" s="112"/>
    </row>
    <row r="227" spans="1:27" s="265" customFormat="1" ht="14.5" customHeight="1" x14ac:dyDescent="0.3">
      <c r="A227" s="485"/>
      <c r="B227" s="484" t="s">
        <v>4800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S227" s="154"/>
      <c r="T227" s="274"/>
      <c r="U227" s="274"/>
      <c r="V227" s="376"/>
      <c r="W227" s="376"/>
      <c r="X227" s="114"/>
      <c r="Y227" s="114"/>
      <c r="Z227" s="240"/>
      <c r="AA227" s="112"/>
    </row>
    <row r="228" spans="1:27" s="99" customFormat="1" ht="14.5" customHeight="1" x14ac:dyDescent="0.3">
      <c r="A228" s="2"/>
      <c r="B228" s="2"/>
      <c r="C228" s="2"/>
      <c r="D228" s="2"/>
      <c r="E228" s="2"/>
      <c r="F228" s="2"/>
      <c r="G228" s="2"/>
      <c r="H228" s="329"/>
      <c r="I228" s="329"/>
      <c r="J228" s="329"/>
      <c r="K228" s="329"/>
      <c r="L228" s="329"/>
      <c r="M228" s="329"/>
      <c r="N228" s="329"/>
      <c r="O228" s="329"/>
      <c r="P228" s="329"/>
      <c r="Q228" s="329"/>
      <c r="R228" s="2"/>
      <c r="S228" s="90"/>
      <c r="T228" s="355"/>
      <c r="U228" s="355"/>
      <c r="V228" s="355"/>
      <c r="W228" s="355"/>
      <c r="X228" s="90"/>
      <c r="Y228" s="90"/>
      <c r="Z228" s="242"/>
    </row>
    <row r="229" spans="1:27" s="99" customFormat="1" ht="14.5" customHeight="1" x14ac:dyDescent="0.3">
      <c r="A229" s="6" t="s">
        <v>4867</v>
      </c>
      <c r="S229" s="90"/>
      <c r="T229" s="355"/>
      <c r="U229" s="355"/>
      <c r="V229" s="355"/>
      <c r="W229" s="355"/>
      <c r="X229" s="90"/>
      <c r="Y229" s="90"/>
      <c r="Z229" s="242"/>
    </row>
    <row r="230" spans="1:27" s="112" customFormat="1" ht="14.5" customHeight="1" x14ac:dyDescent="0.3">
      <c r="A230" s="930" t="s">
        <v>4790</v>
      </c>
      <c r="B230" s="931"/>
      <c r="C230" s="932"/>
      <c r="D230" s="478" t="s">
        <v>4791</v>
      </c>
      <c r="E230" s="933" t="s">
        <v>4792</v>
      </c>
      <c r="F230" s="934"/>
      <c r="G230" s="934"/>
      <c r="H230" s="934"/>
      <c r="I230" s="935"/>
      <c r="J230" s="936" t="s">
        <v>4793</v>
      </c>
      <c r="K230" s="937"/>
      <c r="L230" s="937"/>
      <c r="M230" s="937"/>
      <c r="N230" s="938"/>
      <c r="O230" s="478" t="s">
        <v>4794</v>
      </c>
      <c r="P230" s="954" t="s">
        <v>4795</v>
      </c>
      <c r="Q230" s="955"/>
      <c r="R230" s="956"/>
    </row>
    <row r="231" spans="1:27" s="265" customFormat="1" ht="14.5" customHeight="1" x14ac:dyDescent="0.3">
      <c r="A231" s="947" t="s">
        <v>3</v>
      </c>
      <c r="B231" s="948"/>
      <c r="C231" s="645" t="s">
        <v>4796</v>
      </c>
      <c r="D231" s="47" t="s">
        <v>3</v>
      </c>
      <c r="E231" s="941"/>
      <c r="F231" s="942"/>
      <c r="G231" s="942"/>
      <c r="H231" s="942"/>
      <c r="I231" s="942"/>
      <c r="J231" s="943">
        <v>0</v>
      </c>
      <c r="K231" s="944"/>
      <c r="L231" s="944"/>
      <c r="M231" s="944"/>
      <c r="N231" s="944"/>
      <c r="O231" s="82" t="str">
        <f>IF($J$225&gt;0,J231/$J$225,"")</f>
        <v/>
      </c>
      <c r="P231" s="986">
        <v>0</v>
      </c>
      <c r="Q231" s="987"/>
      <c r="R231" s="988"/>
      <c r="S231" s="154"/>
      <c r="T231" s="288"/>
      <c r="U231" s="274"/>
      <c r="V231" s="288"/>
      <c r="W231" s="376"/>
      <c r="X231" s="114"/>
      <c r="Y231" s="114"/>
      <c r="Z231" s="240"/>
      <c r="AA231" s="112"/>
    </row>
    <row r="232" spans="1:27" s="265" customFormat="1" ht="14.5" customHeight="1" x14ac:dyDescent="0.3">
      <c r="A232" s="947" t="s">
        <v>3</v>
      </c>
      <c r="B232" s="948"/>
      <c r="C232" s="646" t="s">
        <v>4796</v>
      </c>
      <c r="D232" s="47" t="s">
        <v>3</v>
      </c>
      <c r="E232" s="949"/>
      <c r="F232" s="950"/>
      <c r="G232" s="950"/>
      <c r="H232" s="950"/>
      <c r="I232" s="950"/>
      <c r="J232" s="888">
        <v>0</v>
      </c>
      <c r="K232" s="889"/>
      <c r="L232" s="889"/>
      <c r="M232" s="889"/>
      <c r="N232" s="889"/>
      <c r="O232" s="82" t="str">
        <f t="shared" ref="O232:O237" si="16">IF($J$225&gt;0,J232/$J$225,"")</f>
        <v/>
      </c>
      <c r="P232" s="927">
        <v>0</v>
      </c>
      <c r="Q232" s="928"/>
      <c r="R232" s="929"/>
      <c r="S232" s="154"/>
      <c r="T232" s="274"/>
      <c r="U232" s="274"/>
      <c r="V232" s="274"/>
      <c r="W232" s="376"/>
      <c r="X232" s="114"/>
      <c r="Y232" s="114"/>
      <c r="Z232" s="240"/>
      <c r="AA232" s="112"/>
    </row>
    <row r="233" spans="1:27" s="265" customFormat="1" ht="14.5" customHeight="1" x14ac:dyDescent="0.3">
      <c r="A233" s="947" t="s">
        <v>3</v>
      </c>
      <c r="B233" s="948"/>
      <c r="C233" s="647" t="s">
        <v>4796</v>
      </c>
      <c r="D233" s="47" t="s">
        <v>3</v>
      </c>
      <c r="E233" s="949"/>
      <c r="F233" s="950"/>
      <c r="G233" s="950"/>
      <c r="H233" s="950"/>
      <c r="I233" s="950"/>
      <c r="J233" s="888">
        <v>0</v>
      </c>
      <c r="K233" s="889"/>
      <c r="L233" s="889"/>
      <c r="M233" s="889"/>
      <c r="N233" s="889"/>
      <c r="O233" s="82" t="str">
        <f t="shared" si="16"/>
        <v/>
      </c>
      <c r="P233" s="927">
        <v>0</v>
      </c>
      <c r="Q233" s="928"/>
      <c r="R233" s="929"/>
      <c r="S233" s="154"/>
      <c r="T233" s="274"/>
      <c r="U233" s="274"/>
      <c r="V233" s="274"/>
      <c r="W233" s="376"/>
      <c r="X233" s="114"/>
      <c r="Y233" s="114"/>
      <c r="Z233" s="240"/>
      <c r="AA233" s="112"/>
    </row>
    <row r="234" spans="1:27" s="265" customFormat="1" ht="14.5" customHeight="1" x14ac:dyDescent="0.3">
      <c r="A234" s="947" t="s">
        <v>3</v>
      </c>
      <c r="B234" s="948"/>
      <c r="C234" s="646" t="s">
        <v>4796</v>
      </c>
      <c r="D234" s="47" t="s">
        <v>3</v>
      </c>
      <c r="E234" s="949"/>
      <c r="F234" s="950"/>
      <c r="G234" s="950"/>
      <c r="H234" s="950"/>
      <c r="I234" s="950"/>
      <c r="J234" s="888">
        <v>0</v>
      </c>
      <c r="K234" s="889"/>
      <c r="L234" s="889"/>
      <c r="M234" s="889"/>
      <c r="N234" s="889"/>
      <c r="O234" s="82" t="str">
        <f t="shared" si="16"/>
        <v/>
      </c>
      <c r="P234" s="927">
        <v>0</v>
      </c>
      <c r="Q234" s="928"/>
      <c r="R234" s="929"/>
      <c r="S234" s="154"/>
      <c r="T234" s="274"/>
      <c r="U234" s="274"/>
      <c r="V234" s="274"/>
      <c r="W234" s="376"/>
      <c r="X234" s="114"/>
      <c r="Y234" s="114"/>
      <c r="Z234" s="240"/>
      <c r="AA234" s="112"/>
    </row>
    <row r="235" spans="1:27" s="265" customFormat="1" ht="14.5" customHeight="1" x14ac:dyDescent="0.3">
      <c r="A235" s="947" t="s">
        <v>3</v>
      </c>
      <c r="B235" s="948"/>
      <c r="C235" s="647" t="s">
        <v>4796</v>
      </c>
      <c r="D235" s="47" t="s">
        <v>3</v>
      </c>
      <c r="E235" s="949"/>
      <c r="F235" s="950"/>
      <c r="G235" s="950"/>
      <c r="H235" s="950"/>
      <c r="I235" s="950"/>
      <c r="J235" s="888">
        <v>0</v>
      </c>
      <c r="K235" s="889"/>
      <c r="L235" s="889"/>
      <c r="M235" s="889"/>
      <c r="N235" s="889"/>
      <c r="O235" s="82" t="str">
        <f t="shared" si="16"/>
        <v/>
      </c>
      <c r="P235" s="927">
        <v>0</v>
      </c>
      <c r="Q235" s="928"/>
      <c r="R235" s="929"/>
      <c r="S235" s="154"/>
      <c r="T235" s="274"/>
      <c r="U235" s="274"/>
      <c r="V235" s="274"/>
      <c r="W235" s="376"/>
      <c r="X235" s="114"/>
      <c r="Y235" s="114"/>
      <c r="Z235" s="240"/>
      <c r="AA235" s="112"/>
    </row>
    <row r="236" spans="1:27" s="265" customFormat="1" ht="14.5" customHeight="1" x14ac:dyDescent="0.3">
      <c r="A236" s="947" t="s">
        <v>3</v>
      </c>
      <c r="B236" s="948"/>
      <c r="C236" s="647" t="s">
        <v>4796</v>
      </c>
      <c r="D236" s="47" t="s">
        <v>3</v>
      </c>
      <c r="E236" s="949"/>
      <c r="F236" s="950"/>
      <c r="G236" s="950"/>
      <c r="H236" s="950"/>
      <c r="I236" s="950"/>
      <c r="J236" s="888">
        <v>0</v>
      </c>
      <c r="K236" s="889"/>
      <c r="L236" s="889"/>
      <c r="M236" s="889"/>
      <c r="N236" s="889"/>
      <c r="O236" s="82" t="str">
        <f t="shared" si="16"/>
        <v/>
      </c>
      <c r="P236" s="927">
        <v>0</v>
      </c>
      <c r="Q236" s="928"/>
      <c r="R236" s="929"/>
      <c r="S236" s="154"/>
      <c r="T236" s="274"/>
      <c r="U236" s="274"/>
      <c r="V236" s="274"/>
      <c r="W236" s="376"/>
      <c r="X236" s="114"/>
      <c r="Y236" s="114"/>
      <c r="Z236" s="240"/>
      <c r="AA236" s="112"/>
    </row>
    <row r="237" spans="1:27" s="265" customFormat="1" ht="14.5" customHeight="1" x14ac:dyDescent="0.3">
      <c r="A237" s="479"/>
      <c r="B237" s="878" t="s">
        <v>4797</v>
      </c>
      <c r="C237" s="878"/>
      <c r="D237" s="879"/>
      <c r="E237" s="989"/>
      <c r="F237" s="989"/>
      <c r="G237" s="989"/>
      <c r="H237" s="989"/>
      <c r="I237" s="989"/>
      <c r="J237" s="888">
        <v>0</v>
      </c>
      <c r="K237" s="889"/>
      <c r="L237" s="889"/>
      <c r="M237" s="889"/>
      <c r="N237" s="889"/>
      <c r="O237" s="82" t="str">
        <f t="shared" si="16"/>
        <v/>
      </c>
      <c r="P237" s="927">
        <v>0</v>
      </c>
      <c r="Q237" s="928"/>
      <c r="R237" s="929"/>
      <c r="S237" s="154"/>
      <c r="T237" s="274"/>
      <c r="U237" s="274"/>
      <c r="V237" s="274"/>
      <c r="W237" s="376"/>
      <c r="X237" s="114"/>
      <c r="Y237" s="114"/>
      <c r="Z237" s="240"/>
      <c r="AA237" s="112"/>
    </row>
    <row r="238" spans="1:27" s="265" customFormat="1" ht="14.5" customHeight="1" x14ac:dyDescent="0.3">
      <c r="A238" s="480"/>
      <c r="B238" s="481"/>
      <c r="C238" s="482"/>
      <c r="D238" s="483"/>
      <c r="E238" s="945" t="s">
        <v>4798</v>
      </c>
      <c r="F238" s="945"/>
      <c r="G238" s="945"/>
      <c r="H238" s="945"/>
      <c r="I238" s="945"/>
      <c r="J238" s="946">
        <f>SUM(J231:N237)</f>
        <v>0</v>
      </c>
      <c r="K238" s="946"/>
      <c r="L238" s="946"/>
      <c r="M238" s="946"/>
      <c r="N238" s="946"/>
      <c r="O238" s="45">
        <f>SUM(O231:O237)</f>
        <v>0</v>
      </c>
      <c r="P238" s="882">
        <f>SUM(P231:R237)</f>
        <v>0</v>
      </c>
      <c r="Q238" s="883"/>
      <c r="R238" s="884"/>
      <c r="S238" s="154"/>
      <c r="T238" s="274"/>
      <c r="U238" s="274"/>
      <c r="V238" s="274"/>
      <c r="W238" s="376"/>
      <c r="X238" s="114"/>
      <c r="Y238" s="114"/>
      <c r="Z238" s="240"/>
      <c r="AA238" s="112"/>
    </row>
    <row r="239" spans="1:27" s="265" customFormat="1" ht="14.5" customHeight="1" x14ac:dyDescent="0.3">
      <c r="A239" s="484" t="s">
        <v>0</v>
      </c>
      <c r="B239" s="484" t="s">
        <v>4799</v>
      </c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S239" s="154"/>
      <c r="T239" s="274"/>
      <c r="U239" s="274"/>
      <c r="V239" s="376"/>
      <c r="W239" s="376"/>
      <c r="X239" s="114"/>
      <c r="Y239" s="114"/>
      <c r="Z239" s="240"/>
      <c r="AA239" s="112"/>
    </row>
    <row r="240" spans="1:27" s="265" customFormat="1" ht="14.5" customHeight="1" x14ac:dyDescent="0.3">
      <c r="A240" s="485"/>
      <c r="B240" s="484" t="s">
        <v>4800</v>
      </c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S240" s="154"/>
      <c r="T240" s="274"/>
      <c r="U240" s="274"/>
      <c r="V240" s="376"/>
      <c r="W240" s="376"/>
      <c r="X240" s="114"/>
      <c r="Y240" s="114"/>
      <c r="Z240" s="240"/>
      <c r="AA240" s="112"/>
    </row>
    <row r="241" spans="1:27" s="99" customFormat="1" ht="14.5" customHeight="1" x14ac:dyDescent="0.3">
      <c r="S241" s="90"/>
      <c r="T241" s="355"/>
      <c r="U241" s="355"/>
      <c r="V241" s="355"/>
      <c r="W241" s="355"/>
      <c r="X241" s="90"/>
      <c r="Y241" s="90"/>
      <c r="Z241" s="242"/>
    </row>
    <row r="242" spans="1:27" s="265" customFormat="1" ht="14.5" customHeight="1" x14ac:dyDescent="0.3">
      <c r="A242" s="486" t="s">
        <v>4801</v>
      </c>
      <c r="B242" s="487"/>
      <c r="C242" s="426"/>
      <c r="D242" s="426"/>
      <c r="E242" s="426"/>
      <c r="F242" s="426"/>
      <c r="G242" s="426"/>
      <c r="H242" s="426"/>
      <c r="I242" s="426"/>
      <c r="J242" s="426"/>
      <c r="K242" s="488"/>
      <c r="L242" s="285"/>
      <c r="M242" s="285"/>
      <c r="N242" s="285"/>
      <c r="O242" s="285"/>
      <c r="P242" s="285"/>
      <c r="Q242" s="285"/>
      <c r="S242" s="154"/>
      <c r="T242" s="274"/>
      <c r="U242" s="274"/>
      <c r="V242" s="376"/>
      <c r="W242" s="376"/>
      <c r="X242" s="114"/>
      <c r="Y242" s="114"/>
      <c r="Z242" s="240"/>
      <c r="AA242" s="112"/>
    </row>
    <row r="243" spans="1:27" s="265" customFormat="1" ht="14.5" customHeight="1" x14ac:dyDescent="0.3">
      <c r="A243" s="156"/>
      <c r="B243" s="156"/>
      <c r="C243" s="156"/>
      <c r="D243" s="156"/>
      <c r="E243" s="156"/>
      <c r="F243" s="156"/>
      <c r="G243" s="156"/>
      <c r="H243" s="156"/>
      <c r="I243" s="156"/>
      <c r="J243" s="156"/>
      <c r="K243" s="156"/>
      <c r="L243" s="156"/>
      <c r="M243" s="448"/>
      <c r="N243" s="448"/>
      <c r="O243" s="448"/>
      <c r="Q243" s="145"/>
      <c r="S243" s="114"/>
      <c r="T243" s="376"/>
      <c r="U243" s="376"/>
      <c r="V243" s="376"/>
      <c r="W243" s="376"/>
      <c r="X243" s="114"/>
      <c r="Y243" s="114"/>
      <c r="Z243" s="240"/>
      <c r="AA243" s="112"/>
    </row>
    <row r="244" spans="1:27" s="265" customFormat="1" ht="14.5" customHeight="1" x14ac:dyDescent="0.3">
      <c r="A244" s="489" t="s">
        <v>4802</v>
      </c>
      <c r="B244" s="490"/>
      <c r="C244" s="490"/>
      <c r="D244" s="490"/>
      <c r="E244" s="490"/>
      <c r="F244" s="491"/>
      <c r="G244" s="491"/>
      <c r="H244" s="491"/>
      <c r="I244" s="648"/>
      <c r="J244" s="648"/>
      <c r="K244" s="648"/>
      <c r="L244" s="648"/>
      <c r="M244" s="648"/>
      <c r="N244" s="648"/>
      <c r="O244" s="648"/>
      <c r="P244" s="872"/>
      <c r="Q244" s="873"/>
      <c r="R244" s="874"/>
      <c r="S244" s="43"/>
      <c r="T244" s="376"/>
      <c r="U244" s="376"/>
      <c r="V244" s="376"/>
      <c r="W244" s="376"/>
      <c r="X244" s="114"/>
      <c r="Y244" s="114"/>
      <c r="Z244" s="240"/>
      <c r="AA244" s="112"/>
    </row>
    <row r="245" spans="1:27" s="265" customFormat="1" ht="14.5" customHeight="1" x14ac:dyDescent="0.3">
      <c r="A245" s="880" t="s">
        <v>4803</v>
      </c>
      <c r="B245" s="722"/>
      <c r="C245" s="722"/>
      <c r="D245" s="722"/>
      <c r="E245" s="722"/>
      <c r="F245" s="722"/>
      <c r="G245" s="722"/>
      <c r="H245" s="722"/>
      <c r="I245" s="722"/>
      <c r="J245" s="722"/>
      <c r="K245" s="722"/>
      <c r="L245" s="722"/>
      <c r="M245" s="722"/>
      <c r="N245" s="722"/>
      <c r="O245" s="881"/>
      <c r="P245" s="885">
        <f>Q208</f>
        <v>0</v>
      </c>
      <c r="Q245" s="886"/>
      <c r="R245" s="887"/>
      <c r="S245" s="469"/>
      <c r="T245" s="376"/>
      <c r="U245" s="376"/>
      <c r="V245" s="376"/>
      <c r="W245" s="376"/>
      <c r="X245" s="114"/>
      <c r="Y245" s="114"/>
      <c r="Z245" s="240"/>
      <c r="AA245" s="112"/>
    </row>
    <row r="246" spans="1:27" s="265" customFormat="1" ht="14.5" customHeight="1" x14ac:dyDescent="0.3">
      <c r="A246" s="880" t="s">
        <v>4804</v>
      </c>
      <c r="B246" s="722"/>
      <c r="C246" s="722"/>
      <c r="D246" s="722"/>
      <c r="E246" s="722"/>
      <c r="F246" s="722"/>
      <c r="G246" s="722"/>
      <c r="H246" s="722"/>
      <c r="I246" s="722"/>
      <c r="J246" s="722"/>
      <c r="K246" s="722"/>
      <c r="L246" s="722"/>
      <c r="M246" s="722"/>
      <c r="N246" s="722"/>
      <c r="O246" s="881"/>
      <c r="P246" s="885">
        <f>H91</f>
        <v>0</v>
      </c>
      <c r="Q246" s="886"/>
      <c r="R246" s="887"/>
      <c r="S246" s="43"/>
      <c r="T246" s="376"/>
      <c r="U246" s="376"/>
      <c r="V246" s="376"/>
      <c r="W246" s="376"/>
      <c r="X246" s="114"/>
      <c r="Y246" s="114"/>
      <c r="Z246" s="240"/>
      <c r="AA246" s="112"/>
    </row>
    <row r="247" spans="1:27" s="265" customFormat="1" ht="14.5" customHeight="1" x14ac:dyDescent="0.3">
      <c r="A247" s="880" t="s">
        <v>4805</v>
      </c>
      <c r="B247" s="722"/>
      <c r="C247" s="722"/>
      <c r="D247" s="722"/>
      <c r="E247" s="722"/>
      <c r="F247" s="722"/>
      <c r="G247" s="722"/>
      <c r="H247" s="722"/>
      <c r="I247" s="722"/>
      <c r="J247" s="722"/>
      <c r="K247" s="722"/>
      <c r="L247" s="722"/>
      <c r="M247" s="722"/>
      <c r="N247" s="722"/>
      <c r="O247" s="881"/>
      <c r="P247" s="895">
        <v>0</v>
      </c>
      <c r="Q247" s="896"/>
      <c r="R247" s="897"/>
      <c r="S247" s="114"/>
      <c r="T247" s="376"/>
      <c r="U247" s="376"/>
      <c r="V247" s="376"/>
      <c r="W247" s="376"/>
      <c r="X247" s="114"/>
      <c r="Y247" s="114"/>
      <c r="Z247" s="240"/>
      <c r="AA247" s="112"/>
    </row>
    <row r="248" spans="1:27" s="265" customFormat="1" ht="14.5" customHeight="1" x14ac:dyDescent="0.3">
      <c r="A248" s="880" t="s">
        <v>4937</v>
      </c>
      <c r="B248" s="722"/>
      <c r="C248" s="722"/>
      <c r="D248" s="722"/>
      <c r="E248" s="722"/>
      <c r="F248" s="722"/>
      <c r="G248" s="722"/>
      <c r="H248" s="722"/>
      <c r="I248" s="722"/>
      <c r="J248" s="722"/>
      <c r="K248" s="722"/>
      <c r="L248" s="722"/>
      <c r="M248" s="722"/>
      <c r="N248" s="722"/>
      <c r="O248" s="881"/>
      <c r="P248" s="895">
        <v>0</v>
      </c>
      <c r="Q248" s="896"/>
      <c r="R248" s="897"/>
      <c r="S248" s="114"/>
      <c r="T248" s="376"/>
      <c r="U248" s="376"/>
      <c r="V248" s="376"/>
      <c r="W248" s="376"/>
      <c r="X248" s="114"/>
      <c r="Y248" s="114"/>
      <c r="Z248" s="240"/>
      <c r="AA248" s="112"/>
    </row>
    <row r="249" spans="1:27" s="265" customFormat="1" ht="14.5" customHeight="1" x14ac:dyDescent="0.3">
      <c r="A249" s="880" t="s">
        <v>4806</v>
      </c>
      <c r="B249" s="722"/>
      <c r="C249" s="722"/>
      <c r="D249" s="722"/>
      <c r="E249" s="722"/>
      <c r="F249" s="722"/>
      <c r="G249" s="722"/>
      <c r="H249" s="722"/>
      <c r="I249" s="722"/>
      <c r="J249" s="722"/>
      <c r="K249" s="722"/>
      <c r="L249" s="722"/>
      <c r="M249" s="722"/>
      <c r="N249" s="722"/>
      <c r="O249" s="881"/>
      <c r="P249" s="895">
        <v>0</v>
      </c>
      <c r="Q249" s="896"/>
      <c r="R249" s="897"/>
      <c r="S249" s="114"/>
      <c r="T249" s="376"/>
      <c r="U249" s="376"/>
      <c r="V249" s="376"/>
      <c r="W249" s="376"/>
      <c r="X249" s="114"/>
      <c r="Y249" s="114"/>
      <c r="Z249" s="240"/>
      <c r="AA249" s="112"/>
    </row>
    <row r="250" spans="1:27" s="265" customFormat="1" ht="14.5" customHeight="1" x14ac:dyDescent="0.3">
      <c r="A250" s="880" t="s">
        <v>4807</v>
      </c>
      <c r="B250" s="722"/>
      <c r="C250" s="722"/>
      <c r="D250" s="722"/>
      <c r="E250" s="722"/>
      <c r="F250" s="722"/>
      <c r="G250" s="722"/>
      <c r="H250" s="722"/>
      <c r="I250" s="722"/>
      <c r="J250" s="722"/>
      <c r="K250" s="722"/>
      <c r="L250" s="722"/>
      <c r="M250" s="722"/>
      <c r="N250" s="722"/>
      <c r="O250" s="881"/>
      <c r="P250" s="895">
        <v>0</v>
      </c>
      <c r="Q250" s="896"/>
      <c r="R250" s="897"/>
      <c r="S250" s="114"/>
      <c r="T250" s="376"/>
      <c r="U250" s="376"/>
      <c r="V250" s="376"/>
      <c r="W250" s="376"/>
      <c r="X250" s="114"/>
      <c r="Y250" s="114"/>
      <c r="Z250" s="240"/>
      <c r="AA250" s="112"/>
    </row>
    <row r="251" spans="1:27" s="265" customFormat="1" ht="14.5" customHeight="1" x14ac:dyDescent="0.3">
      <c r="A251" s="880" t="s">
        <v>4808</v>
      </c>
      <c r="B251" s="722"/>
      <c r="C251" s="722"/>
      <c r="D251" s="722"/>
      <c r="E251" s="722"/>
      <c r="F251" s="722"/>
      <c r="G251" s="722"/>
      <c r="H251" s="722"/>
      <c r="I251" s="722"/>
      <c r="J251" s="722"/>
      <c r="K251" s="722"/>
      <c r="L251" s="722"/>
      <c r="M251" s="722"/>
      <c r="N251" s="722"/>
      <c r="O251" s="881"/>
      <c r="P251" s="898">
        <v>0</v>
      </c>
      <c r="Q251" s="898"/>
      <c r="R251" s="898"/>
      <c r="S251" s="114"/>
      <c r="T251" s="376"/>
      <c r="U251" s="376"/>
      <c r="V251" s="376"/>
      <c r="W251" s="376"/>
      <c r="X251" s="114"/>
      <c r="Y251" s="114"/>
      <c r="Z251" s="240"/>
      <c r="AA251" s="112"/>
    </row>
    <row r="252" spans="1:27" s="265" customFormat="1" ht="14.5" customHeight="1" x14ac:dyDescent="0.3">
      <c r="A252" s="880" t="s">
        <v>4809</v>
      </c>
      <c r="B252" s="722"/>
      <c r="C252" s="722"/>
      <c r="D252" s="722"/>
      <c r="E252" s="722"/>
      <c r="F252" s="722"/>
      <c r="G252" s="722"/>
      <c r="H252" s="722"/>
      <c r="I252" s="722"/>
      <c r="J252" s="722"/>
      <c r="K252" s="722"/>
      <c r="L252" s="722"/>
      <c r="M252" s="722"/>
      <c r="N252" s="722"/>
      <c r="O252" s="881"/>
      <c r="P252" s="898">
        <v>0</v>
      </c>
      <c r="Q252" s="898"/>
      <c r="R252" s="898"/>
      <c r="S252" s="114"/>
      <c r="T252" s="376"/>
      <c r="U252" s="376"/>
      <c r="V252" s="376"/>
      <c r="W252" s="376"/>
      <c r="X252" s="114"/>
      <c r="Y252" s="114"/>
      <c r="Z252" s="240"/>
      <c r="AA252" s="112"/>
    </row>
    <row r="253" spans="1:27" s="265" customFormat="1" ht="14.5" customHeight="1" x14ac:dyDescent="0.3">
      <c r="A253" s="880" t="s">
        <v>4810</v>
      </c>
      <c r="B253" s="722"/>
      <c r="C253" s="722"/>
      <c r="D253" s="722"/>
      <c r="E253" s="722"/>
      <c r="F253" s="722"/>
      <c r="G253" s="722"/>
      <c r="H253" s="722"/>
      <c r="I253" s="722"/>
      <c r="J253" s="722"/>
      <c r="K253" s="722"/>
      <c r="L253" s="722"/>
      <c r="M253" s="722"/>
      <c r="N253" s="722"/>
      <c r="O253" s="881"/>
      <c r="P253" s="983">
        <v>0</v>
      </c>
      <c r="Q253" s="984"/>
      <c r="R253" s="985"/>
      <c r="S253" s="114"/>
      <c r="T253" s="376"/>
      <c r="U253" s="376"/>
      <c r="V253" s="376"/>
      <c r="W253" s="376"/>
      <c r="X253" s="114"/>
      <c r="Y253" s="114"/>
      <c r="Z253" s="240"/>
      <c r="AA253" s="112"/>
    </row>
    <row r="254" spans="1:27" s="265" customFormat="1" ht="14.5" customHeight="1" x14ac:dyDescent="0.3">
      <c r="A254" s="890" t="s">
        <v>4811</v>
      </c>
      <c r="B254" s="890"/>
      <c r="C254" s="890"/>
      <c r="D254" s="890"/>
      <c r="E254" s="890"/>
      <c r="F254" s="890"/>
      <c r="G254" s="890"/>
      <c r="H254" s="890"/>
      <c r="I254" s="890"/>
      <c r="J254" s="890"/>
      <c r="K254" s="890"/>
      <c r="L254" s="890"/>
      <c r="M254" s="890"/>
      <c r="N254" s="890"/>
      <c r="O254" s="891"/>
      <c r="P254" s="892">
        <f>SUM(P245:R253)</f>
        <v>0</v>
      </c>
      <c r="Q254" s="893"/>
      <c r="R254" s="894"/>
      <c r="S254" s="114"/>
      <c r="T254" s="376"/>
      <c r="U254" s="376"/>
      <c r="V254" s="376"/>
      <c r="W254" s="376"/>
      <c r="X254" s="114"/>
      <c r="Y254" s="114"/>
      <c r="Z254" s="240"/>
      <c r="AA254" s="112"/>
    </row>
    <row r="255" spans="1:27" s="265" customFormat="1" ht="14.5" customHeight="1" x14ac:dyDescent="0.3">
      <c r="A255" s="476">
        <v>1</v>
      </c>
      <c r="B255" s="206" t="s">
        <v>4812</v>
      </c>
      <c r="C255" s="145"/>
      <c r="D255" s="145"/>
      <c r="E255" s="145"/>
      <c r="F255" s="145"/>
      <c r="G255" s="145"/>
      <c r="H255" s="145"/>
      <c r="I255" s="145"/>
      <c r="J255" s="145"/>
      <c r="K255" s="492"/>
      <c r="L255" s="112"/>
      <c r="M255" s="112"/>
      <c r="N255" s="112"/>
      <c r="O255" s="112"/>
      <c r="S255" s="114"/>
      <c r="T255" s="114"/>
      <c r="U255" s="114"/>
    </row>
    <row r="256" spans="1:27" s="265" customFormat="1" ht="14.5" customHeight="1" x14ac:dyDescent="0.3">
      <c r="A256" s="476">
        <v>2</v>
      </c>
      <c r="B256" s="206" t="s">
        <v>4938</v>
      </c>
      <c r="C256" s="145"/>
      <c r="D256" s="145"/>
      <c r="E256" s="145"/>
      <c r="F256" s="145"/>
      <c r="G256" s="145"/>
      <c r="H256" s="145"/>
      <c r="I256" s="145"/>
      <c r="J256" s="145"/>
      <c r="K256" s="492"/>
      <c r="L256" s="145"/>
      <c r="M256" s="492"/>
      <c r="N256" s="492"/>
      <c r="O256" s="492"/>
      <c r="P256" s="145"/>
      <c r="Q256" s="145"/>
      <c r="R256" s="411"/>
      <c r="S256" s="114"/>
      <c r="T256" s="114"/>
      <c r="U256" s="114"/>
    </row>
    <row r="257" spans="1:29" s="99" customFormat="1" ht="14.5" customHeight="1" x14ac:dyDescent="0.3">
      <c r="S257" s="90"/>
      <c r="T257" s="355"/>
      <c r="U257" s="355"/>
      <c r="V257" s="355"/>
      <c r="W257" s="355"/>
      <c r="X257" s="90"/>
      <c r="Y257" s="90"/>
      <c r="Z257" s="242"/>
    </row>
    <row r="258" spans="1:29" ht="14.5" customHeight="1" x14ac:dyDescent="0.3">
      <c r="A258" s="364" t="s">
        <v>4868</v>
      </c>
      <c r="B258" s="493"/>
      <c r="C258" s="93"/>
      <c r="D258" s="93"/>
      <c r="E258" s="93"/>
      <c r="F258" s="93"/>
      <c r="G258" s="218"/>
      <c r="H258" s="218"/>
      <c r="I258" s="218"/>
      <c r="J258" s="218"/>
      <c r="K258" s="218"/>
      <c r="L258" s="218"/>
      <c r="M258" s="218"/>
      <c r="N258" s="218"/>
      <c r="O258" s="218"/>
      <c r="P258" s="218"/>
      <c r="Q258" s="218"/>
      <c r="R258" s="219"/>
      <c r="S258" s="469"/>
    </row>
    <row r="259" spans="1:29" ht="14.5" customHeight="1" x14ac:dyDescent="0.3">
      <c r="A259" s="494"/>
      <c r="B259" s="142" t="s">
        <v>4961</v>
      </c>
      <c r="C259" s="3"/>
      <c r="D259" s="3"/>
      <c r="E259" s="3"/>
      <c r="F259" s="3"/>
      <c r="G259" s="217"/>
      <c r="H259" s="217"/>
      <c r="I259" s="99"/>
      <c r="J259" s="99"/>
      <c r="K259" s="99"/>
      <c r="L259" s="99"/>
      <c r="M259" s="217"/>
      <c r="N259" s="217"/>
      <c r="O259" s="217"/>
      <c r="P259" s="217"/>
      <c r="Q259" s="217"/>
      <c r="R259" s="264"/>
      <c r="S259" s="43"/>
    </row>
    <row r="260" spans="1:29" ht="14.5" customHeight="1" x14ac:dyDescent="0.3">
      <c r="A260" s="364"/>
      <c r="B260" s="493"/>
      <c r="C260" s="93"/>
      <c r="D260" s="93"/>
      <c r="E260" s="93"/>
      <c r="F260" s="93"/>
      <c r="G260" s="218"/>
      <c r="H260" s="218"/>
      <c r="I260" s="1007" t="s">
        <v>4869</v>
      </c>
      <c r="J260" s="1008"/>
      <c r="K260" s="1008"/>
      <c r="L260" s="1009"/>
      <c r="M260" s="1007" t="s">
        <v>4870</v>
      </c>
      <c r="N260" s="1008"/>
      <c r="O260" s="1009"/>
      <c r="P260" s="1007" t="s">
        <v>4871</v>
      </c>
      <c r="Q260" s="1008"/>
      <c r="R260" s="1009"/>
      <c r="S260" s="43"/>
    </row>
    <row r="261" spans="1:29" ht="14.5" customHeight="1" x14ac:dyDescent="0.3">
      <c r="A261" s="279"/>
      <c r="B261" s="294"/>
      <c r="C261" s="2"/>
      <c r="D261" s="2"/>
      <c r="E261" s="2"/>
      <c r="F261" s="2"/>
      <c r="G261" s="99"/>
      <c r="H261" s="99"/>
      <c r="I261" s="1010"/>
      <c r="J261" s="1011"/>
      <c r="K261" s="1011"/>
      <c r="L261" s="1012"/>
      <c r="M261" s="1010"/>
      <c r="N261" s="1011"/>
      <c r="O261" s="1012"/>
      <c r="P261" s="1010"/>
      <c r="Q261" s="1011"/>
      <c r="R261" s="1012"/>
      <c r="S261" s="43"/>
    </row>
    <row r="262" spans="1:29" ht="14.5" customHeight="1" x14ac:dyDescent="0.3">
      <c r="A262" s="263"/>
      <c r="B262" s="210"/>
      <c r="C262" s="210"/>
      <c r="D262" s="210"/>
      <c r="E262" s="210"/>
      <c r="F262" s="210"/>
      <c r="G262" s="210"/>
      <c r="H262" s="210"/>
      <c r="I262" s="1013"/>
      <c r="J262" s="1014"/>
      <c r="K262" s="1014"/>
      <c r="L262" s="1015"/>
      <c r="M262" s="1013"/>
      <c r="N262" s="1014"/>
      <c r="O262" s="1015"/>
      <c r="P262" s="1013"/>
      <c r="Q262" s="1014"/>
      <c r="R262" s="1015"/>
    </row>
    <row r="263" spans="1:29" ht="14.5" customHeight="1" x14ac:dyDescent="0.3">
      <c r="A263" s="1028" t="s">
        <v>4873</v>
      </c>
      <c r="B263" s="1028"/>
      <c r="C263" s="1028"/>
      <c r="D263" s="1028"/>
      <c r="E263" s="1028"/>
      <c r="F263" s="1028"/>
      <c r="G263" s="1028"/>
      <c r="H263" s="1028"/>
      <c r="I263" s="1029">
        <f>E181</f>
        <v>0</v>
      </c>
      <c r="J263" s="1029"/>
      <c r="K263" s="1029"/>
      <c r="L263" s="1029"/>
      <c r="M263" s="1026">
        <v>0</v>
      </c>
      <c r="N263" s="828"/>
      <c r="O263" s="1027"/>
      <c r="P263" s="1016" t="str">
        <f>IFERROR(IF(M263&gt;0,(M263*100)/I263,""),0)</f>
        <v/>
      </c>
      <c r="Q263" s="1017"/>
      <c r="R263" s="1018"/>
      <c r="S263" s="43"/>
    </row>
    <row r="264" spans="1:29" ht="14.5" customHeight="1" x14ac:dyDescent="0.3">
      <c r="A264" s="1024" t="s">
        <v>4872</v>
      </c>
      <c r="B264" s="1024"/>
      <c r="C264" s="1024"/>
      <c r="D264" s="1024"/>
      <c r="E264" s="1024"/>
      <c r="F264" s="1024"/>
      <c r="G264" s="1024"/>
      <c r="H264" s="1024"/>
      <c r="I264" s="1025">
        <f>E208</f>
        <v>0</v>
      </c>
      <c r="J264" s="1025"/>
      <c r="K264" s="1025"/>
      <c r="L264" s="1025"/>
      <c r="M264" s="1026">
        <v>0</v>
      </c>
      <c r="N264" s="828"/>
      <c r="O264" s="1027"/>
      <c r="P264" s="1021" t="str">
        <f>IFERROR(IF(M264&gt;0,(M264*100)/I264,""),0)</f>
        <v/>
      </c>
      <c r="Q264" s="1022"/>
      <c r="R264" s="1023"/>
      <c r="S264" s="43"/>
    </row>
    <row r="265" spans="1:29" s="99" customFormat="1" ht="14.5" customHeight="1" x14ac:dyDescent="0.3">
      <c r="A265" s="206"/>
      <c r="S265" s="90"/>
      <c r="T265" s="355"/>
      <c r="U265" s="355"/>
      <c r="V265" s="355"/>
      <c r="W265" s="355"/>
      <c r="X265" s="90"/>
      <c r="Y265" s="90"/>
      <c r="Z265" s="242"/>
    </row>
    <row r="266" spans="1:29" s="114" customFormat="1" ht="14.5" customHeight="1" x14ac:dyDescent="0.3">
      <c r="A266" s="649" t="s">
        <v>4818</v>
      </c>
      <c r="B266" s="495"/>
      <c r="C266" s="495"/>
      <c r="D266" s="495"/>
      <c r="E266" s="495"/>
      <c r="F266" s="426"/>
      <c r="G266" s="426"/>
      <c r="H266" s="496"/>
      <c r="I266" s="496"/>
      <c r="J266" s="496"/>
      <c r="K266" s="496"/>
      <c r="L266" s="496"/>
      <c r="M266" s="496"/>
      <c r="N266" s="496"/>
      <c r="O266" s="496"/>
      <c r="P266" s="496"/>
      <c r="Q266" s="496"/>
      <c r="R266" s="112"/>
      <c r="S266" s="43"/>
      <c r="T266" s="376"/>
      <c r="U266" s="376"/>
      <c r="V266" s="376"/>
      <c r="W266" s="376"/>
      <c r="Z266" s="240"/>
      <c r="AA266" s="112"/>
    </row>
    <row r="267" spans="1:29" s="114" customFormat="1" ht="14.5" customHeight="1" x14ac:dyDescent="0.3">
      <c r="A267" s="145"/>
      <c r="B267" s="145"/>
      <c r="C267" s="145"/>
      <c r="D267" s="145"/>
      <c r="E267" s="145"/>
      <c r="F267" s="145"/>
      <c r="G267" s="145"/>
      <c r="H267" s="145"/>
      <c r="I267" s="145"/>
      <c r="J267" s="145"/>
      <c r="K267" s="145"/>
      <c r="L267" s="145"/>
      <c r="M267" s="112"/>
      <c r="N267" s="112"/>
      <c r="O267" s="112"/>
      <c r="P267" s="112"/>
      <c r="Q267" s="145"/>
      <c r="R267" s="112"/>
      <c r="T267" s="376"/>
      <c r="U267" s="376"/>
      <c r="V267" s="376"/>
      <c r="W267" s="376"/>
      <c r="Z267" s="240"/>
      <c r="AA267" s="112"/>
    </row>
    <row r="268" spans="1:29" ht="14.5" customHeight="1" x14ac:dyDescent="0.3">
      <c r="A268" s="1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218"/>
      <c r="N268" s="218"/>
      <c r="O268" s="218"/>
      <c r="P268" s="218"/>
      <c r="Q268" s="93"/>
      <c r="R268" s="219"/>
      <c r="Z268" s="90"/>
      <c r="AA268" s="90"/>
    </row>
    <row r="269" spans="1:29" s="230" customFormat="1" ht="14.5" customHeight="1" x14ac:dyDescent="0.2">
      <c r="A269" s="220"/>
      <c r="B269" s="221" t="s">
        <v>4814</v>
      </c>
      <c r="C269" s="222"/>
      <c r="D269" s="223"/>
      <c r="E269" s="224"/>
      <c r="F269" s="291">
        <v>45</v>
      </c>
      <c r="G269" s="225" t="s">
        <v>4819</v>
      </c>
      <c r="H269" s="226"/>
      <c r="I269" s="227"/>
      <c r="J269" s="222"/>
      <c r="K269" s="222"/>
      <c r="L269" s="227"/>
      <c r="M269" s="227"/>
      <c r="N269" s="222"/>
      <c r="O269" s="222"/>
      <c r="P269" s="227"/>
      <c r="Q269" s="222"/>
      <c r="R269" s="228"/>
      <c r="S269" s="43"/>
      <c r="T269" s="497"/>
      <c r="U269" s="497"/>
      <c r="V269" s="497"/>
      <c r="W269" s="497"/>
      <c r="X269" s="116"/>
      <c r="Y269" s="116"/>
      <c r="Z269" s="116"/>
      <c r="AA269" s="116"/>
      <c r="AB269" s="116"/>
      <c r="AC269" s="116"/>
    </row>
    <row r="270" spans="1:29" s="230" customFormat="1" ht="14.5" customHeight="1" x14ac:dyDescent="0.2">
      <c r="A270" s="220"/>
      <c r="B270" s="221" t="s">
        <v>4815</v>
      </c>
      <c r="C270" s="222"/>
      <c r="D270" s="223"/>
      <c r="E270" s="223"/>
      <c r="F270" s="231">
        <v>45</v>
      </c>
      <c r="G270" s="232" t="s">
        <v>4686</v>
      </c>
      <c r="H270" s="59"/>
      <c r="I270" s="227"/>
      <c r="J270" s="222"/>
      <c r="K270" s="222"/>
      <c r="L270" s="227"/>
      <c r="M270" s="227"/>
      <c r="N270" s="222"/>
      <c r="O270" s="222"/>
      <c r="P270" s="227"/>
      <c r="Q270" s="222"/>
      <c r="R270" s="228"/>
      <c r="S270" s="233"/>
      <c r="X270" s="116"/>
      <c r="Y270" s="116"/>
      <c r="Z270" s="116"/>
      <c r="AA270" s="116"/>
      <c r="AB270" s="116"/>
      <c r="AC270" s="116"/>
    </row>
    <row r="271" spans="1:29" s="230" customFormat="1" ht="14.5" customHeight="1" x14ac:dyDescent="0.2">
      <c r="A271" s="220"/>
      <c r="B271" s="226" t="s">
        <v>4816</v>
      </c>
      <c r="C271" s="222"/>
      <c r="D271" s="223"/>
      <c r="E271" s="223"/>
      <c r="F271" s="231">
        <v>50</v>
      </c>
      <c r="G271" s="232" t="s">
        <v>4687</v>
      </c>
      <c r="H271" s="222"/>
      <c r="I271" s="227"/>
      <c r="J271" s="222"/>
      <c r="K271" s="222"/>
      <c r="L271" s="227"/>
      <c r="M271" s="227"/>
      <c r="N271" s="222"/>
      <c r="O271" s="222"/>
      <c r="P271" s="227"/>
      <c r="Q271" s="222"/>
      <c r="R271" s="228"/>
      <c r="S271" s="233"/>
      <c r="X271" s="116"/>
      <c r="Y271" s="116"/>
      <c r="Z271" s="116"/>
      <c r="AA271" s="116"/>
      <c r="AB271" s="116"/>
      <c r="AC271" s="116"/>
    </row>
    <row r="272" spans="1:29" s="230" customFormat="1" ht="14.5" customHeight="1" x14ac:dyDescent="0.2">
      <c r="A272" s="234"/>
      <c r="B272" s="226" t="s">
        <v>4817</v>
      </c>
      <c r="C272" s="222"/>
      <c r="D272" s="223"/>
      <c r="E272" s="223"/>
      <c r="F272" s="235">
        <v>5</v>
      </c>
      <c r="G272" s="232" t="s">
        <v>4688</v>
      </c>
      <c r="H272" s="222"/>
      <c r="I272" s="227"/>
      <c r="J272" s="222"/>
      <c r="K272" s="222"/>
      <c r="L272" s="227"/>
      <c r="M272" s="227"/>
      <c r="N272" s="222"/>
      <c r="O272" s="222"/>
      <c r="P272" s="227"/>
      <c r="Q272" s="222"/>
      <c r="R272" s="228"/>
      <c r="S272" s="233"/>
      <c r="X272" s="116"/>
      <c r="Y272" s="116"/>
      <c r="Z272" s="116"/>
      <c r="AA272" s="116"/>
      <c r="AB272" s="116"/>
      <c r="AC272" s="116"/>
    </row>
    <row r="273" spans="1:35" s="230" customFormat="1" ht="14.5" customHeight="1" x14ac:dyDescent="0.2">
      <c r="A273" s="61"/>
      <c r="B273" s="701" t="s">
        <v>4689</v>
      </c>
      <c r="C273" s="701"/>
      <c r="D273" s="701"/>
      <c r="E273" s="701"/>
      <c r="F273" s="701"/>
      <c r="G273" s="701"/>
      <c r="H273" s="701"/>
      <c r="I273" s="701"/>
      <c r="J273" s="701"/>
      <c r="K273" s="701"/>
      <c r="L273" s="701"/>
      <c r="M273" s="701"/>
      <c r="N273" s="701"/>
      <c r="O273" s="701"/>
      <c r="P273" s="701"/>
      <c r="Q273" s="701"/>
      <c r="R273" s="228"/>
      <c r="S273" s="233"/>
      <c r="X273" s="116"/>
      <c r="Y273" s="116"/>
      <c r="Z273" s="116"/>
      <c r="AA273" s="116"/>
      <c r="AB273" s="116"/>
      <c r="AC273" s="116"/>
    </row>
    <row r="274" spans="1:35" s="230" customFormat="1" ht="14.5" customHeight="1" x14ac:dyDescent="0.2">
      <c r="A274" s="64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237"/>
      <c r="S274" s="233"/>
      <c r="T274" s="238"/>
      <c r="U274" s="238"/>
      <c r="V274" s="238"/>
      <c r="W274" s="239"/>
      <c r="X274" s="233"/>
    </row>
    <row r="275" spans="1:35" s="114" customFormat="1" ht="14.5" customHeight="1" x14ac:dyDescent="0.3">
      <c r="A275" s="809" t="s">
        <v>4697</v>
      </c>
      <c r="B275" s="810"/>
      <c r="C275" s="811"/>
      <c r="D275" s="822" t="s">
        <v>4690</v>
      </c>
      <c r="E275" s="823"/>
      <c r="F275" s="810" t="s">
        <v>4699</v>
      </c>
      <c r="G275" s="811"/>
      <c r="H275" s="809" t="s">
        <v>4691</v>
      </c>
      <c r="I275" s="810"/>
      <c r="J275" s="810"/>
      <c r="K275" s="815" t="s">
        <v>4929</v>
      </c>
      <c r="L275" s="816"/>
      <c r="M275" s="816"/>
      <c r="N275" s="816"/>
      <c r="O275" s="817"/>
      <c r="P275" s="815" t="s">
        <v>4929</v>
      </c>
      <c r="Q275" s="816"/>
      <c r="R275" s="817"/>
      <c r="S275" s="43"/>
      <c r="T275" s="498"/>
      <c r="U275" s="498"/>
      <c r="V275" s="498"/>
      <c r="W275" s="498"/>
      <c r="X275" s="498"/>
      <c r="Y275" s="115"/>
      <c r="Z275" s="115"/>
      <c r="AA275" s="115"/>
    </row>
    <row r="276" spans="1:35" s="114" customFormat="1" ht="14.5" customHeight="1" x14ac:dyDescent="0.3">
      <c r="A276" s="809" t="s">
        <v>4696</v>
      </c>
      <c r="B276" s="810"/>
      <c r="C276" s="811"/>
      <c r="D276" s="822" t="s">
        <v>4693</v>
      </c>
      <c r="E276" s="823"/>
      <c r="F276" s="810" t="s">
        <v>4700</v>
      </c>
      <c r="G276" s="811"/>
      <c r="H276" s="809"/>
      <c r="I276" s="810"/>
      <c r="J276" s="810"/>
      <c r="K276" s="809" t="s">
        <v>4930</v>
      </c>
      <c r="L276" s="810"/>
      <c r="M276" s="810"/>
      <c r="N276" s="810"/>
      <c r="O276" s="811"/>
      <c r="P276" s="809" t="s">
        <v>4930</v>
      </c>
      <c r="Q276" s="810"/>
      <c r="R276" s="811"/>
      <c r="S276" s="240"/>
      <c r="T276" s="238"/>
      <c r="U276" s="238"/>
      <c r="V276" s="238"/>
      <c r="W276" s="238"/>
      <c r="X276" s="498"/>
      <c r="Y276" s="115"/>
      <c r="Z276" s="115"/>
      <c r="AA276" s="115"/>
    </row>
    <row r="277" spans="1:35" s="114" customFormat="1" ht="14.5" customHeight="1" x14ac:dyDescent="0.3">
      <c r="A277" s="809"/>
      <c r="B277" s="810"/>
      <c r="C277" s="811"/>
      <c r="D277" s="824" t="s">
        <v>4695</v>
      </c>
      <c r="E277" s="825"/>
      <c r="F277" s="810" t="s">
        <v>4694</v>
      </c>
      <c r="G277" s="811"/>
      <c r="H277" s="809"/>
      <c r="I277" s="810"/>
      <c r="J277" s="810"/>
      <c r="K277" s="806" t="s">
        <v>4931</v>
      </c>
      <c r="L277" s="807"/>
      <c r="M277" s="807"/>
      <c r="N277" s="807"/>
      <c r="O277" s="808"/>
      <c r="P277" s="806" t="s">
        <v>4932</v>
      </c>
      <c r="Q277" s="807"/>
      <c r="R277" s="808"/>
      <c r="S277" s="240"/>
      <c r="T277" s="238"/>
      <c r="U277" s="238"/>
      <c r="V277" s="238"/>
      <c r="W277" s="238"/>
      <c r="X277" s="240"/>
      <c r="AB277" s="112"/>
    </row>
    <row r="278" spans="1:35" ht="14.5" customHeight="1" x14ac:dyDescent="0.3">
      <c r="A278" s="996">
        <v>0</v>
      </c>
      <c r="B278" s="996"/>
      <c r="C278" s="241" t="s">
        <v>4698</v>
      </c>
      <c r="D278" s="993"/>
      <c r="E278" s="993"/>
      <c r="F278" s="1050">
        <v>0</v>
      </c>
      <c r="G278" s="1050"/>
      <c r="H278" s="991">
        <v>0</v>
      </c>
      <c r="I278" s="992"/>
      <c r="J278" s="992"/>
      <c r="K278" s="994">
        <v>0</v>
      </c>
      <c r="L278" s="995"/>
      <c r="M278" s="995"/>
      <c r="N278" s="995"/>
      <c r="O278" s="995"/>
      <c r="P278" s="1019">
        <v>0</v>
      </c>
      <c r="Q278" s="1020"/>
      <c r="R278" s="1020"/>
      <c r="S278" s="242"/>
      <c r="T278" s="238" t="b">
        <f>IF($A278=1,30,IF($A278=2,45,IF($A278=3,60,IF($A278=4,80,IF($A278=5,100,IF($A278=6,120,IF($A278=7,140)))))))</f>
        <v>0</v>
      </c>
      <c r="U278" s="238" t="b">
        <f>IF($A278=1,36,IF($A278=2,51,IF($A278=3,70,IF($A278=4,90,IF($A278=5,114,IF($A278=6,134,IF($A278=7,158)))))))</f>
        <v>0</v>
      </c>
      <c r="V278" s="238" t="b">
        <f>IF($A278=1,42,IF($A278=2,57,IF($A278=3,78,IF($A278=4,98,IF($A278=5,124,IF($A278=6,144,IF($A278=7,170)))))))</f>
        <v>0</v>
      </c>
      <c r="W278" s="238" t="b">
        <f>IF($A278=1,50,IF($A278=2,65,IF($A278=3,90,IF($A278=4,110,IF($A278=5,140,IF($A278=6,160,IF($A278=7,190)))))))</f>
        <v>0</v>
      </c>
      <c r="X278" s="242"/>
      <c r="Y278" s="355"/>
      <c r="Z278" s="355"/>
      <c r="AA278" s="355"/>
      <c r="AB278" s="355"/>
      <c r="AC278" s="355"/>
      <c r="AD278" s="355"/>
      <c r="AE278" s="499"/>
      <c r="AF278" s="499"/>
      <c r="AG278" s="499"/>
      <c r="AH278" s="499"/>
      <c r="AI278" s="499"/>
    </row>
    <row r="279" spans="1:35" ht="14.5" customHeight="1" x14ac:dyDescent="0.3">
      <c r="A279" s="996">
        <v>0</v>
      </c>
      <c r="B279" s="996"/>
      <c r="C279" s="241" t="s">
        <v>4698</v>
      </c>
      <c r="D279" s="993"/>
      <c r="E279" s="993"/>
      <c r="F279" s="1050">
        <v>0</v>
      </c>
      <c r="G279" s="1050"/>
      <c r="H279" s="991">
        <v>0</v>
      </c>
      <c r="I279" s="992"/>
      <c r="J279" s="992"/>
      <c r="K279" s="994">
        <v>0</v>
      </c>
      <c r="L279" s="995"/>
      <c r="M279" s="995"/>
      <c r="N279" s="995"/>
      <c r="O279" s="995"/>
      <c r="P279" s="1019">
        <v>0</v>
      </c>
      <c r="Q279" s="1020"/>
      <c r="R279" s="1020"/>
      <c r="S279" s="242"/>
      <c r="T279" s="238" t="b">
        <f t="shared" ref="T279:T287" si="17">IF($A279=1,30,IF($A279=2,45,IF($A279=3,60,IF($A279=4,80,IF($A279=5,100,IF($A279=6,120,IF($A279=7,140)))))))</f>
        <v>0</v>
      </c>
      <c r="U279" s="238" t="b">
        <f t="shared" ref="U279:U287" si="18">IF($A279=1,36,IF($A279=2,51,IF($A279=3,70,IF($A279=4,90,IF($A279=5,114,IF($A279=6,134,IF($A279=7,158)))))))</f>
        <v>0</v>
      </c>
      <c r="V279" s="238" t="b">
        <f t="shared" ref="V279:V287" si="19">IF($A279=1,42,IF($A279=2,57,IF($A279=3,78,IF($A279=4,98,IF($A279=5,124,IF($A279=6,144,IF($A279=7,170)))))))</f>
        <v>0</v>
      </c>
      <c r="W279" s="238" t="b">
        <f t="shared" ref="W279:W287" si="20">IF($A279=1,50,IF($A279=2,65,IF($A279=3,90,IF($A279=4,110,IF($A279=5,140,IF($A279=6,160,IF($A279=7,190)))))))</f>
        <v>0</v>
      </c>
      <c r="X279" s="242"/>
      <c r="Y279" s="355"/>
      <c r="Z279" s="355"/>
      <c r="AA279" s="355"/>
      <c r="AB279" s="355"/>
      <c r="AC279" s="355"/>
      <c r="AD279" s="355"/>
      <c r="AE279" s="499"/>
      <c r="AF279" s="499"/>
      <c r="AG279" s="499"/>
      <c r="AH279" s="499"/>
      <c r="AI279" s="499"/>
    </row>
    <row r="280" spans="1:35" ht="14.5" customHeight="1" x14ac:dyDescent="0.3">
      <c r="A280" s="996">
        <v>0</v>
      </c>
      <c r="B280" s="996"/>
      <c r="C280" s="241" t="s">
        <v>4698</v>
      </c>
      <c r="D280" s="993"/>
      <c r="E280" s="993"/>
      <c r="F280" s="1050">
        <v>0</v>
      </c>
      <c r="G280" s="1050"/>
      <c r="H280" s="991">
        <v>0</v>
      </c>
      <c r="I280" s="992"/>
      <c r="J280" s="992"/>
      <c r="K280" s="994">
        <v>0</v>
      </c>
      <c r="L280" s="995"/>
      <c r="M280" s="995"/>
      <c r="N280" s="995"/>
      <c r="O280" s="995"/>
      <c r="P280" s="1019">
        <v>0</v>
      </c>
      <c r="Q280" s="1020"/>
      <c r="R280" s="1020"/>
      <c r="S280" s="242"/>
      <c r="T280" s="238" t="b">
        <f t="shared" si="17"/>
        <v>0</v>
      </c>
      <c r="U280" s="238" t="b">
        <f t="shared" si="18"/>
        <v>0</v>
      </c>
      <c r="V280" s="238" t="b">
        <f t="shared" si="19"/>
        <v>0</v>
      </c>
      <c r="W280" s="238" t="b">
        <f t="shared" si="20"/>
        <v>0</v>
      </c>
      <c r="X280" s="242"/>
      <c r="Y280" s="355"/>
      <c r="Z280" s="355"/>
      <c r="AA280" s="355"/>
      <c r="AB280" s="355"/>
      <c r="AC280" s="355"/>
      <c r="AD280" s="355"/>
      <c r="AE280" s="499"/>
      <c r="AF280" s="499"/>
      <c r="AG280" s="499"/>
      <c r="AH280" s="499"/>
      <c r="AI280" s="499"/>
    </row>
    <row r="281" spans="1:35" ht="14.5" customHeight="1" x14ac:dyDescent="0.3">
      <c r="A281" s="996">
        <v>0</v>
      </c>
      <c r="B281" s="996"/>
      <c r="C281" s="241" t="s">
        <v>4698</v>
      </c>
      <c r="D281" s="993"/>
      <c r="E281" s="993"/>
      <c r="F281" s="1050">
        <v>0</v>
      </c>
      <c r="G281" s="1050"/>
      <c r="H281" s="991">
        <v>0</v>
      </c>
      <c r="I281" s="992"/>
      <c r="J281" s="992"/>
      <c r="K281" s="994">
        <v>0</v>
      </c>
      <c r="L281" s="995"/>
      <c r="M281" s="995"/>
      <c r="N281" s="995"/>
      <c r="O281" s="995"/>
      <c r="P281" s="1019">
        <v>0</v>
      </c>
      <c r="Q281" s="1020"/>
      <c r="R281" s="1020"/>
      <c r="S281" s="242"/>
      <c r="T281" s="238" t="b">
        <f t="shared" si="17"/>
        <v>0</v>
      </c>
      <c r="U281" s="238" t="b">
        <f t="shared" si="18"/>
        <v>0</v>
      </c>
      <c r="V281" s="238" t="b">
        <f t="shared" si="19"/>
        <v>0</v>
      </c>
      <c r="W281" s="238" t="b">
        <f t="shared" si="20"/>
        <v>0</v>
      </c>
      <c r="X281" s="242"/>
      <c r="Y281" s="355"/>
      <c r="Z281" s="355"/>
      <c r="AA281" s="355"/>
      <c r="AB281" s="355"/>
      <c r="AC281" s="355"/>
      <c r="AD281" s="355"/>
      <c r="AE281" s="499"/>
      <c r="AF281" s="499"/>
      <c r="AG281" s="499"/>
      <c r="AH281" s="499"/>
      <c r="AI281" s="499"/>
    </row>
    <row r="282" spans="1:35" ht="14.5" customHeight="1" x14ac:dyDescent="0.3">
      <c r="A282" s="996">
        <v>0</v>
      </c>
      <c r="B282" s="996"/>
      <c r="C282" s="241" t="s">
        <v>4698</v>
      </c>
      <c r="D282" s="993"/>
      <c r="E282" s="993"/>
      <c r="F282" s="1050">
        <v>0</v>
      </c>
      <c r="G282" s="1050"/>
      <c r="H282" s="991">
        <v>0</v>
      </c>
      <c r="I282" s="992"/>
      <c r="J282" s="992"/>
      <c r="K282" s="994">
        <v>0</v>
      </c>
      <c r="L282" s="995"/>
      <c r="M282" s="995"/>
      <c r="N282" s="995"/>
      <c r="O282" s="995"/>
      <c r="P282" s="1019">
        <v>0</v>
      </c>
      <c r="Q282" s="1020"/>
      <c r="R282" s="1020"/>
      <c r="S282" s="242"/>
      <c r="T282" s="238" t="b">
        <f t="shared" si="17"/>
        <v>0</v>
      </c>
      <c r="U282" s="238" t="b">
        <f t="shared" si="18"/>
        <v>0</v>
      </c>
      <c r="V282" s="238" t="b">
        <f t="shared" si="19"/>
        <v>0</v>
      </c>
      <c r="W282" s="238" t="b">
        <f t="shared" si="20"/>
        <v>0</v>
      </c>
      <c r="X282" s="242"/>
      <c r="Y282" s="355"/>
      <c r="Z282" s="355"/>
      <c r="AA282" s="355"/>
      <c r="AB282" s="355"/>
      <c r="AC282" s="355"/>
      <c r="AD282" s="355"/>
      <c r="AE282" s="499"/>
      <c r="AF282" s="499"/>
      <c r="AG282" s="499"/>
      <c r="AH282" s="499"/>
      <c r="AI282" s="499"/>
    </row>
    <row r="283" spans="1:35" ht="14.5" customHeight="1" x14ac:dyDescent="0.3">
      <c r="A283" s="996">
        <v>0</v>
      </c>
      <c r="B283" s="996"/>
      <c r="C283" s="241" t="s">
        <v>4698</v>
      </c>
      <c r="D283" s="993"/>
      <c r="E283" s="993"/>
      <c r="F283" s="1050">
        <v>0</v>
      </c>
      <c r="G283" s="1050"/>
      <c r="H283" s="991">
        <v>0</v>
      </c>
      <c r="I283" s="992"/>
      <c r="J283" s="992"/>
      <c r="K283" s="994">
        <v>0</v>
      </c>
      <c r="L283" s="995"/>
      <c r="M283" s="995"/>
      <c r="N283" s="995"/>
      <c r="O283" s="995"/>
      <c r="P283" s="1019">
        <v>0</v>
      </c>
      <c r="Q283" s="1020"/>
      <c r="R283" s="1020"/>
      <c r="S283" s="242"/>
      <c r="T283" s="238" t="b">
        <f t="shared" si="17"/>
        <v>0</v>
      </c>
      <c r="U283" s="238" t="b">
        <f t="shared" si="18"/>
        <v>0</v>
      </c>
      <c r="V283" s="238" t="b">
        <f t="shared" si="19"/>
        <v>0</v>
      </c>
      <c r="W283" s="238" t="b">
        <f t="shared" si="20"/>
        <v>0</v>
      </c>
      <c r="X283" s="242"/>
      <c r="Y283" s="355"/>
      <c r="Z283" s="355"/>
      <c r="AA283" s="355"/>
      <c r="AB283" s="355"/>
      <c r="AC283" s="355"/>
      <c r="AD283" s="355"/>
      <c r="AE283" s="499"/>
      <c r="AF283" s="499"/>
      <c r="AG283" s="499"/>
      <c r="AH283" s="499"/>
      <c r="AI283" s="499"/>
    </row>
    <row r="284" spans="1:35" ht="14.5" customHeight="1" x14ac:dyDescent="0.3">
      <c r="A284" s="996">
        <v>0</v>
      </c>
      <c r="B284" s="996"/>
      <c r="C284" s="241" t="s">
        <v>4698</v>
      </c>
      <c r="D284" s="993"/>
      <c r="E284" s="993"/>
      <c r="F284" s="1050">
        <v>0</v>
      </c>
      <c r="G284" s="1050"/>
      <c r="H284" s="991">
        <v>0</v>
      </c>
      <c r="I284" s="992"/>
      <c r="J284" s="992"/>
      <c r="K284" s="994">
        <v>0</v>
      </c>
      <c r="L284" s="995"/>
      <c r="M284" s="995"/>
      <c r="N284" s="995"/>
      <c r="O284" s="995"/>
      <c r="P284" s="1019">
        <v>0</v>
      </c>
      <c r="Q284" s="1020"/>
      <c r="R284" s="1020"/>
      <c r="S284" s="242"/>
      <c r="T284" s="238" t="b">
        <f t="shared" si="17"/>
        <v>0</v>
      </c>
      <c r="U284" s="238" t="b">
        <f t="shared" si="18"/>
        <v>0</v>
      </c>
      <c r="V284" s="238" t="b">
        <f t="shared" si="19"/>
        <v>0</v>
      </c>
      <c r="W284" s="238" t="b">
        <f t="shared" si="20"/>
        <v>0</v>
      </c>
      <c r="X284" s="242"/>
      <c r="Y284" s="355"/>
      <c r="Z284" s="355"/>
      <c r="AA284" s="355"/>
      <c r="AB284" s="355"/>
      <c r="AC284" s="355"/>
      <c r="AD284" s="355"/>
      <c r="AE284" s="499"/>
      <c r="AF284" s="499"/>
      <c r="AG284" s="499"/>
      <c r="AH284" s="499"/>
      <c r="AI284" s="499"/>
    </row>
    <row r="285" spans="1:35" ht="14.5" customHeight="1" x14ac:dyDescent="0.3">
      <c r="A285" s="996">
        <v>0</v>
      </c>
      <c r="B285" s="996"/>
      <c r="C285" s="241" t="s">
        <v>4698</v>
      </c>
      <c r="D285" s="993"/>
      <c r="E285" s="993"/>
      <c r="F285" s="1050">
        <v>0</v>
      </c>
      <c r="G285" s="1050"/>
      <c r="H285" s="991">
        <v>0</v>
      </c>
      <c r="I285" s="992"/>
      <c r="J285" s="992"/>
      <c r="K285" s="994">
        <v>0</v>
      </c>
      <c r="L285" s="995"/>
      <c r="M285" s="995"/>
      <c r="N285" s="995"/>
      <c r="O285" s="995"/>
      <c r="P285" s="1019">
        <v>0</v>
      </c>
      <c r="Q285" s="1020"/>
      <c r="R285" s="1020"/>
      <c r="S285" s="242"/>
      <c r="T285" s="238" t="b">
        <f t="shared" si="17"/>
        <v>0</v>
      </c>
      <c r="U285" s="238" t="b">
        <f t="shared" si="18"/>
        <v>0</v>
      </c>
      <c r="V285" s="238" t="b">
        <f t="shared" si="19"/>
        <v>0</v>
      </c>
      <c r="W285" s="238" t="b">
        <f t="shared" si="20"/>
        <v>0</v>
      </c>
      <c r="X285" s="242"/>
      <c r="Y285" s="355"/>
      <c r="Z285" s="355"/>
      <c r="AA285" s="355"/>
      <c r="AB285" s="355"/>
      <c r="AC285" s="355"/>
      <c r="AD285" s="355"/>
      <c r="AE285" s="499"/>
      <c r="AF285" s="499"/>
      <c r="AG285" s="499"/>
      <c r="AH285" s="499"/>
      <c r="AI285" s="499"/>
    </row>
    <row r="286" spans="1:35" ht="14.5" customHeight="1" x14ac:dyDescent="0.3">
      <c r="A286" s="996">
        <v>0</v>
      </c>
      <c r="B286" s="996"/>
      <c r="C286" s="241" t="s">
        <v>4698</v>
      </c>
      <c r="D286" s="993"/>
      <c r="E286" s="993"/>
      <c r="F286" s="1050">
        <v>0</v>
      </c>
      <c r="G286" s="1050"/>
      <c r="H286" s="991">
        <v>0</v>
      </c>
      <c r="I286" s="992"/>
      <c r="J286" s="992"/>
      <c r="K286" s="994">
        <v>0</v>
      </c>
      <c r="L286" s="995"/>
      <c r="M286" s="995"/>
      <c r="N286" s="995"/>
      <c r="O286" s="995"/>
      <c r="P286" s="1019">
        <v>0</v>
      </c>
      <c r="Q286" s="1020"/>
      <c r="R286" s="1020"/>
      <c r="S286" s="242"/>
      <c r="T286" s="238" t="b">
        <f t="shared" si="17"/>
        <v>0</v>
      </c>
      <c r="U286" s="238" t="b">
        <f t="shared" si="18"/>
        <v>0</v>
      </c>
      <c r="V286" s="238" t="b">
        <f t="shared" si="19"/>
        <v>0</v>
      </c>
      <c r="W286" s="238" t="b">
        <f t="shared" si="20"/>
        <v>0</v>
      </c>
      <c r="X286" s="242"/>
      <c r="Y286" s="355"/>
      <c r="Z286" s="355"/>
      <c r="AA286" s="355"/>
      <c r="AB286" s="355"/>
      <c r="AC286" s="355"/>
      <c r="AD286" s="355"/>
      <c r="AE286" s="499"/>
      <c r="AF286" s="499"/>
      <c r="AG286" s="499"/>
      <c r="AH286" s="499"/>
      <c r="AI286" s="499"/>
    </row>
    <row r="287" spans="1:35" ht="14.5" customHeight="1" x14ac:dyDescent="0.3">
      <c r="A287" s="996">
        <v>0</v>
      </c>
      <c r="B287" s="996"/>
      <c r="C287" s="241" t="s">
        <v>4698</v>
      </c>
      <c r="D287" s="993"/>
      <c r="E287" s="993"/>
      <c r="F287" s="1050">
        <v>0</v>
      </c>
      <c r="G287" s="1050"/>
      <c r="H287" s="991">
        <v>0</v>
      </c>
      <c r="I287" s="992"/>
      <c r="J287" s="992"/>
      <c r="K287" s="994">
        <v>0</v>
      </c>
      <c r="L287" s="995"/>
      <c r="M287" s="995"/>
      <c r="N287" s="995"/>
      <c r="O287" s="995"/>
      <c r="P287" s="1019">
        <v>0</v>
      </c>
      <c r="Q287" s="1020"/>
      <c r="R287" s="1020"/>
      <c r="S287" s="242"/>
      <c r="T287" s="238" t="b">
        <f t="shared" si="17"/>
        <v>0</v>
      </c>
      <c r="U287" s="238" t="b">
        <f t="shared" si="18"/>
        <v>0</v>
      </c>
      <c r="V287" s="238" t="b">
        <f t="shared" si="19"/>
        <v>0</v>
      </c>
      <c r="W287" s="238" t="b">
        <f t="shared" si="20"/>
        <v>0</v>
      </c>
      <c r="X287" s="242"/>
      <c r="Y287" s="355"/>
      <c r="Z287" s="355"/>
      <c r="AA287" s="355"/>
      <c r="AB287" s="355"/>
      <c r="AC287" s="355"/>
      <c r="AD287" s="355"/>
      <c r="AE287" s="499"/>
      <c r="AF287" s="499"/>
      <c r="AG287" s="499"/>
      <c r="AH287" s="499"/>
      <c r="AI287" s="499"/>
    </row>
    <row r="288" spans="1:35" s="246" customFormat="1" ht="14.5" customHeight="1" x14ac:dyDescent="0.25">
      <c r="A288" s="243"/>
      <c r="B288" s="939" t="s">
        <v>4701</v>
      </c>
      <c r="C288" s="939"/>
      <c r="D288" s="939"/>
      <c r="E288" s="940"/>
      <c r="F288" s="753">
        <v>0</v>
      </c>
      <c r="G288" s="754"/>
      <c r="H288" s="755">
        <v>1</v>
      </c>
      <c r="I288" s="755"/>
      <c r="J288" s="755"/>
      <c r="K288" s="756">
        <v>0</v>
      </c>
      <c r="L288" s="757"/>
      <c r="M288" s="757"/>
      <c r="N288" s="757"/>
      <c r="O288" s="757"/>
      <c r="P288" s="732">
        <v>0</v>
      </c>
      <c r="Q288" s="732"/>
      <c r="R288" s="732"/>
      <c r="S288" s="244"/>
      <c r="T288" s="244"/>
      <c r="U288" s="244"/>
      <c r="V288" s="244"/>
      <c r="W288" s="244"/>
      <c r="X288" s="244"/>
      <c r="Y288" s="245"/>
      <c r="Z288" s="245"/>
      <c r="AA288" s="245"/>
    </row>
    <row r="289" spans="1:29" s="246" customFormat="1" ht="14.5" customHeight="1" x14ac:dyDescent="0.25">
      <c r="A289" s="243"/>
      <c r="B289" s="14" t="s">
        <v>4702</v>
      </c>
      <c r="C289" s="14"/>
      <c r="D289" s="14"/>
      <c r="E289" s="14"/>
      <c r="F289" s="747">
        <f>SUMPRODUCT(F278:F288,H278:H288)</f>
        <v>0</v>
      </c>
      <c r="G289" s="747"/>
      <c r="H289" s="744">
        <f>SUM(H278:H287)</f>
        <v>0</v>
      </c>
      <c r="I289" s="744"/>
      <c r="J289" s="744"/>
      <c r="K289" s="745">
        <f>SUMPRODUCT(H278:H287,K278:K287)</f>
        <v>0</v>
      </c>
      <c r="L289" s="745"/>
      <c r="M289" s="745"/>
      <c r="N289" s="745"/>
      <c r="O289" s="745"/>
      <c r="P289" s="812">
        <f>SUMPRODUCT(H278:H287,P278:P287)</f>
        <v>0</v>
      </c>
      <c r="Q289" s="813"/>
      <c r="R289" s="813"/>
      <c r="T289" s="245"/>
      <c r="U289" s="245"/>
      <c r="V289" s="245"/>
      <c r="W289" s="245"/>
      <c r="X289" s="245"/>
      <c r="Y289" s="245"/>
      <c r="Z289" s="245"/>
      <c r="AA289" s="245"/>
    </row>
    <row r="290" spans="1:29" s="246" customFormat="1" ht="14.5" customHeight="1" x14ac:dyDescent="0.25">
      <c r="A290" s="243"/>
      <c r="B290" s="19" t="s">
        <v>4703</v>
      </c>
      <c r="C290" s="19"/>
      <c r="D290" s="19"/>
      <c r="E290" s="19"/>
      <c r="F290" s="19"/>
      <c r="G290" s="19"/>
      <c r="H290" s="19"/>
      <c r="I290" s="19"/>
      <c r="J290" s="19"/>
      <c r="K290" s="1058">
        <f>K289*12</f>
        <v>0</v>
      </c>
      <c r="L290" s="1059"/>
      <c r="M290" s="1059"/>
      <c r="N290" s="1059"/>
      <c r="O290" s="1060"/>
      <c r="P290" s="1061">
        <f>P289*12</f>
        <v>0</v>
      </c>
      <c r="Q290" s="1062"/>
      <c r="R290" s="1063"/>
      <c r="S290" s="244"/>
      <c r="T290" s="244"/>
      <c r="U290" s="244"/>
      <c r="V290" s="244"/>
      <c r="W290" s="244"/>
      <c r="X290" s="244"/>
      <c r="Y290" s="244"/>
      <c r="Z290" s="44"/>
      <c r="AA290" s="245"/>
    </row>
    <row r="291" spans="1:29" s="251" customFormat="1" ht="14.5" customHeight="1" x14ac:dyDescent="0.35">
      <c r="A291" s="247"/>
      <c r="B291" s="248" t="s">
        <v>4947</v>
      </c>
      <c r="C291" s="248"/>
      <c r="D291" s="248"/>
      <c r="E291" s="248"/>
      <c r="F291" s="248"/>
      <c r="G291" s="248"/>
      <c r="H291" s="248"/>
      <c r="I291" s="248"/>
      <c r="J291" s="248"/>
      <c r="K291" s="1064">
        <f>IF(F289&gt;0,K290/(F289-F288),0)</f>
        <v>0</v>
      </c>
      <c r="L291" s="1065"/>
      <c r="M291" s="1065"/>
      <c r="N291" s="1065"/>
      <c r="O291" s="1066"/>
      <c r="P291" s="1064">
        <f>IF(F289&gt;0,P290/F289,0)</f>
        <v>0</v>
      </c>
      <c r="Q291" s="1065"/>
      <c r="R291" s="1066"/>
      <c r="S291" s="249"/>
      <c r="T291" s="249"/>
      <c r="U291" s="250"/>
      <c r="V291" s="249"/>
      <c r="W291" s="249"/>
      <c r="X291" s="249"/>
      <c r="Y291" s="249"/>
      <c r="Z291" s="101"/>
      <c r="AB291" s="101"/>
    </row>
    <row r="292" spans="1:29" s="258" customFormat="1" ht="14.5" customHeight="1" x14ac:dyDescent="0.25">
      <c r="A292" s="259"/>
      <c r="B292" s="44"/>
      <c r="C292" s="44"/>
      <c r="D292" s="44"/>
      <c r="E292" s="44"/>
      <c r="F292" s="44"/>
      <c r="G292" s="44"/>
      <c r="H292" s="44"/>
      <c r="I292" s="44"/>
      <c r="J292" s="44"/>
      <c r="K292" s="500"/>
      <c r="L292" s="500"/>
      <c r="M292" s="500"/>
      <c r="N292" s="500"/>
      <c r="O292" s="500"/>
      <c r="P292" s="500"/>
      <c r="Q292" s="500"/>
      <c r="R292" s="501"/>
      <c r="U292" s="502"/>
      <c r="AB292" s="44"/>
    </row>
    <row r="293" spans="1:29" s="246" customFormat="1" ht="14.5" customHeight="1" x14ac:dyDescent="0.25">
      <c r="A293" s="256"/>
      <c r="B293" s="257" t="s">
        <v>4927</v>
      </c>
      <c r="C293" s="257"/>
      <c r="D293" s="257"/>
      <c r="E293" s="257"/>
      <c r="F293" s="257"/>
      <c r="G293" s="257"/>
      <c r="H293" s="726">
        <v>0</v>
      </c>
      <c r="I293" s="726"/>
      <c r="J293" s="726"/>
      <c r="K293" s="727">
        <v>0</v>
      </c>
      <c r="L293" s="728"/>
      <c r="M293" s="728"/>
      <c r="N293" s="728"/>
      <c r="O293" s="728"/>
      <c r="P293" s="732">
        <v>0</v>
      </c>
      <c r="Q293" s="732"/>
      <c r="R293" s="732"/>
      <c r="S293" s="258"/>
      <c r="T293" s="258"/>
      <c r="U293" s="258"/>
    </row>
    <row r="294" spans="1:29" s="246" customFormat="1" ht="14.5" customHeight="1" x14ac:dyDescent="0.25">
      <c r="A294" s="256"/>
      <c r="B294" s="257" t="s">
        <v>4704</v>
      </c>
      <c r="C294" s="257"/>
      <c r="D294" s="257"/>
      <c r="E294" s="257"/>
      <c r="F294" s="257"/>
      <c r="G294" s="257"/>
      <c r="H294" s="726">
        <v>0</v>
      </c>
      <c r="I294" s="726"/>
      <c r="J294" s="726"/>
      <c r="K294" s="727">
        <v>0</v>
      </c>
      <c r="L294" s="728"/>
      <c r="M294" s="728"/>
      <c r="N294" s="728"/>
      <c r="O294" s="728"/>
      <c r="P294" s="732">
        <v>0</v>
      </c>
      <c r="Q294" s="735"/>
      <c r="R294" s="735"/>
      <c r="S294" s="258"/>
      <c r="T294" s="258"/>
      <c r="U294" s="258"/>
    </row>
    <row r="295" spans="1:29" s="246" customFormat="1" ht="14.5" customHeight="1" x14ac:dyDescent="0.25">
      <c r="A295" s="256"/>
      <c r="B295" s="257" t="s">
        <v>4680</v>
      </c>
      <c r="C295" s="257"/>
      <c r="D295" s="257"/>
      <c r="E295" s="257"/>
      <c r="F295" s="257"/>
      <c r="G295" s="257"/>
      <c r="H295" s="726">
        <v>0</v>
      </c>
      <c r="I295" s="726"/>
      <c r="J295" s="726"/>
      <c r="K295" s="727">
        <v>0</v>
      </c>
      <c r="L295" s="728"/>
      <c r="M295" s="728"/>
      <c r="N295" s="728"/>
      <c r="O295" s="728"/>
      <c r="P295" s="732">
        <v>0</v>
      </c>
      <c r="Q295" s="732"/>
      <c r="R295" s="732"/>
      <c r="S295" s="258"/>
      <c r="T295" s="258"/>
      <c r="U295" s="258"/>
    </row>
    <row r="296" spans="1:29" s="246" customFormat="1" ht="14.5" customHeight="1" x14ac:dyDescent="0.25">
      <c r="A296" s="256"/>
      <c r="B296" s="257" t="s">
        <v>4948</v>
      </c>
      <c r="C296" s="257"/>
      <c r="D296" s="257"/>
      <c r="E296" s="257"/>
      <c r="F296" s="257"/>
      <c r="G296" s="257"/>
      <c r="H296" s="726">
        <v>0</v>
      </c>
      <c r="I296" s="726"/>
      <c r="J296" s="726"/>
      <c r="K296" s="727">
        <v>0</v>
      </c>
      <c r="L296" s="728"/>
      <c r="M296" s="728"/>
      <c r="N296" s="728"/>
      <c r="O296" s="728"/>
      <c r="P296" s="732">
        <v>0</v>
      </c>
      <c r="Q296" s="732"/>
      <c r="R296" s="732"/>
      <c r="S296" s="258"/>
      <c r="T296" s="258"/>
      <c r="U296" s="258"/>
    </row>
    <row r="297" spans="1:29" s="246" customFormat="1" ht="14.5" customHeight="1" x14ac:dyDescent="0.25">
      <c r="A297" s="256"/>
      <c r="B297" s="257" t="s">
        <v>4948</v>
      </c>
      <c r="C297" s="257"/>
      <c r="D297" s="257"/>
      <c r="E297" s="257"/>
      <c r="F297" s="257"/>
      <c r="G297" s="257"/>
      <c r="H297" s="726">
        <v>0</v>
      </c>
      <c r="I297" s="726"/>
      <c r="J297" s="726"/>
      <c r="K297" s="727">
        <v>0</v>
      </c>
      <c r="L297" s="728"/>
      <c r="M297" s="728"/>
      <c r="N297" s="728"/>
      <c r="O297" s="728"/>
      <c r="P297" s="732">
        <v>0</v>
      </c>
      <c r="Q297" s="732"/>
      <c r="R297" s="732"/>
      <c r="S297" s="258"/>
      <c r="T297" s="258"/>
      <c r="U297" s="258"/>
    </row>
    <row r="298" spans="1:29" s="246" customFormat="1" ht="14.5" customHeight="1" x14ac:dyDescent="0.25">
      <c r="A298" s="259"/>
      <c r="B298" s="19" t="s">
        <v>4949</v>
      </c>
      <c r="C298" s="19"/>
      <c r="D298" s="19"/>
      <c r="E298" s="19"/>
      <c r="F298" s="19"/>
      <c r="G298" s="19"/>
      <c r="H298" s="19"/>
      <c r="I298" s="19"/>
      <c r="J298" s="19"/>
      <c r="K298" s="729">
        <f>SUMPRODUCT(H293:H297,K293:K297)*12</f>
        <v>0</v>
      </c>
      <c r="L298" s="730"/>
      <c r="M298" s="730"/>
      <c r="N298" s="730"/>
      <c r="O298" s="730"/>
      <c r="P298" s="731"/>
      <c r="Q298" s="731"/>
      <c r="R298" s="731"/>
      <c r="S298" s="258"/>
      <c r="T298" s="258"/>
      <c r="U298" s="258"/>
    </row>
    <row r="299" spans="1:29" s="246" customFormat="1" ht="14.5" customHeight="1" x14ac:dyDescent="0.25">
      <c r="A299" s="259"/>
      <c r="B299" s="19" t="s">
        <v>4705</v>
      </c>
      <c r="C299" s="19"/>
      <c r="D299" s="19"/>
      <c r="E299" s="19"/>
      <c r="F299" s="19"/>
      <c r="G299" s="19"/>
      <c r="H299" s="19"/>
      <c r="I299" s="19"/>
      <c r="J299" s="19"/>
      <c r="K299" s="712">
        <f>K290+K298</f>
        <v>0</v>
      </c>
      <c r="L299" s="713"/>
      <c r="M299" s="713"/>
      <c r="N299" s="713"/>
      <c r="O299" s="713"/>
      <c r="P299" s="717"/>
      <c r="Q299" s="717"/>
      <c r="R299" s="717"/>
      <c r="S299" s="258"/>
      <c r="T299" s="258"/>
      <c r="U299" s="258"/>
    </row>
    <row r="300" spans="1:29" s="99" customFormat="1" ht="14.5" customHeight="1" x14ac:dyDescent="0.3">
      <c r="A300" s="260"/>
      <c r="B300" s="11"/>
      <c r="C300" s="2"/>
      <c r="D300" s="2"/>
      <c r="E300" s="2"/>
      <c r="R300" s="100"/>
      <c r="S300" s="90"/>
      <c r="T300" s="355"/>
      <c r="U300" s="355"/>
      <c r="V300" s="355"/>
      <c r="W300" s="355"/>
      <c r="AB300" s="90"/>
      <c r="AC300" s="90"/>
    </row>
    <row r="301" spans="1:29" s="99" customFormat="1" ht="14.5" customHeight="1" x14ac:dyDescent="0.3">
      <c r="A301" s="12"/>
      <c r="B301" s="2" t="s">
        <v>4874</v>
      </c>
      <c r="C301" s="2"/>
      <c r="D301" s="2"/>
      <c r="E301" s="2"/>
      <c r="I301" s="803">
        <v>0</v>
      </c>
      <c r="J301" s="803"/>
      <c r="K301" s="803"/>
      <c r="O301" s="14">
        <v>0</v>
      </c>
      <c r="P301" s="14"/>
      <c r="R301" s="10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</row>
    <row r="302" spans="1:29" s="99" customFormat="1" ht="14.5" customHeight="1" x14ac:dyDescent="0.3">
      <c r="A302" s="12"/>
      <c r="B302" s="2"/>
      <c r="C302" s="2"/>
      <c r="D302" s="2"/>
      <c r="E302" s="2"/>
      <c r="H302" s="261"/>
      <c r="I302" s="261"/>
      <c r="R302" s="10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</row>
    <row r="303" spans="1:29" s="99" customFormat="1" ht="14.5" customHeight="1" x14ac:dyDescent="0.3">
      <c r="A303" s="4"/>
      <c r="B303" s="262" t="s">
        <v>4875</v>
      </c>
      <c r="C303" s="2"/>
      <c r="D303" s="2"/>
      <c r="E303" s="2"/>
      <c r="I303" s="711" t="b">
        <v>0</v>
      </c>
      <c r="J303" s="711"/>
      <c r="K303" s="711"/>
      <c r="L303" s="2" t="s">
        <v>4710</v>
      </c>
      <c r="O303" s="711" t="b">
        <v>0</v>
      </c>
      <c r="P303" s="711"/>
      <c r="Q303" s="2" t="s">
        <v>4711</v>
      </c>
      <c r="R303" s="10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</row>
    <row r="304" spans="1:29" s="99" customFormat="1" ht="14.5" customHeight="1" x14ac:dyDescent="0.3">
      <c r="A304" s="4"/>
      <c r="B304" s="262" t="s">
        <v>4708</v>
      </c>
      <c r="C304" s="2"/>
      <c r="D304" s="2"/>
      <c r="E304" s="2"/>
      <c r="I304" s="711" t="b">
        <v>0</v>
      </c>
      <c r="J304" s="711"/>
      <c r="K304" s="711"/>
      <c r="L304" s="2" t="s">
        <v>4710</v>
      </c>
      <c r="O304" s="711" t="b">
        <v>0</v>
      </c>
      <c r="P304" s="711"/>
      <c r="Q304" s="2" t="s">
        <v>4711</v>
      </c>
      <c r="R304" s="10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</row>
    <row r="305" spans="1:29" s="99" customFormat="1" ht="14.5" customHeight="1" x14ac:dyDescent="0.3">
      <c r="A305" s="12"/>
      <c r="B305" s="2" t="s">
        <v>4709</v>
      </c>
      <c r="C305" s="2"/>
      <c r="D305" s="2"/>
      <c r="E305" s="2"/>
      <c r="I305" s="261"/>
      <c r="J305" s="261"/>
      <c r="K305" s="261"/>
      <c r="L305" s="2"/>
      <c r="O305" s="261"/>
      <c r="P305" s="261"/>
      <c r="Q305" s="2"/>
      <c r="R305" s="100"/>
      <c r="S305" s="43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</row>
    <row r="306" spans="1:29" s="99" customFormat="1" ht="14.5" customHeight="1" x14ac:dyDescent="0.3">
      <c r="A306" s="12"/>
      <c r="B306" s="675"/>
      <c r="C306" s="675"/>
      <c r="D306" s="675"/>
      <c r="E306" s="675"/>
      <c r="F306" s="675"/>
      <c r="G306" s="675"/>
      <c r="H306" s="675"/>
      <c r="I306" s="675"/>
      <c r="J306" s="675"/>
      <c r="K306" s="675"/>
      <c r="L306" s="675"/>
      <c r="M306" s="675"/>
      <c r="N306" s="675"/>
      <c r="O306" s="675"/>
      <c r="P306" s="675"/>
      <c r="Q306" s="675"/>
      <c r="R306" s="10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</row>
    <row r="307" spans="1:29" s="99" customFormat="1" ht="14.5" customHeight="1" x14ac:dyDescent="0.3">
      <c r="A307" s="12"/>
      <c r="B307" s="675"/>
      <c r="C307" s="675"/>
      <c r="D307" s="675"/>
      <c r="E307" s="675"/>
      <c r="F307" s="675"/>
      <c r="G307" s="675"/>
      <c r="H307" s="675"/>
      <c r="I307" s="675"/>
      <c r="J307" s="675"/>
      <c r="K307" s="675"/>
      <c r="L307" s="675"/>
      <c r="M307" s="675"/>
      <c r="N307" s="675"/>
      <c r="O307" s="675"/>
      <c r="P307" s="675"/>
      <c r="Q307" s="675"/>
      <c r="R307" s="10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</row>
    <row r="308" spans="1:29" s="99" customFormat="1" ht="14.5" customHeight="1" x14ac:dyDescent="0.3">
      <c r="A308" s="12"/>
      <c r="B308" s="676"/>
      <c r="C308" s="676"/>
      <c r="D308" s="676"/>
      <c r="E308" s="676"/>
      <c r="F308" s="676"/>
      <c r="G308" s="676"/>
      <c r="H308" s="676"/>
      <c r="I308" s="676"/>
      <c r="J308" s="676"/>
      <c r="K308" s="676"/>
      <c r="L308" s="676"/>
      <c r="M308" s="676"/>
      <c r="N308" s="676"/>
      <c r="O308" s="676"/>
      <c r="P308" s="676"/>
      <c r="Q308" s="676"/>
      <c r="R308" s="10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</row>
    <row r="309" spans="1:29" s="99" customFormat="1" ht="14.5" customHeight="1" x14ac:dyDescent="0.3">
      <c r="A309" s="263"/>
      <c r="B309" s="210"/>
      <c r="C309" s="3"/>
      <c r="D309" s="3"/>
      <c r="E309" s="3"/>
      <c r="F309" s="217"/>
      <c r="G309" s="217"/>
      <c r="H309" s="217"/>
      <c r="I309" s="217"/>
      <c r="J309" s="217"/>
      <c r="K309" s="217"/>
      <c r="L309" s="217"/>
      <c r="M309" s="217"/>
      <c r="N309" s="217"/>
      <c r="O309" s="217"/>
      <c r="P309" s="217"/>
      <c r="Q309" s="217"/>
      <c r="R309" s="264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</row>
    <row r="310" spans="1:29" s="99" customFormat="1" ht="14.5" customHeight="1" x14ac:dyDescent="0.3">
      <c r="A310" s="11"/>
      <c r="B310" s="11"/>
      <c r="C310" s="2"/>
      <c r="D310" s="2"/>
      <c r="E310" s="2"/>
      <c r="S310" s="90"/>
      <c r="T310" s="355"/>
      <c r="U310" s="355"/>
      <c r="V310" s="355"/>
      <c r="W310" s="355"/>
      <c r="AB310" s="90"/>
      <c r="AC310" s="90"/>
    </row>
    <row r="311" spans="1:29" s="265" customFormat="1" ht="14.5" customHeight="1" x14ac:dyDescent="0.3">
      <c r="A311" s="503"/>
      <c r="B311" s="504" t="s">
        <v>4822</v>
      </c>
      <c r="C311" s="505"/>
      <c r="D311" s="505"/>
      <c r="E311" s="505"/>
      <c r="F311" s="506"/>
      <c r="G311" s="506"/>
      <c r="H311" s="506"/>
      <c r="I311" s="506"/>
      <c r="J311" s="506"/>
      <c r="K311" s="506"/>
      <c r="L311" s="506"/>
      <c r="M311" s="506"/>
      <c r="N311" s="506"/>
      <c r="O311" s="506"/>
      <c r="P311" s="506"/>
      <c r="Q311" s="506"/>
      <c r="R311" s="507"/>
      <c r="S311" s="43"/>
      <c r="T311" s="114"/>
      <c r="U311" s="114"/>
    </row>
    <row r="312" spans="1:29" s="265" customFormat="1" ht="14.5" customHeight="1" x14ac:dyDescent="0.3">
      <c r="A312" s="259"/>
      <c r="B312" s="206" t="s">
        <v>4939</v>
      </c>
      <c r="C312" s="44"/>
      <c r="D312" s="44"/>
      <c r="E312" s="44"/>
      <c r="R312" s="508"/>
      <c r="S312" s="114"/>
      <c r="T312" s="114"/>
      <c r="U312" s="114"/>
    </row>
    <row r="313" spans="1:29" s="265" customFormat="1" ht="14.5" customHeight="1" x14ac:dyDescent="0.3">
      <c r="A313" s="509"/>
      <c r="B313" s="540" t="b">
        <v>0</v>
      </c>
      <c r="D313" s="44" t="s">
        <v>4823</v>
      </c>
      <c r="E313" s="44"/>
      <c r="R313" s="508"/>
      <c r="S313" s="114"/>
      <c r="T313" s="114"/>
      <c r="U313" s="114"/>
    </row>
    <row r="314" spans="1:29" s="265" customFormat="1" ht="14.5" customHeight="1" x14ac:dyDescent="0.3">
      <c r="A314" s="509"/>
      <c r="B314" s="540" t="b">
        <v>0</v>
      </c>
      <c r="D314" s="44" t="s">
        <v>4824</v>
      </c>
      <c r="E314" s="44"/>
      <c r="R314" s="508"/>
      <c r="S314" s="114"/>
      <c r="T314" s="114"/>
      <c r="U314" s="114"/>
    </row>
    <row r="315" spans="1:29" s="265" customFormat="1" ht="14.5" customHeight="1" x14ac:dyDescent="0.3">
      <c r="A315" s="509"/>
      <c r="B315" s="540" t="b">
        <v>0</v>
      </c>
      <c r="D315" s="44" t="s">
        <v>4825</v>
      </c>
      <c r="E315" s="44"/>
      <c r="R315" s="508"/>
      <c r="S315" s="43"/>
      <c r="T315" s="114"/>
      <c r="U315" s="114"/>
    </row>
    <row r="316" spans="1:29" s="265" customFormat="1" ht="14.5" customHeight="1" x14ac:dyDescent="0.3">
      <c r="A316" s="509"/>
      <c r="B316" s="540" t="b">
        <v>0</v>
      </c>
      <c r="D316" s="44" t="s">
        <v>4826</v>
      </c>
      <c r="E316" s="44"/>
      <c r="R316" s="508"/>
      <c r="S316" s="114"/>
      <c r="T316" s="114"/>
      <c r="U316" s="114"/>
    </row>
    <row r="317" spans="1:29" s="265" customFormat="1" ht="14.5" customHeight="1" x14ac:dyDescent="0.3">
      <c r="A317" s="509"/>
      <c r="B317" s="540" t="b">
        <v>0</v>
      </c>
      <c r="D317" s="44" t="s">
        <v>4827</v>
      </c>
      <c r="E317" s="44"/>
      <c r="R317" s="508"/>
      <c r="S317" s="114"/>
      <c r="T317" s="114"/>
      <c r="U317" s="114"/>
    </row>
    <row r="318" spans="1:29" s="265" customFormat="1" ht="14.5" customHeight="1" x14ac:dyDescent="0.3">
      <c r="A318" s="509"/>
      <c r="B318" s="540" t="b">
        <v>0</v>
      </c>
      <c r="D318" s="44" t="s">
        <v>4828</v>
      </c>
      <c r="E318" s="44"/>
      <c r="R318" s="508"/>
      <c r="S318" s="114"/>
      <c r="T318" s="114"/>
      <c r="U318" s="114"/>
    </row>
    <row r="319" spans="1:29" s="265" customFormat="1" ht="14.5" customHeight="1" x14ac:dyDescent="0.3">
      <c r="A319" s="509"/>
      <c r="B319" s="540" t="b">
        <v>0</v>
      </c>
      <c r="D319" s="44" t="s">
        <v>4829</v>
      </c>
      <c r="E319" s="44"/>
      <c r="R319" s="508"/>
      <c r="S319" s="114"/>
      <c r="T319" s="114"/>
      <c r="U319" s="114"/>
    </row>
    <row r="320" spans="1:29" s="265" customFormat="1" ht="14.5" customHeight="1" x14ac:dyDescent="0.3">
      <c r="A320" s="509"/>
      <c r="B320" s="540" t="b">
        <v>0</v>
      </c>
      <c r="D320" s="44" t="s">
        <v>4830</v>
      </c>
      <c r="E320" s="44"/>
      <c r="R320" s="508"/>
      <c r="S320" s="114"/>
      <c r="T320" s="114"/>
      <c r="U320" s="114"/>
    </row>
    <row r="321" spans="1:29" s="265" customFormat="1" ht="14.5" customHeight="1" x14ac:dyDescent="0.3">
      <c r="A321" s="509"/>
      <c r="B321" s="540" t="b">
        <v>0</v>
      </c>
      <c r="D321" s="44" t="s">
        <v>4831</v>
      </c>
      <c r="E321" s="44"/>
      <c r="R321" s="508"/>
      <c r="S321" s="114"/>
      <c r="T321" s="114"/>
      <c r="U321" s="114"/>
    </row>
    <row r="322" spans="1:29" s="265" customFormat="1" ht="14.5" customHeight="1" x14ac:dyDescent="0.3">
      <c r="A322" s="509"/>
      <c r="B322" s="540" t="b">
        <v>0</v>
      </c>
      <c r="D322" s="44" t="s">
        <v>4832</v>
      </c>
      <c r="E322" s="44"/>
      <c r="R322" s="508"/>
      <c r="S322" s="43"/>
      <c r="T322" s="114"/>
      <c r="U322" s="114"/>
    </row>
    <row r="323" spans="1:29" s="265" customFormat="1" ht="14.5" customHeight="1" x14ac:dyDescent="0.3">
      <c r="A323" s="509"/>
      <c r="B323" s="540" t="b">
        <v>0</v>
      </c>
      <c r="D323" s="44" t="s">
        <v>4833</v>
      </c>
      <c r="E323" s="145"/>
      <c r="R323" s="508"/>
      <c r="S323" s="114"/>
      <c r="T323" s="114"/>
      <c r="U323" s="114"/>
    </row>
    <row r="324" spans="1:29" s="265" customFormat="1" ht="14.5" customHeight="1" x14ac:dyDescent="0.3">
      <c r="A324" s="509"/>
      <c r="B324" s="510" t="s">
        <v>4834</v>
      </c>
      <c r="C324" s="44"/>
      <c r="D324" s="44"/>
      <c r="E324" s="44"/>
      <c r="R324" s="508"/>
      <c r="S324" s="43"/>
      <c r="T324" s="114"/>
      <c r="U324" s="114"/>
    </row>
    <row r="325" spans="1:29" s="265" customFormat="1" ht="14.5" customHeight="1" x14ac:dyDescent="0.3">
      <c r="A325" s="509"/>
      <c r="B325" s="540" t="b">
        <v>0</v>
      </c>
      <c r="C325" s="44" t="s">
        <v>2</v>
      </c>
      <c r="D325" s="877"/>
      <c r="E325" s="877"/>
      <c r="F325" s="877"/>
      <c r="G325" s="877"/>
      <c r="H325" s="877"/>
      <c r="I325" s="877"/>
      <c r="J325" s="877"/>
      <c r="K325" s="877"/>
      <c r="L325" s="877"/>
      <c r="M325" s="877"/>
      <c r="N325" s="877"/>
      <c r="O325" s="877"/>
      <c r="P325" s="877"/>
      <c r="Q325" s="877"/>
      <c r="R325" s="508"/>
      <c r="S325" s="114"/>
      <c r="T325" s="114"/>
      <c r="U325" s="114"/>
    </row>
    <row r="326" spans="1:29" s="265" customFormat="1" ht="14.5" customHeight="1" x14ac:dyDescent="0.3">
      <c r="A326" s="511"/>
      <c r="B326" s="512"/>
      <c r="C326" s="512"/>
      <c r="D326" s="512"/>
      <c r="E326" s="512"/>
      <c r="F326" s="512"/>
      <c r="G326" s="512"/>
      <c r="H326" s="512"/>
      <c r="I326" s="512"/>
      <c r="J326" s="512"/>
      <c r="K326" s="512"/>
      <c r="L326" s="512"/>
      <c r="M326" s="512"/>
      <c r="N326" s="512"/>
      <c r="O326" s="512"/>
      <c r="P326" s="512"/>
      <c r="Q326" s="512"/>
      <c r="R326" s="513"/>
      <c r="S326" s="114"/>
      <c r="T326" s="114"/>
      <c r="U326" s="114"/>
    </row>
    <row r="327" spans="1:29" s="265" customFormat="1" ht="14.5" customHeight="1" x14ac:dyDescent="0.3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  <c r="R327" s="114"/>
      <c r="S327" s="114"/>
      <c r="T327" s="376"/>
      <c r="U327" s="376"/>
      <c r="V327" s="376"/>
      <c r="W327" s="376"/>
      <c r="X327" s="114"/>
      <c r="Y327" s="114"/>
      <c r="Z327" s="114"/>
      <c r="AA327" s="114"/>
      <c r="AB327" s="114"/>
      <c r="AC327" s="114"/>
    </row>
    <row r="328" spans="1:29" s="265" customFormat="1" ht="14.5" customHeight="1" x14ac:dyDescent="0.3">
      <c r="A328" s="997" t="s">
        <v>4835</v>
      </c>
      <c r="B328" s="997"/>
      <c r="C328" s="997"/>
      <c r="D328" s="997"/>
      <c r="E328" s="997"/>
      <c r="F328" s="997"/>
      <c r="G328" s="997"/>
      <c r="H328" s="997"/>
      <c r="I328" s="997"/>
      <c r="J328" s="997"/>
      <c r="K328" s="997"/>
      <c r="L328" s="285"/>
      <c r="M328" s="285"/>
      <c r="N328" s="285"/>
      <c r="O328" s="285"/>
      <c r="P328" s="285"/>
      <c r="Q328" s="285"/>
      <c r="S328" s="114"/>
      <c r="T328" s="376"/>
      <c r="U328" s="376"/>
      <c r="V328" s="376"/>
      <c r="W328" s="376"/>
      <c r="X328" s="114"/>
      <c r="Y328" s="114"/>
      <c r="Z328" s="240"/>
      <c r="AA328" s="112"/>
    </row>
    <row r="329" spans="1:29" s="265" customFormat="1" ht="14.5" customHeight="1" x14ac:dyDescent="0.3">
      <c r="A329" s="145"/>
      <c r="B329" s="145"/>
      <c r="C329" s="145"/>
      <c r="D329" s="145"/>
      <c r="E329" s="145"/>
      <c r="F329" s="145"/>
      <c r="G329" s="145"/>
      <c r="H329" s="145"/>
      <c r="I329" s="145"/>
      <c r="J329" s="145"/>
      <c r="K329" s="145"/>
      <c r="L329" s="145"/>
      <c r="Q329" s="145"/>
      <c r="S329" s="114"/>
      <c r="T329" s="376"/>
      <c r="U329" s="376"/>
      <c r="V329" s="376"/>
      <c r="W329" s="376"/>
      <c r="X329" s="114"/>
      <c r="Y329" s="114"/>
      <c r="Z329" s="240"/>
      <c r="AA329" s="112"/>
    </row>
    <row r="330" spans="1:29" s="114" customFormat="1" ht="14.5" customHeight="1" x14ac:dyDescent="0.3">
      <c r="A330" s="274"/>
      <c r="B330" s="990" t="s">
        <v>4713</v>
      </c>
      <c r="C330" s="990"/>
      <c r="D330" s="990"/>
      <c r="E330" s="990"/>
      <c r="F330" s="990"/>
      <c r="G330" s="990"/>
      <c r="H330" s="990"/>
      <c r="I330" s="990"/>
      <c r="J330" s="990"/>
      <c r="K330" s="990"/>
      <c r="L330" s="990"/>
      <c r="M330" s="990"/>
      <c r="N330" s="990"/>
      <c r="O330" s="990"/>
      <c r="P330" s="990"/>
      <c r="Q330" s="990"/>
      <c r="R330" s="274"/>
      <c r="T330" s="376"/>
      <c r="U330" s="376"/>
      <c r="V330" s="376"/>
      <c r="W330" s="376"/>
      <c r="Z330" s="240"/>
      <c r="AA330" s="112"/>
    </row>
    <row r="331" spans="1:29" s="114" customFormat="1" ht="14.5" customHeight="1" x14ac:dyDescent="0.3">
      <c r="A331" s="274"/>
      <c r="B331" s="269"/>
      <c r="C331" s="269"/>
      <c r="D331" s="269"/>
      <c r="E331" s="269"/>
      <c r="F331" s="269"/>
      <c r="G331" s="269"/>
      <c r="H331" s="269"/>
      <c r="I331" s="269"/>
      <c r="J331" s="269"/>
      <c r="K331" s="269"/>
      <c r="L331" s="269"/>
      <c r="M331" s="269"/>
      <c r="N331" s="269"/>
      <c r="O331" s="269"/>
      <c r="P331" s="269"/>
      <c r="Q331" s="269"/>
      <c r="R331" s="274"/>
      <c r="T331" s="376"/>
      <c r="U331" s="376"/>
      <c r="V331" s="376"/>
      <c r="W331" s="376"/>
      <c r="Z331" s="240"/>
      <c r="AA331" s="112"/>
    </row>
    <row r="332" spans="1:29" s="114" customFormat="1" ht="14.5" customHeight="1" x14ac:dyDescent="0.3">
      <c r="A332" s="514"/>
      <c r="B332" s="653" t="s">
        <v>4714</v>
      </c>
      <c r="C332" s="150"/>
      <c r="D332" s="150"/>
      <c r="E332" s="150"/>
      <c r="F332" s="150"/>
      <c r="G332" s="150"/>
      <c r="H332" s="150"/>
      <c r="I332" s="150"/>
      <c r="J332" s="654"/>
      <c r="K332" s="654"/>
      <c r="L332" s="654"/>
      <c r="M332" s="654"/>
      <c r="N332" s="654"/>
      <c r="O332" s="654"/>
      <c r="P332" s="654"/>
      <c r="Q332" s="516"/>
      <c r="R332" s="267"/>
      <c r="T332" s="376"/>
      <c r="U332" s="376"/>
      <c r="V332" s="376"/>
      <c r="W332" s="376"/>
      <c r="Z332" s="240"/>
      <c r="AA332" s="112"/>
    </row>
    <row r="333" spans="1:29" s="114" customFormat="1" ht="14.5" customHeight="1" x14ac:dyDescent="0.3">
      <c r="A333" s="273"/>
      <c r="B333" s="733" t="s">
        <v>4950</v>
      </c>
      <c r="C333" s="733"/>
      <c r="D333" s="733"/>
      <c r="E333" s="733"/>
      <c r="F333" s="733"/>
      <c r="G333" s="733"/>
      <c r="H333" s="733"/>
      <c r="I333" s="733"/>
      <c r="J333" s="733"/>
      <c r="K333" s="733"/>
      <c r="L333" s="733"/>
      <c r="M333" s="733"/>
      <c r="N333" s="733"/>
      <c r="O333" s="733"/>
      <c r="P333" s="733"/>
      <c r="Q333" s="537" t="b">
        <v>0</v>
      </c>
      <c r="R333" s="270"/>
      <c r="T333" s="376"/>
      <c r="U333" s="376"/>
      <c r="V333" s="376"/>
      <c r="W333" s="376"/>
      <c r="Z333" s="240"/>
      <c r="AA333" s="112"/>
    </row>
    <row r="334" spans="1:29" s="114" customFormat="1" ht="14.5" customHeight="1" x14ac:dyDescent="0.3">
      <c r="A334" s="155"/>
      <c r="B334" s="733" t="s">
        <v>4836</v>
      </c>
      <c r="C334" s="733"/>
      <c r="D334" s="733"/>
      <c r="E334" s="733"/>
      <c r="F334" s="733"/>
      <c r="G334" s="733"/>
      <c r="H334" s="733"/>
      <c r="I334" s="733"/>
      <c r="J334" s="733"/>
      <c r="K334" s="733"/>
      <c r="L334" s="733"/>
      <c r="M334" s="733"/>
      <c r="N334" s="733"/>
      <c r="O334" s="733"/>
      <c r="P334" s="733"/>
      <c r="Q334" s="537" t="b">
        <v>0</v>
      </c>
      <c r="R334" s="270"/>
      <c r="T334" s="376"/>
      <c r="U334" s="376"/>
      <c r="V334" s="376"/>
      <c r="W334" s="376"/>
      <c r="Z334" s="240"/>
      <c r="AA334" s="112"/>
    </row>
    <row r="335" spans="1:29" s="114" customFormat="1" ht="14.5" customHeight="1" x14ac:dyDescent="0.3">
      <c r="A335" s="273"/>
      <c r="B335" s="733" t="s">
        <v>4837</v>
      </c>
      <c r="C335" s="733"/>
      <c r="D335" s="733"/>
      <c r="E335" s="733"/>
      <c r="F335" s="733"/>
      <c r="G335" s="733"/>
      <c r="H335" s="733"/>
      <c r="I335" s="733"/>
      <c r="J335" s="733"/>
      <c r="K335" s="733"/>
      <c r="L335" s="733"/>
      <c r="M335" s="733"/>
      <c r="N335" s="733"/>
      <c r="O335" s="733"/>
      <c r="P335" s="733"/>
      <c r="Q335" s="537" t="b">
        <v>0</v>
      </c>
      <c r="R335" s="270"/>
      <c r="T335" s="376"/>
      <c r="U335" s="376"/>
      <c r="V335" s="376"/>
      <c r="W335" s="376"/>
      <c r="Z335" s="240"/>
      <c r="AA335" s="112"/>
    </row>
    <row r="336" spans="1:29" s="114" customFormat="1" ht="14.5" customHeight="1" x14ac:dyDescent="0.3">
      <c r="A336" s="155"/>
      <c r="B336" s="733" t="s">
        <v>4838</v>
      </c>
      <c r="C336" s="733"/>
      <c r="D336" s="733"/>
      <c r="E336" s="733"/>
      <c r="F336" s="733"/>
      <c r="G336" s="733"/>
      <c r="H336" s="733"/>
      <c r="I336" s="733"/>
      <c r="J336" s="733"/>
      <c r="K336" s="733"/>
      <c r="L336" s="733"/>
      <c r="M336" s="733"/>
      <c r="N336" s="733"/>
      <c r="O336" s="733"/>
      <c r="P336" s="733"/>
      <c r="Q336" s="537" t="b">
        <v>0</v>
      </c>
      <c r="R336" s="270"/>
      <c r="T336" s="376"/>
      <c r="U336" s="376"/>
      <c r="V336" s="376"/>
      <c r="W336" s="376"/>
      <c r="Z336" s="240"/>
      <c r="AA336" s="112"/>
    </row>
    <row r="337" spans="1:27" s="114" customFormat="1" ht="14.5" customHeight="1" x14ac:dyDescent="0.3">
      <c r="A337" s="273"/>
      <c r="B337" s="998" t="s">
        <v>4876</v>
      </c>
      <c r="C337" s="998"/>
      <c r="D337" s="998"/>
      <c r="E337" s="998"/>
      <c r="F337" s="998"/>
      <c r="G337" s="998"/>
      <c r="H337" s="998"/>
      <c r="I337" s="998"/>
      <c r="J337" s="998"/>
      <c r="K337" s="998"/>
      <c r="L337" s="998"/>
      <c r="M337" s="998"/>
      <c r="N337" s="998"/>
      <c r="O337" s="998"/>
      <c r="P337" s="998"/>
      <c r="Q337" s="537" t="b">
        <v>0</v>
      </c>
      <c r="R337" s="270"/>
      <c r="S337" s="154"/>
      <c r="T337" s="376"/>
      <c r="U337" s="376"/>
      <c r="V337" s="376"/>
      <c r="W337" s="376"/>
      <c r="Z337" s="240"/>
      <c r="AA337" s="112"/>
    </row>
    <row r="338" spans="1:27" s="114" customFormat="1" ht="14.5" customHeight="1" x14ac:dyDescent="0.3">
      <c r="A338" s="273"/>
      <c r="B338" s="998" t="s">
        <v>4717</v>
      </c>
      <c r="C338" s="998"/>
      <c r="D338" s="998"/>
      <c r="E338" s="998"/>
      <c r="F338" s="998"/>
      <c r="G338" s="998"/>
      <c r="H338" s="998"/>
      <c r="I338" s="998"/>
      <c r="J338" s="998"/>
      <c r="K338" s="998"/>
      <c r="L338" s="998"/>
      <c r="M338" s="998"/>
      <c r="N338" s="998"/>
      <c r="O338" s="998"/>
      <c r="P338" s="998"/>
      <c r="Q338" s="537" t="b">
        <v>0</v>
      </c>
      <c r="R338" s="270"/>
      <c r="S338" s="154"/>
      <c r="T338" s="376"/>
      <c r="U338" s="376"/>
      <c r="V338" s="376"/>
      <c r="W338" s="376"/>
      <c r="Z338" s="240"/>
      <c r="AA338" s="112"/>
    </row>
    <row r="339" spans="1:27" s="114" customFormat="1" ht="14.5" customHeight="1" x14ac:dyDescent="0.3">
      <c r="A339" s="155"/>
      <c r="B339" s="909" t="s">
        <v>4718</v>
      </c>
      <c r="C339" s="909"/>
      <c r="D339" s="909"/>
      <c r="E339" s="909"/>
      <c r="F339" s="909"/>
      <c r="G339" s="909"/>
      <c r="H339" s="909"/>
      <c r="I339" s="651"/>
      <c r="J339" s="111"/>
      <c r="K339" s="111"/>
      <c r="L339" s="111"/>
      <c r="M339" s="111"/>
      <c r="N339" s="111"/>
      <c r="O339" s="910"/>
      <c r="P339" s="910"/>
      <c r="Q339" s="517"/>
      <c r="R339" s="270"/>
      <c r="S339" s="154"/>
      <c r="T339" s="376"/>
      <c r="U339" s="376"/>
      <c r="V339" s="376"/>
      <c r="W339" s="376"/>
      <c r="Z339" s="240"/>
      <c r="AA339" s="112"/>
    </row>
    <row r="340" spans="1:27" s="114" customFormat="1" ht="14.5" customHeight="1" x14ac:dyDescent="0.3">
      <c r="A340" s="273"/>
      <c r="B340" s="733" t="s">
        <v>4839</v>
      </c>
      <c r="C340" s="733"/>
      <c r="D340" s="733"/>
      <c r="E340" s="733"/>
      <c r="F340" s="733"/>
      <c r="G340" s="733"/>
      <c r="H340" s="733"/>
      <c r="I340" s="733"/>
      <c r="J340" s="733"/>
      <c r="K340" s="733"/>
      <c r="L340" s="733"/>
      <c r="M340" s="733"/>
      <c r="N340" s="733"/>
      <c r="O340" s="733"/>
      <c r="P340" s="733"/>
      <c r="Q340" s="537" t="b">
        <v>0</v>
      </c>
      <c r="R340" s="270"/>
      <c r="S340" s="154"/>
      <c r="T340" s="376"/>
      <c r="U340" s="376"/>
      <c r="V340" s="376"/>
      <c r="W340" s="376"/>
      <c r="Z340" s="240"/>
      <c r="AA340" s="112"/>
    </row>
    <row r="341" spans="1:27" s="274" customFormat="1" ht="14.5" customHeight="1" x14ac:dyDescent="0.25">
      <c r="A341" s="155"/>
      <c r="B341" s="733" t="s">
        <v>4840</v>
      </c>
      <c r="C341" s="733"/>
      <c r="D341" s="733"/>
      <c r="E341" s="733"/>
      <c r="F341" s="733"/>
      <c r="G341" s="733"/>
      <c r="H341" s="733"/>
      <c r="I341" s="733"/>
      <c r="J341" s="733"/>
      <c r="K341" s="733"/>
      <c r="L341" s="733"/>
      <c r="M341" s="733"/>
      <c r="N341" s="733"/>
      <c r="O341" s="733"/>
      <c r="P341" s="733"/>
      <c r="Q341" s="537" t="b">
        <v>0</v>
      </c>
      <c r="R341" s="270"/>
      <c r="S341" s="154"/>
      <c r="X341" s="154"/>
      <c r="Y341" s="154"/>
      <c r="Z341" s="518"/>
      <c r="AA341" s="145"/>
    </row>
    <row r="342" spans="1:27" s="274" customFormat="1" ht="14.5" customHeight="1" x14ac:dyDescent="0.3">
      <c r="A342" s="273"/>
      <c r="B342" s="998" t="s">
        <v>4719</v>
      </c>
      <c r="C342" s="998"/>
      <c r="D342" s="998"/>
      <c r="E342" s="998"/>
      <c r="F342" s="998"/>
      <c r="G342" s="998"/>
      <c r="H342" s="998"/>
      <c r="I342" s="998"/>
      <c r="J342" s="998"/>
      <c r="K342" s="998"/>
      <c r="L342" s="998"/>
      <c r="M342" s="998"/>
      <c r="N342" s="998"/>
      <c r="O342" s="998"/>
      <c r="P342" s="998"/>
      <c r="Q342" s="537" t="b">
        <v>0</v>
      </c>
      <c r="R342" s="270"/>
      <c r="S342" s="154"/>
      <c r="X342" s="154"/>
      <c r="Y342" s="154"/>
      <c r="Z342" s="518"/>
      <c r="AA342" s="145"/>
    </row>
    <row r="343" spans="1:27" s="274" customFormat="1" ht="14.5" customHeight="1" x14ac:dyDescent="0.3">
      <c r="A343" s="273"/>
      <c r="B343" s="998" t="s">
        <v>4720</v>
      </c>
      <c r="C343" s="998"/>
      <c r="D343" s="998"/>
      <c r="E343" s="998"/>
      <c r="F343" s="998"/>
      <c r="G343" s="998"/>
      <c r="H343" s="998"/>
      <c r="I343" s="998"/>
      <c r="J343" s="998"/>
      <c r="K343" s="998"/>
      <c r="L343" s="998"/>
      <c r="M343" s="998"/>
      <c r="N343" s="998"/>
      <c r="O343" s="998"/>
      <c r="P343" s="636"/>
      <c r="Q343" s="537" t="b">
        <v>0</v>
      </c>
      <c r="R343" s="270"/>
      <c r="S343" s="154"/>
      <c r="X343" s="154"/>
      <c r="Y343" s="154"/>
      <c r="Z343" s="518"/>
      <c r="AA343" s="145"/>
    </row>
    <row r="344" spans="1:27" s="274" customFormat="1" ht="14.5" customHeight="1" x14ac:dyDescent="0.25">
      <c r="A344" s="155"/>
      <c r="B344" s="733" t="s">
        <v>4721</v>
      </c>
      <c r="C344" s="733"/>
      <c r="D344" s="733"/>
      <c r="E344" s="733"/>
      <c r="F344" s="733"/>
      <c r="G344" s="733"/>
      <c r="H344" s="733"/>
      <c r="I344" s="733"/>
      <c r="J344" s="733"/>
      <c r="K344" s="733"/>
      <c r="L344" s="733"/>
      <c r="M344" s="733"/>
      <c r="N344" s="733"/>
      <c r="O344" s="733"/>
      <c r="P344" s="733"/>
      <c r="Q344" s="537" t="b">
        <v>0</v>
      </c>
      <c r="R344" s="270"/>
      <c r="S344" s="154"/>
      <c r="X344" s="154"/>
      <c r="Y344" s="154"/>
      <c r="Z344" s="518"/>
      <c r="AA344" s="145"/>
    </row>
    <row r="345" spans="1:27" s="274" customFormat="1" ht="14.5" customHeight="1" x14ac:dyDescent="0.3">
      <c r="A345" s="273"/>
      <c r="B345" s="733" t="s">
        <v>4841</v>
      </c>
      <c r="C345" s="733"/>
      <c r="D345" s="733"/>
      <c r="E345" s="733"/>
      <c r="F345" s="733"/>
      <c r="G345" s="733"/>
      <c r="H345" s="733"/>
      <c r="I345" s="733"/>
      <c r="J345" s="733"/>
      <c r="K345" s="733"/>
      <c r="L345" s="733"/>
      <c r="M345" s="733"/>
      <c r="N345" s="733"/>
      <c r="O345" s="733"/>
      <c r="P345" s="733"/>
      <c r="Q345" s="537" t="b">
        <v>0</v>
      </c>
      <c r="R345" s="270"/>
      <c r="S345" s="154"/>
      <c r="X345" s="154"/>
      <c r="Y345" s="154"/>
      <c r="Z345" s="518"/>
      <c r="AA345" s="145"/>
    </row>
    <row r="346" spans="1:27" s="114" customFormat="1" ht="14.5" customHeight="1" x14ac:dyDescent="0.3">
      <c r="A346" s="519"/>
      <c r="B346" s="703" t="s">
        <v>4723</v>
      </c>
      <c r="C346" s="703"/>
      <c r="D346" s="703"/>
      <c r="E346" s="703"/>
      <c r="F346" s="703"/>
      <c r="G346" s="703"/>
      <c r="H346" s="703"/>
      <c r="I346" s="703"/>
      <c r="J346" s="703"/>
      <c r="K346" s="703"/>
      <c r="L346" s="703"/>
      <c r="M346" s="703"/>
      <c r="N346" s="703"/>
      <c r="O346" s="703"/>
      <c r="P346" s="703"/>
      <c r="Q346" s="537" t="b">
        <v>0</v>
      </c>
      <c r="R346" s="520"/>
      <c r="S346" s="154"/>
      <c r="T346" s="376"/>
      <c r="U346" s="376"/>
      <c r="V346" s="376"/>
      <c r="W346" s="376"/>
      <c r="Z346" s="240"/>
      <c r="AA346" s="112"/>
    </row>
    <row r="347" spans="1:27" s="114" customFormat="1" ht="14.5" customHeight="1" x14ac:dyDescent="0.3">
      <c r="A347" s="519"/>
      <c r="B347" s="733" t="s">
        <v>4724</v>
      </c>
      <c r="C347" s="733"/>
      <c r="D347" s="733"/>
      <c r="E347" s="733"/>
      <c r="F347" s="733"/>
      <c r="G347" s="733"/>
      <c r="H347" s="733"/>
      <c r="I347" s="733"/>
      <c r="J347" s="733"/>
      <c r="K347" s="733"/>
      <c r="L347" s="733"/>
      <c r="M347" s="733"/>
      <c r="N347" s="733"/>
      <c r="O347" s="733"/>
      <c r="P347" s="733"/>
      <c r="Q347" s="517"/>
      <c r="R347" s="520"/>
      <c r="S347" s="154"/>
      <c r="T347" s="376"/>
      <c r="U347" s="376"/>
      <c r="V347" s="376"/>
      <c r="W347" s="376"/>
      <c r="Z347" s="240"/>
      <c r="AA347" s="112"/>
    </row>
    <row r="348" spans="1:27" s="114" customFormat="1" ht="14.5" customHeight="1" x14ac:dyDescent="0.3">
      <c r="A348" s="110"/>
      <c r="B348" s="703" t="s">
        <v>4940</v>
      </c>
      <c r="C348" s="703"/>
      <c r="D348" s="703"/>
      <c r="E348" s="703"/>
      <c r="F348" s="703"/>
      <c r="G348" s="703"/>
      <c r="H348" s="703"/>
      <c r="I348" s="703"/>
      <c r="J348" s="703"/>
      <c r="K348" s="703"/>
      <c r="L348" s="703"/>
      <c r="M348" s="703"/>
      <c r="N348" s="703"/>
      <c r="O348" s="703"/>
      <c r="P348" s="703"/>
      <c r="Q348" s="537" t="b">
        <v>0</v>
      </c>
      <c r="R348" s="521"/>
      <c r="S348" s="154"/>
      <c r="T348" s="376"/>
      <c r="U348" s="376"/>
      <c r="V348" s="376"/>
      <c r="W348" s="376"/>
      <c r="Z348" s="240"/>
      <c r="AA348" s="112"/>
    </row>
    <row r="349" spans="1:27" s="114" customFormat="1" ht="14.5" customHeight="1" x14ac:dyDescent="0.3">
      <c r="A349" s="110"/>
      <c r="B349" s="733" t="s">
        <v>4726</v>
      </c>
      <c r="C349" s="733"/>
      <c r="D349" s="733"/>
      <c r="E349" s="733"/>
      <c r="F349" s="733"/>
      <c r="G349" s="733"/>
      <c r="H349" s="733"/>
      <c r="I349" s="733"/>
      <c r="J349" s="733"/>
      <c r="K349" s="733"/>
      <c r="L349" s="733"/>
      <c r="M349" s="733"/>
      <c r="N349" s="733"/>
      <c r="O349" s="733"/>
      <c r="P349" s="733"/>
      <c r="Q349" s="517"/>
      <c r="R349" s="521"/>
      <c r="S349" s="154"/>
      <c r="T349" s="376"/>
      <c r="U349" s="376"/>
      <c r="V349" s="376"/>
      <c r="W349" s="376"/>
      <c r="Z349" s="240"/>
      <c r="AA349" s="112"/>
    </row>
    <row r="350" spans="1:27" s="274" customFormat="1" ht="14.5" customHeight="1" x14ac:dyDescent="0.3">
      <c r="A350" s="273"/>
      <c r="B350" s="733" t="s">
        <v>4877</v>
      </c>
      <c r="C350" s="733"/>
      <c r="D350" s="733"/>
      <c r="E350" s="733"/>
      <c r="F350" s="733"/>
      <c r="G350" s="733"/>
      <c r="H350" s="733"/>
      <c r="I350" s="733"/>
      <c r="J350" s="733"/>
      <c r="K350" s="733"/>
      <c r="L350" s="733"/>
      <c r="M350" s="733"/>
      <c r="N350" s="733"/>
      <c r="O350" s="733"/>
      <c r="P350" s="733"/>
      <c r="Q350" s="537" t="b">
        <v>0</v>
      </c>
      <c r="R350" s="270"/>
      <c r="S350" s="154"/>
      <c r="X350" s="154"/>
      <c r="Y350" s="154"/>
      <c r="Z350" s="518"/>
      <c r="AA350" s="145"/>
    </row>
    <row r="351" spans="1:27" s="274" customFormat="1" ht="14.5" customHeight="1" x14ac:dyDescent="0.25">
      <c r="A351" s="522"/>
      <c r="B351" s="733" t="s">
        <v>4728</v>
      </c>
      <c r="C351" s="733"/>
      <c r="D351" s="733"/>
      <c r="E351" s="733"/>
      <c r="F351" s="733"/>
      <c r="G351" s="733"/>
      <c r="H351" s="733"/>
      <c r="I351" s="733"/>
      <c r="J351" s="733"/>
      <c r="K351" s="733"/>
      <c r="L351" s="733"/>
      <c r="M351" s="733"/>
      <c r="N351" s="733"/>
      <c r="O351" s="733"/>
      <c r="P351" s="733"/>
      <c r="Q351" s="537" t="b">
        <v>0</v>
      </c>
      <c r="R351" s="521"/>
      <c r="S351" s="154"/>
      <c r="X351" s="154"/>
      <c r="Y351" s="154"/>
      <c r="Z351" s="518"/>
      <c r="AA351" s="145"/>
    </row>
    <row r="352" spans="1:27" s="274" customFormat="1" ht="14.5" customHeight="1" x14ac:dyDescent="0.25">
      <c r="A352" s="522"/>
      <c r="B352" s="733" t="s">
        <v>4729</v>
      </c>
      <c r="C352" s="733"/>
      <c r="D352" s="733"/>
      <c r="E352" s="733"/>
      <c r="F352" s="733"/>
      <c r="G352" s="733"/>
      <c r="H352" s="733"/>
      <c r="I352" s="733"/>
      <c r="J352" s="733"/>
      <c r="K352" s="733"/>
      <c r="L352" s="733"/>
      <c r="M352" s="733"/>
      <c r="N352" s="733"/>
      <c r="O352" s="733"/>
      <c r="P352" s="733"/>
      <c r="Q352" s="517"/>
      <c r="R352" s="521"/>
      <c r="S352" s="154"/>
      <c r="X352" s="154"/>
      <c r="Y352" s="154"/>
      <c r="Z352" s="518"/>
      <c r="AA352" s="145"/>
    </row>
    <row r="353" spans="1:29" s="274" customFormat="1" ht="14.5" customHeight="1" x14ac:dyDescent="0.25">
      <c r="A353" s="522"/>
      <c r="B353" s="998" t="s">
        <v>4731</v>
      </c>
      <c r="C353" s="998"/>
      <c r="D353" s="998"/>
      <c r="E353" s="998"/>
      <c r="F353" s="998"/>
      <c r="G353" s="998"/>
      <c r="H353" s="998"/>
      <c r="I353" s="998"/>
      <c r="J353" s="998"/>
      <c r="K353" s="998"/>
      <c r="L353" s="998"/>
      <c r="M353" s="998"/>
      <c r="N353" s="998"/>
      <c r="O353" s="998"/>
      <c r="P353" s="998"/>
      <c r="Q353" s="537" t="b">
        <v>0</v>
      </c>
      <c r="R353" s="521"/>
      <c r="S353" s="154"/>
      <c r="X353" s="154"/>
      <c r="Y353" s="154"/>
      <c r="Z353" s="518"/>
      <c r="AA353" s="145"/>
    </row>
    <row r="354" spans="1:29" s="114" customFormat="1" ht="14.5" customHeight="1" x14ac:dyDescent="0.3">
      <c r="A354" s="273"/>
      <c r="B354" s="998" t="s">
        <v>4732</v>
      </c>
      <c r="C354" s="998"/>
      <c r="D354" s="998"/>
      <c r="E354" s="998"/>
      <c r="F354" s="998"/>
      <c r="G354" s="998"/>
      <c r="H354" s="998"/>
      <c r="I354" s="998"/>
      <c r="J354" s="998"/>
      <c r="K354" s="998"/>
      <c r="L354" s="998"/>
      <c r="M354" s="998"/>
      <c r="N354" s="998"/>
      <c r="O354" s="998"/>
      <c r="P354" s="998"/>
      <c r="Q354" s="537" t="b">
        <v>0</v>
      </c>
      <c r="R354" s="270"/>
      <c r="S354" s="116"/>
      <c r="T354" s="376"/>
      <c r="U354" s="376"/>
      <c r="V354" s="376"/>
      <c r="W354" s="376"/>
      <c r="Z354" s="240"/>
      <c r="AA354" s="112"/>
    </row>
    <row r="355" spans="1:29" s="114" customFormat="1" ht="14.5" customHeight="1" x14ac:dyDescent="0.3">
      <c r="A355" s="273"/>
      <c r="B355" s="907" t="s">
        <v>4956</v>
      </c>
      <c r="C355" s="907"/>
      <c r="D355" s="907"/>
      <c r="E355" s="907"/>
      <c r="F355" s="907"/>
      <c r="G355" s="907"/>
      <c r="H355" s="907"/>
      <c r="I355" s="907"/>
      <c r="J355" s="907"/>
      <c r="K355" s="907"/>
      <c r="L355" s="907"/>
      <c r="M355" s="907"/>
      <c r="N355" s="907"/>
      <c r="O355" s="907"/>
      <c r="P355" s="907"/>
      <c r="Q355" s="537" t="b">
        <v>0</v>
      </c>
      <c r="R355" s="270"/>
      <c r="S355" s="116"/>
      <c r="T355" s="376"/>
      <c r="U355" s="376"/>
      <c r="V355" s="376"/>
      <c r="W355" s="376"/>
      <c r="Z355" s="240"/>
      <c r="AA355" s="112"/>
    </row>
    <row r="356" spans="1:29" s="274" customFormat="1" ht="14.5" customHeight="1" x14ac:dyDescent="0.25">
      <c r="A356" s="522"/>
      <c r="B356" s="733" t="s">
        <v>4941</v>
      </c>
      <c r="C356" s="733"/>
      <c r="D356" s="733"/>
      <c r="E356" s="733"/>
      <c r="F356" s="733"/>
      <c r="G356" s="733"/>
      <c r="H356" s="733"/>
      <c r="I356" s="733"/>
      <c r="J356" s="733"/>
      <c r="K356" s="733"/>
      <c r="L356" s="733"/>
      <c r="M356" s="733"/>
      <c r="N356" s="733"/>
      <c r="O356" s="733"/>
      <c r="P356" s="733"/>
      <c r="Q356" s="537" t="b">
        <v>0</v>
      </c>
      <c r="R356" s="521"/>
      <c r="S356" s="154"/>
      <c r="X356" s="154"/>
      <c r="Y356" s="154"/>
      <c r="Z356" s="518"/>
      <c r="AA356" s="145"/>
    </row>
    <row r="357" spans="1:29" s="274" customFormat="1" ht="14.5" customHeight="1" x14ac:dyDescent="0.25">
      <c r="A357" s="522"/>
      <c r="B357" s="733" t="s">
        <v>4942</v>
      </c>
      <c r="C357" s="733"/>
      <c r="D357" s="733"/>
      <c r="E357" s="733"/>
      <c r="F357" s="733"/>
      <c r="G357" s="733"/>
      <c r="H357" s="733"/>
      <c r="I357" s="733"/>
      <c r="J357" s="733"/>
      <c r="K357" s="733"/>
      <c r="L357" s="733"/>
      <c r="M357" s="733"/>
      <c r="N357" s="733"/>
      <c r="O357" s="733"/>
      <c r="P357" s="733"/>
      <c r="Q357" s="517"/>
      <c r="R357" s="521"/>
      <c r="S357" s="154"/>
      <c r="X357" s="154"/>
      <c r="Y357" s="154"/>
      <c r="Z357" s="518"/>
      <c r="AA357" s="145"/>
    </row>
    <row r="358" spans="1:29" s="114" customFormat="1" ht="14.5" customHeight="1" x14ac:dyDescent="0.3">
      <c r="A358" s="155"/>
      <c r="B358" s="733" t="s">
        <v>4943</v>
      </c>
      <c r="C358" s="733"/>
      <c r="D358" s="733"/>
      <c r="E358" s="733"/>
      <c r="F358" s="733"/>
      <c r="G358" s="733"/>
      <c r="H358" s="733"/>
      <c r="I358" s="733"/>
      <c r="J358" s="733"/>
      <c r="K358" s="733"/>
      <c r="L358" s="733"/>
      <c r="M358" s="733"/>
      <c r="N358" s="733"/>
      <c r="O358" s="733"/>
      <c r="P358" s="733"/>
      <c r="Q358" s="537" t="b">
        <v>0</v>
      </c>
      <c r="R358" s="270"/>
      <c r="S358" s="154"/>
    </row>
    <row r="359" spans="1:29" s="525" customFormat="1" ht="14.5" customHeight="1" x14ac:dyDescent="0.25">
      <c r="A359" s="155"/>
      <c r="B359" s="733" t="s">
        <v>4842</v>
      </c>
      <c r="C359" s="733"/>
      <c r="D359" s="733"/>
      <c r="E359" s="733"/>
      <c r="F359" s="733"/>
      <c r="G359" s="733"/>
      <c r="H359" s="733"/>
      <c r="I359" s="733"/>
      <c r="J359" s="733"/>
      <c r="K359" s="733"/>
      <c r="L359" s="733"/>
      <c r="M359" s="733"/>
      <c r="N359" s="733"/>
      <c r="O359" s="733"/>
      <c r="P359" s="733"/>
      <c r="Q359" s="537" t="b">
        <v>0</v>
      </c>
      <c r="R359" s="270"/>
      <c r="S359" s="523"/>
      <c r="T359" s="524"/>
      <c r="U359" s="524"/>
      <c r="V359" s="524"/>
      <c r="W359" s="524"/>
      <c r="Z359" s="526"/>
      <c r="AA359" s="527"/>
    </row>
    <row r="360" spans="1:29" s="525" customFormat="1" ht="14.5" customHeight="1" x14ac:dyDescent="0.25">
      <c r="A360" s="155"/>
      <c r="B360" s="733" t="s">
        <v>4843</v>
      </c>
      <c r="C360" s="733"/>
      <c r="D360" s="733"/>
      <c r="E360" s="733"/>
      <c r="F360" s="733"/>
      <c r="G360" s="733"/>
      <c r="H360" s="733"/>
      <c r="I360" s="733"/>
      <c r="J360" s="733"/>
      <c r="K360" s="733"/>
      <c r="L360" s="733"/>
      <c r="M360" s="733"/>
      <c r="N360" s="733"/>
      <c r="O360" s="733"/>
      <c r="P360" s="733"/>
      <c r="Q360" s="517"/>
      <c r="R360" s="270"/>
      <c r="S360" s="523"/>
      <c r="T360" s="524"/>
      <c r="U360" s="524"/>
      <c r="V360" s="524"/>
      <c r="W360" s="524"/>
      <c r="Z360" s="526"/>
      <c r="AA360" s="527"/>
    </row>
    <row r="361" spans="1:29" s="102" customFormat="1" ht="14.5" customHeight="1" x14ac:dyDescent="0.35">
      <c r="A361" s="279"/>
      <c r="B361" s="703" t="s">
        <v>4737</v>
      </c>
      <c r="C361" s="703"/>
      <c r="D361" s="703"/>
      <c r="E361" s="703"/>
      <c r="F361" s="703"/>
      <c r="G361" s="703"/>
      <c r="H361" s="703"/>
      <c r="I361" s="703"/>
      <c r="J361" s="703"/>
      <c r="K361" s="703"/>
      <c r="L361" s="703"/>
      <c r="M361" s="703"/>
      <c r="N361" s="703"/>
      <c r="O361" s="703"/>
      <c r="P361" s="703"/>
      <c r="Q361" s="539" t="b">
        <v>0</v>
      </c>
      <c r="R361" s="37"/>
      <c r="S361" s="280"/>
      <c r="T361" s="528"/>
      <c r="U361" s="528"/>
      <c r="V361" s="528"/>
      <c r="W361" s="528"/>
      <c r="X361" s="529"/>
      <c r="Y361" s="529"/>
      <c r="Z361" s="529"/>
      <c r="AA361" s="529"/>
    </row>
    <row r="362" spans="1:29" s="449" customFormat="1" ht="14.5" customHeight="1" x14ac:dyDescent="0.2">
      <c r="A362" s="530">
        <v>1</v>
      </c>
      <c r="B362" s="716" t="s">
        <v>4944</v>
      </c>
      <c r="C362" s="716"/>
      <c r="D362" s="716"/>
      <c r="E362" s="716"/>
      <c r="F362" s="716"/>
      <c r="G362" s="716"/>
      <c r="H362" s="716"/>
      <c r="I362" s="716"/>
      <c r="J362" s="716"/>
      <c r="K362" s="716"/>
      <c r="L362" s="716"/>
      <c r="M362" s="716"/>
      <c r="N362" s="716"/>
      <c r="O362" s="716"/>
      <c r="P362" s="716"/>
      <c r="Q362" s="716"/>
      <c r="R362" s="531"/>
      <c r="S362" s="460"/>
      <c r="T362" s="532"/>
      <c r="U362" s="532"/>
      <c r="V362" s="532"/>
      <c r="W362" s="532"/>
      <c r="Z362" s="533"/>
      <c r="AA362" s="450"/>
    </row>
    <row r="363" spans="1:29" s="114" customFormat="1" ht="14.5" customHeight="1" x14ac:dyDescent="0.3">
      <c r="A363" s="530">
        <v>2</v>
      </c>
      <c r="B363" s="999" t="s">
        <v>4742</v>
      </c>
      <c r="C363" s="999"/>
      <c r="D363" s="999"/>
      <c r="E363" s="999"/>
      <c r="F363" s="999"/>
      <c r="G363" s="999"/>
      <c r="H363" s="999"/>
      <c r="I363" s="999"/>
      <c r="J363" s="999"/>
      <c r="K363" s="999"/>
      <c r="L363" s="999"/>
      <c r="M363" s="999"/>
      <c r="N363" s="999"/>
      <c r="O363" s="999"/>
      <c r="P363" s="999"/>
      <c r="Q363" s="999"/>
      <c r="R363" s="531"/>
      <c r="S363" s="154"/>
      <c r="T363" s="376"/>
      <c r="U363" s="376"/>
      <c r="V363" s="376"/>
      <c r="W363" s="376"/>
      <c r="Z363" s="240"/>
      <c r="AA363" s="112"/>
    </row>
    <row r="364" spans="1:29" s="449" customFormat="1" ht="14.5" customHeight="1" x14ac:dyDescent="0.2">
      <c r="A364" s="530">
        <v>3</v>
      </c>
      <c r="B364" s="999" t="s">
        <v>4958</v>
      </c>
      <c r="C364" s="999"/>
      <c r="D364" s="999"/>
      <c r="E364" s="999"/>
      <c r="F364" s="999"/>
      <c r="G364" s="999"/>
      <c r="H364" s="999"/>
      <c r="I364" s="999"/>
      <c r="J364" s="999"/>
      <c r="K364" s="999"/>
      <c r="L364" s="999"/>
      <c r="M364" s="999"/>
      <c r="N364" s="999"/>
      <c r="O364" s="999"/>
      <c r="P364" s="999"/>
      <c r="Q364" s="999"/>
      <c r="R364" s="531"/>
      <c r="S364" s="460"/>
      <c r="T364" s="532"/>
      <c r="U364" s="532"/>
      <c r="V364" s="532"/>
      <c r="W364" s="532"/>
      <c r="Z364" s="533"/>
      <c r="AA364" s="450"/>
    </row>
    <row r="365" spans="1:29" s="114" customFormat="1" ht="14.5" customHeight="1" x14ac:dyDescent="0.3">
      <c r="A365" s="530">
        <v>4</v>
      </c>
      <c r="B365" s="999" t="s">
        <v>4744</v>
      </c>
      <c r="C365" s="999"/>
      <c r="D365" s="999"/>
      <c r="E365" s="999"/>
      <c r="F365" s="999"/>
      <c r="G365" s="999"/>
      <c r="H365" s="999"/>
      <c r="I365" s="999"/>
      <c r="J365" s="999"/>
      <c r="K365" s="999"/>
      <c r="L365" s="999"/>
      <c r="M365" s="999"/>
      <c r="N365" s="999"/>
      <c r="O365" s="999"/>
      <c r="P365" s="999"/>
      <c r="Q365" s="999"/>
      <c r="R365" s="531"/>
      <c r="S365" s="154"/>
      <c r="T365" s="376"/>
      <c r="U365" s="376"/>
      <c r="V365" s="376"/>
      <c r="W365" s="376"/>
      <c r="Z365" s="240"/>
      <c r="AA365" s="112"/>
    </row>
    <row r="366" spans="1:29" s="114" customFormat="1" ht="14.5" customHeight="1" x14ac:dyDescent="0.3">
      <c r="A366" s="155"/>
      <c r="B366" s="722" t="s">
        <v>4844</v>
      </c>
      <c r="C366" s="722"/>
      <c r="D366" s="722"/>
      <c r="E366" s="722"/>
      <c r="F366" s="722"/>
      <c r="G366" s="722"/>
      <c r="H366" s="722"/>
      <c r="I366" s="722"/>
      <c r="J366" s="111"/>
      <c r="K366" s="111"/>
      <c r="L366" s="111"/>
      <c r="M366" s="111"/>
      <c r="N366" s="111"/>
      <c r="O366" s="111"/>
      <c r="P366" s="111"/>
      <c r="Q366" s="111"/>
      <c r="R366" s="270"/>
      <c r="S366" s="116"/>
    </row>
    <row r="367" spans="1:29" s="99" customFormat="1" ht="14.5" customHeight="1" x14ac:dyDescent="0.3">
      <c r="A367" s="12"/>
      <c r="B367" s="675"/>
      <c r="C367" s="675"/>
      <c r="D367" s="675"/>
      <c r="E367" s="675"/>
      <c r="F367" s="675"/>
      <c r="G367" s="675"/>
      <c r="H367" s="675"/>
      <c r="I367" s="675"/>
      <c r="J367" s="675"/>
      <c r="K367" s="675"/>
      <c r="L367" s="675"/>
      <c r="M367" s="675"/>
      <c r="N367" s="675"/>
      <c r="O367" s="675"/>
      <c r="P367" s="675"/>
      <c r="Q367" s="675"/>
      <c r="R367" s="10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</row>
    <row r="368" spans="1:29" s="99" customFormat="1" ht="14.5" customHeight="1" x14ac:dyDescent="0.3">
      <c r="A368" s="12"/>
      <c r="B368" s="675"/>
      <c r="C368" s="675"/>
      <c r="D368" s="675"/>
      <c r="E368" s="675"/>
      <c r="F368" s="675"/>
      <c r="G368" s="675"/>
      <c r="H368" s="675"/>
      <c r="I368" s="675"/>
      <c r="J368" s="675"/>
      <c r="K368" s="675"/>
      <c r="L368" s="675"/>
      <c r="M368" s="675"/>
      <c r="N368" s="675"/>
      <c r="O368" s="675"/>
      <c r="P368" s="675"/>
      <c r="Q368" s="675"/>
      <c r="R368" s="10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</row>
    <row r="369" spans="1:29" s="99" customFormat="1" ht="14.5" customHeight="1" x14ac:dyDescent="0.3">
      <c r="A369" s="12"/>
      <c r="B369" s="676"/>
      <c r="C369" s="676"/>
      <c r="D369" s="676"/>
      <c r="E369" s="676"/>
      <c r="F369" s="676"/>
      <c r="G369" s="676"/>
      <c r="H369" s="676"/>
      <c r="I369" s="676"/>
      <c r="J369" s="676"/>
      <c r="K369" s="676"/>
      <c r="L369" s="676"/>
      <c r="M369" s="676"/>
      <c r="N369" s="676"/>
      <c r="O369" s="676"/>
      <c r="P369" s="676"/>
      <c r="Q369" s="676"/>
      <c r="R369" s="10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</row>
    <row r="370" spans="1:29" ht="14.5" customHeight="1" x14ac:dyDescent="0.3">
      <c r="A370" s="23"/>
      <c r="B370" s="719" t="s">
        <v>4746</v>
      </c>
      <c r="C370" s="719"/>
      <c r="D370" s="719"/>
      <c r="E370" s="719"/>
      <c r="F370" s="719"/>
      <c r="G370" s="719"/>
      <c r="H370" s="719"/>
      <c r="I370" s="719"/>
      <c r="J370" s="719"/>
      <c r="K370" s="719"/>
      <c r="L370" s="719"/>
      <c r="M370" s="719"/>
      <c r="N370" s="719"/>
      <c r="O370" s="719"/>
      <c r="P370" s="719"/>
      <c r="Q370" s="719"/>
      <c r="R370" s="655"/>
      <c r="S370" s="43"/>
      <c r="X370" s="99"/>
      <c r="Y370" s="99"/>
      <c r="AA370" s="90"/>
    </row>
    <row r="371" spans="1:29" s="114" customFormat="1" ht="14.5" customHeight="1" x14ac:dyDescent="0.3">
      <c r="A371" s="130"/>
      <c r="B371" s="534"/>
      <c r="C371" s="534"/>
      <c r="D371" s="534"/>
      <c r="E371" s="534"/>
      <c r="F371" s="534"/>
      <c r="G371" s="534"/>
      <c r="H371" s="534"/>
      <c r="I371" s="534"/>
      <c r="J371" s="535"/>
      <c r="K371" s="535"/>
      <c r="L371" s="535"/>
      <c r="M371" s="535"/>
      <c r="N371" s="535"/>
      <c r="O371" s="535"/>
      <c r="P371" s="535"/>
      <c r="Q371" s="535"/>
      <c r="R371" s="536"/>
      <c r="S371" s="116"/>
      <c r="T371" s="376"/>
      <c r="U371" s="376"/>
      <c r="V371" s="376"/>
      <c r="W371" s="376"/>
      <c r="Z371" s="240"/>
      <c r="AA371" s="112"/>
    </row>
    <row r="372" spans="1:29" ht="14.5" customHeight="1" x14ac:dyDescent="0.3">
      <c r="A372" s="23"/>
      <c r="B372" s="294"/>
      <c r="C372" s="294"/>
      <c r="D372" s="294"/>
      <c r="E372" s="294"/>
      <c r="F372" s="294"/>
      <c r="G372" s="294"/>
      <c r="H372" s="294"/>
      <c r="I372" s="294"/>
      <c r="J372" s="294"/>
      <c r="K372" s="294"/>
      <c r="L372" s="294"/>
      <c r="M372" s="294"/>
      <c r="N372" s="294"/>
      <c r="O372" s="294"/>
      <c r="P372" s="294"/>
      <c r="Q372" s="294"/>
      <c r="R372" s="23"/>
      <c r="S372" s="43"/>
      <c r="X372" s="99"/>
      <c r="Y372" s="99"/>
      <c r="AA372" s="90"/>
    </row>
    <row r="373" spans="1:29" s="99" customFormat="1" ht="14.5" customHeight="1" x14ac:dyDescent="0.3">
      <c r="A373" s="284" t="s">
        <v>4900</v>
      </c>
      <c r="B373" s="284"/>
      <c r="C373" s="284"/>
      <c r="D373" s="284"/>
      <c r="E373" s="284"/>
      <c r="F373" s="284"/>
      <c r="G373" s="284"/>
      <c r="H373" s="284"/>
      <c r="I373" s="284"/>
      <c r="J373" s="284"/>
      <c r="K373" s="284"/>
      <c r="L373" s="285"/>
      <c r="M373" s="285"/>
      <c r="N373" s="285"/>
      <c r="O373" s="285"/>
      <c r="P373" s="285"/>
      <c r="Q373" s="285"/>
      <c r="S373" s="43"/>
      <c r="T373" s="420"/>
      <c r="U373" s="420"/>
      <c r="V373" s="420"/>
      <c r="W373" s="420"/>
      <c r="X373" s="202"/>
      <c r="Y373" s="201"/>
      <c r="Z373" s="203"/>
      <c r="AA373" s="203"/>
    </row>
    <row r="374" spans="1:29" s="112" customFormat="1" ht="14.5" customHeight="1" x14ac:dyDescent="0.3">
      <c r="A374" s="145"/>
      <c r="B374" s="145"/>
      <c r="C374" s="145"/>
      <c r="D374" s="145"/>
      <c r="E374" s="227"/>
      <c r="F374" s="2"/>
      <c r="G374" s="227"/>
      <c r="H374" s="2"/>
      <c r="I374" s="2"/>
      <c r="J374" s="2"/>
      <c r="K374" s="2"/>
      <c r="L374" s="2"/>
      <c r="M374" s="2"/>
      <c r="N374" s="2"/>
      <c r="O374" s="281"/>
      <c r="P374" s="282"/>
      <c r="Q374" s="282"/>
      <c r="R374" s="2"/>
      <c r="S374" s="2"/>
      <c r="T374" s="16"/>
      <c r="U374" s="16"/>
      <c r="V374" s="16"/>
      <c r="W374" s="16"/>
      <c r="X374" s="2"/>
      <c r="Y374" s="281"/>
      <c r="Z374" s="282"/>
      <c r="AA374" s="282"/>
      <c r="AB374" s="114"/>
      <c r="AC374" s="114"/>
    </row>
    <row r="375" spans="1:29" ht="14.5" customHeight="1" x14ac:dyDescent="0.3">
      <c r="A375" s="1"/>
      <c r="B375" s="723"/>
      <c r="C375" s="723"/>
      <c r="D375" s="723"/>
      <c r="E375" s="723"/>
      <c r="F375" s="723"/>
      <c r="G375" s="723"/>
      <c r="H375" s="723"/>
      <c r="I375" s="723"/>
      <c r="J375" s="724"/>
      <c r="K375" s="724"/>
      <c r="L375" s="724"/>
      <c r="M375" s="724"/>
      <c r="N375" s="724"/>
      <c r="O375" s="724"/>
      <c r="P375" s="724"/>
      <c r="Q375" s="24"/>
      <c r="R375" s="20"/>
      <c r="S375" s="43"/>
      <c r="X375" s="99"/>
      <c r="Y375" s="99"/>
      <c r="AA375" s="90"/>
    </row>
    <row r="376" spans="1:29" ht="14.5" customHeight="1" x14ac:dyDescent="0.3">
      <c r="A376" s="17"/>
      <c r="B376" s="721" t="s">
        <v>4748</v>
      </c>
      <c r="C376" s="721"/>
      <c r="D376" s="721"/>
      <c r="E376" s="721"/>
      <c r="F376" s="721"/>
      <c r="G376" s="721"/>
      <c r="H376" s="721"/>
      <c r="I376" s="721"/>
      <c r="J376" s="721"/>
      <c r="K376" s="721"/>
      <c r="L376" s="721"/>
      <c r="M376" s="721"/>
      <c r="N376" s="721"/>
      <c r="O376" s="721"/>
      <c r="P376" s="721"/>
      <c r="Q376" s="721"/>
      <c r="R376" s="26"/>
      <c r="S376" s="43"/>
      <c r="X376" s="99"/>
      <c r="Y376" s="99"/>
      <c r="AA376" s="90"/>
    </row>
    <row r="377" spans="1:29" ht="14.5" customHeight="1" x14ac:dyDescent="0.3">
      <c r="A377" s="17"/>
      <c r="B377" s="721" t="s">
        <v>4749</v>
      </c>
      <c r="C377" s="721"/>
      <c r="D377" s="721"/>
      <c r="E377" s="721"/>
      <c r="F377" s="721"/>
      <c r="G377" s="721"/>
      <c r="H377" s="721"/>
      <c r="I377" s="721"/>
      <c r="J377" s="721"/>
      <c r="K377" s="721"/>
      <c r="L377" s="721"/>
      <c r="M377" s="721"/>
      <c r="N377" s="721"/>
      <c r="O377" s="721"/>
      <c r="P377" s="721"/>
      <c r="Q377" s="721"/>
      <c r="R377" s="26"/>
      <c r="S377" s="43"/>
      <c r="T377" s="90"/>
      <c r="U377" s="90"/>
      <c r="V377" s="90"/>
      <c r="W377" s="90"/>
      <c r="Z377" s="90"/>
      <c r="AA377" s="90"/>
    </row>
    <row r="378" spans="1:29" ht="14.5" customHeight="1" x14ac:dyDescent="0.3">
      <c r="A378" s="17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6"/>
      <c r="S378" s="43"/>
      <c r="X378" s="99"/>
      <c r="Y378" s="99"/>
      <c r="AA378" s="90"/>
    </row>
    <row r="379" spans="1:29" ht="14.5" customHeight="1" x14ac:dyDescent="0.3">
      <c r="A379" s="4"/>
      <c r="B379" s="681" t="s">
        <v>4902</v>
      </c>
      <c r="C379" s="681"/>
      <c r="D379" s="681"/>
      <c r="E379" s="681"/>
      <c r="F379" s="9"/>
      <c r="G379" s="9"/>
      <c r="H379" s="681"/>
      <c r="I379" s="681"/>
      <c r="J379" s="681"/>
      <c r="K379" s="681"/>
      <c r="L379" s="681"/>
      <c r="M379" s="681"/>
      <c r="N379" s="681"/>
      <c r="O379" s="681"/>
      <c r="P379" s="681"/>
      <c r="Q379" s="681"/>
      <c r="R379" s="21"/>
      <c r="S379" s="133"/>
      <c r="X379" s="99"/>
      <c r="Y379" s="99"/>
      <c r="AA379" s="90"/>
    </row>
    <row r="380" spans="1:29" ht="14.5" customHeight="1" x14ac:dyDescent="0.3">
      <c r="A380" s="4"/>
      <c r="B380" s="714"/>
      <c r="C380" s="714"/>
      <c r="D380" s="714"/>
      <c r="E380" s="714"/>
      <c r="F380" s="714"/>
      <c r="G380" s="714"/>
      <c r="H380" s="714"/>
      <c r="I380" s="714"/>
      <c r="J380" s="714"/>
      <c r="K380" s="714"/>
      <c r="L380" s="714"/>
      <c r="M380" s="714"/>
      <c r="N380" s="714"/>
      <c r="O380" s="714"/>
      <c r="P380" s="714"/>
      <c r="Q380" s="714"/>
      <c r="R380" s="21"/>
      <c r="S380" s="133"/>
      <c r="X380" s="99"/>
      <c r="Y380" s="99"/>
      <c r="AA380" s="90"/>
    </row>
    <row r="381" spans="1:29" ht="14.5" customHeight="1" x14ac:dyDescent="0.3">
      <c r="A381" s="4"/>
      <c r="B381" s="656"/>
      <c r="C381" s="656"/>
      <c r="D381" s="656"/>
      <c r="E381" s="656"/>
      <c r="F381" s="656"/>
      <c r="G381" s="656"/>
      <c r="H381" s="656"/>
      <c r="I381" s="656"/>
      <c r="J381" s="656"/>
      <c r="K381" s="656"/>
      <c r="L381" s="656"/>
      <c r="M381" s="656"/>
      <c r="N381" s="656"/>
      <c r="O381" s="656"/>
      <c r="P381" s="656"/>
      <c r="Q381" s="656"/>
      <c r="R381" s="21"/>
      <c r="S381" s="133"/>
      <c r="T381" s="90"/>
      <c r="U381" s="90"/>
      <c r="V381" s="90"/>
      <c r="W381" s="90"/>
      <c r="Z381" s="90"/>
      <c r="AA381" s="90"/>
    </row>
    <row r="382" spans="1:29" ht="14.5" customHeight="1" x14ac:dyDescent="0.3">
      <c r="A382" s="12"/>
      <c r="B382" s="657" t="s">
        <v>4901</v>
      </c>
      <c r="C382" s="9"/>
      <c r="D382" s="9"/>
      <c r="E382" s="9"/>
      <c r="F382" s="9"/>
      <c r="G382" s="2"/>
      <c r="H382" s="9" t="s">
        <v>4845</v>
      </c>
      <c r="I382" s="9"/>
      <c r="J382" s="9"/>
      <c r="K382" s="9"/>
      <c r="L382" s="9"/>
      <c r="M382" s="9"/>
      <c r="N382" s="9"/>
      <c r="O382" s="9"/>
      <c r="P382" s="9"/>
      <c r="Q382" s="9"/>
      <c r="R382" s="27"/>
      <c r="S382" s="133"/>
      <c r="X382" s="99"/>
      <c r="Y382" s="99"/>
      <c r="AA382" s="90"/>
    </row>
    <row r="383" spans="1:29" ht="14.5" customHeight="1" x14ac:dyDescent="0.3">
      <c r="A383" s="12"/>
      <c r="B383" s="715"/>
      <c r="C383" s="715"/>
      <c r="D383" s="715"/>
      <c r="E383" s="715"/>
      <c r="F383" s="715"/>
      <c r="G383" s="2"/>
      <c r="H383" s="720"/>
      <c r="I383" s="720"/>
      <c r="J383" s="720"/>
      <c r="K383" s="720"/>
      <c r="L383" s="720"/>
      <c r="M383" s="720"/>
      <c r="N383" s="720"/>
      <c r="O383" s="720"/>
      <c r="P383" s="720"/>
      <c r="Q383" s="720"/>
      <c r="R383" s="27"/>
      <c r="S383" s="133"/>
      <c r="X383" s="99"/>
      <c r="Y383" s="99"/>
      <c r="AA383" s="90"/>
    </row>
    <row r="384" spans="1:29" ht="14.5" customHeight="1" x14ac:dyDescent="0.3">
      <c r="A384" s="12"/>
      <c r="B384" s="715"/>
      <c r="C384" s="715"/>
      <c r="D384" s="715"/>
      <c r="E384" s="715"/>
      <c r="F384" s="715"/>
      <c r="G384" s="2"/>
      <c r="H384" s="720"/>
      <c r="I384" s="720"/>
      <c r="J384" s="720"/>
      <c r="K384" s="720"/>
      <c r="L384" s="720"/>
      <c r="M384" s="720"/>
      <c r="N384" s="720"/>
      <c r="O384" s="720"/>
      <c r="P384" s="720"/>
      <c r="Q384" s="720"/>
      <c r="R384" s="27"/>
      <c r="S384" s="133"/>
      <c r="X384" s="99"/>
      <c r="Y384" s="99"/>
      <c r="AA384" s="90"/>
    </row>
    <row r="385" spans="1:27" ht="14.5" customHeight="1" x14ac:dyDescent="0.3">
      <c r="A385" s="12"/>
      <c r="B385" s="715"/>
      <c r="C385" s="715"/>
      <c r="D385" s="715"/>
      <c r="E385" s="715"/>
      <c r="F385" s="715"/>
      <c r="G385" s="2"/>
      <c r="H385" s="643"/>
      <c r="I385" s="643"/>
      <c r="J385" s="643"/>
      <c r="K385" s="643"/>
      <c r="L385" s="643"/>
      <c r="M385" s="643"/>
      <c r="N385" s="643"/>
      <c r="O385" s="643"/>
      <c r="P385" s="643"/>
      <c r="Q385" s="643"/>
      <c r="R385" s="27"/>
      <c r="S385" s="133"/>
      <c r="X385" s="99"/>
      <c r="Y385" s="99"/>
      <c r="AA385" s="90"/>
    </row>
    <row r="386" spans="1:27" ht="14.5" customHeight="1" x14ac:dyDescent="0.3">
      <c r="A386" s="12"/>
      <c r="B386" s="673"/>
      <c r="C386" s="673"/>
      <c r="D386" s="673"/>
      <c r="E386" s="673"/>
      <c r="F386" s="673"/>
      <c r="G386" s="2"/>
      <c r="H386" s="658"/>
      <c r="I386" s="658"/>
      <c r="J386" s="658"/>
      <c r="K386" s="658"/>
      <c r="L386" s="658"/>
      <c r="M386" s="658"/>
      <c r="N386" s="658"/>
      <c r="O386" s="658"/>
      <c r="P386" s="658"/>
      <c r="Q386" s="658"/>
      <c r="R386" s="27"/>
      <c r="S386" s="133"/>
      <c r="X386" s="99"/>
      <c r="Y386" s="99"/>
      <c r="AA386" s="90"/>
    </row>
    <row r="387" spans="1:27" ht="14.5" customHeight="1" x14ac:dyDescent="0.3">
      <c r="A387" s="13"/>
      <c r="B387" s="814"/>
      <c r="C387" s="814"/>
      <c r="D387" s="814"/>
      <c r="E387" s="814"/>
      <c r="F387" s="814"/>
      <c r="G387" s="10"/>
      <c r="H387" s="286"/>
      <c r="I387" s="286"/>
      <c r="J387" s="286"/>
      <c r="K387" s="286"/>
      <c r="L387" s="286"/>
      <c r="M387" s="286"/>
      <c r="N387" s="286"/>
      <c r="O387" s="286"/>
      <c r="P387" s="286"/>
      <c r="Q387" s="286"/>
      <c r="R387" s="287"/>
    </row>
  </sheetData>
  <sheetProtection sheet="1" objects="1" scenarios="1"/>
  <mergeCells count="695">
    <mergeCell ref="I186:J186"/>
    <mergeCell ref="B370:Q370"/>
    <mergeCell ref="H383:Q384"/>
    <mergeCell ref="B387:F387"/>
    <mergeCell ref="H275:J275"/>
    <mergeCell ref="A276:C276"/>
    <mergeCell ref="D276:E276"/>
    <mergeCell ref="F276:G276"/>
    <mergeCell ref="H276:J276"/>
    <mergeCell ref="E202:G202"/>
    <mergeCell ref="I202:J202"/>
    <mergeCell ref="A230:C230"/>
    <mergeCell ref="A231:B231"/>
    <mergeCell ref="A222:B222"/>
    <mergeCell ref="E222:I222"/>
    <mergeCell ref="J222:N222"/>
    <mergeCell ref="E225:I225"/>
    <mergeCell ref="J225:N225"/>
    <mergeCell ref="A235:B235"/>
    <mergeCell ref="E235:I235"/>
    <mergeCell ref="J235:N235"/>
    <mergeCell ref="B273:Q273"/>
    <mergeCell ref="M207:P207"/>
    <mergeCell ref="Q207:R207"/>
    <mergeCell ref="B29:H29"/>
    <mergeCell ref="I29:N29"/>
    <mergeCell ref="P30:Q30"/>
    <mergeCell ref="P31:Q31"/>
    <mergeCell ref="E208:G208"/>
    <mergeCell ref="I208:J208"/>
    <mergeCell ref="M208:P208"/>
    <mergeCell ref="Q208:R208"/>
    <mergeCell ref="E209:G209"/>
    <mergeCell ref="I209:J209"/>
    <mergeCell ref="K209:L209"/>
    <mergeCell ref="M209:P209"/>
    <mergeCell ref="Q209:R209"/>
    <mergeCell ref="E206:G206"/>
    <mergeCell ref="I206:J206"/>
    <mergeCell ref="K206:L206"/>
    <mergeCell ref="M206:P206"/>
    <mergeCell ref="Q206:R206"/>
    <mergeCell ref="E207:G207"/>
    <mergeCell ref="I207:J207"/>
    <mergeCell ref="B142:D142"/>
    <mergeCell ref="A183:D185"/>
    <mergeCell ref="A197:D199"/>
    <mergeCell ref="E197:G197"/>
    <mergeCell ref="E204:G204"/>
    <mergeCell ref="I204:J204"/>
    <mergeCell ref="K204:L204"/>
    <mergeCell ref="M204:P204"/>
    <mergeCell ref="Q204:R204"/>
    <mergeCell ref="E205:G205"/>
    <mergeCell ref="I205:J205"/>
    <mergeCell ref="K205:L205"/>
    <mergeCell ref="M205:P205"/>
    <mergeCell ref="Q205:R205"/>
    <mergeCell ref="K202:L202"/>
    <mergeCell ref="M202:P202"/>
    <mergeCell ref="Q202:R202"/>
    <mergeCell ref="E203:G203"/>
    <mergeCell ref="I203:J203"/>
    <mergeCell ref="K203:L203"/>
    <mergeCell ref="M203:P203"/>
    <mergeCell ref="Q203:R203"/>
    <mergeCell ref="E200:G200"/>
    <mergeCell ref="I200:J200"/>
    <mergeCell ref="K200:L200"/>
    <mergeCell ref="M200:P200"/>
    <mergeCell ref="Q200:R200"/>
    <mergeCell ref="E201:G201"/>
    <mergeCell ref="I201:J201"/>
    <mergeCell ref="K201:L201"/>
    <mergeCell ref="M201:P201"/>
    <mergeCell ref="Q201:R201"/>
    <mergeCell ref="K197:L197"/>
    <mergeCell ref="M197:P197"/>
    <mergeCell ref="Q197:R197"/>
    <mergeCell ref="I198:J198"/>
    <mergeCell ref="K198:L198"/>
    <mergeCell ref="Q198:R198"/>
    <mergeCell ref="I199:J199"/>
    <mergeCell ref="K199:L199"/>
    <mergeCell ref="Q199:R199"/>
    <mergeCell ref="I197:J197"/>
    <mergeCell ref="M194:P194"/>
    <mergeCell ref="Q194:R194"/>
    <mergeCell ref="E195:G195"/>
    <mergeCell ref="I195:J195"/>
    <mergeCell ref="K195:L195"/>
    <mergeCell ref="M195:P195"/>
    <mergeCell ref="Q195:R195"/>
    <mergeCell ref="E192:G192"/>
    <mergeCell ref="I192:J192"/>
    <mergeCell ref="K192:L192"/>
    <mergeCell ref="M192:P192"/>
    <mergeCell ref="Q192:R192"/>
    <mergeCell ref="E193:G193"/>
    <mergeCell ref="I193:J193"/>
    <mergeCell ref="M193:P193"/>
    <mergeCell ref="Q193:R193"/>
    <mergeCell ref="E194:G194"/>
    <mergeCell ref="I194:J194"/>
    <mergeCell ref="I185:J185"/>
    <mergeCell ref="K185:L185"/>
    <mergeCell ref="Q185:R185"/>
    <mergeCell ref="E186:G186"/>
    <mergeCell ref="K190:L190"/>
    <mergeCell ref="M190:P190"/>
    <mergeCell ref="Q190:R190"/>
    <mergeCell ref="E191:G191"/>
    <mergeCell ref="I191:J191"/>
    <mergeCell ref="K191:L191"/>
    <mergeCell ref="M191:P191"/>
    <mergeCell ref="Q191:R191"/>
    <mergeCell ref="E188:G188"/>
    <mergeCell ref="I188:J188"/>
    <mergeCell ref="K188:L188"/>
    <mergeCell ref="M188:P188"/>
    <mergeCell ref="Q188:R188"/>
    <mergeCell ref="E189:G189"/>
    <mergeCell ref="I189:J189"/>
    <mergeCell ref="K189:L189"/>
    <mergeCell ref="M189:P189"/>
    <mergeCell ref="Q189:R189"/>
    <mergeCell ref="E190:G190"/>
    <mergeCell ref="I190:J190"/>
    <mergeCell ref="E180:G180"/>
    <mergeCell ref="I180:J180"/>
    <mergeCell ref="M180:P180"/>
    <mergeCell ref="Q180:R180"/>
    <mergeCell ref="K186:L186"/>
    <mergeCell ref="M186:P186"/>
    <mergeCell ref="Q186:R186"/>
    <mergeCell ref="E187:G187"/>
    <mergeCell ref="I187:J187"/>
    <mergeCell ref="K187:L187"/>
    <mergeCell ref="M187:P187"/>
    <mergeCell ref="Q187:R187"/>
    <mergeCell ref="E181:G181"/>
    <mergeCell ref="I181:J181"/>
    <mergeCell ref="M181:P181"/>
    <mergeCell ref="Q181:R181"/>
    <mergeCell ref="E183:G183"/>
    <mergeCell ref="I183:J183"/>
    <mergeCell ref="K183:L183"/>
    <mergeCell ref="M183:P183"/>
    <mergeCell ref="Q183:R183"/>
    <mergeCell ref="I184:J184"/>
    <mergeCell ref="K184:L184"/>
    <mergeCell ref="Q184:R184"/>
    <mergeCell ref="K177:L177"/>
    <mergeCell ref="M177:P177"/>
    <mergeCell ref="Q177:R177"/>
    <mergeCell ref="E178:G178"/>
    <mergeCell ref="I178:J178"/>
    <mergeCell ref="K178:L178"/>
    <mergeCell ref="M178:P178"/>
    <mergeCell ref="Q178:R178"/>
    <mergeCell ref="E179:G179"/>
    <mergeCell ref="I179:J179"/>
    <mergeCell ref="K179:L179"/>
    <mergeCell ref="M179:P179"/>
    <mergeCell ref="Q179:R179"/>
    <mergeCell ref="A170:D172"/>
    <mergeCell ref="E170:G170"/>
    <mergeCell ref="I170:J170"/>
    <mergeCell ref="K170:L170"/>
    <mergeCell ref="M170:P170"/>
    <mergeCell ref="Q170:R170"/>
    <mergeCell ref="I171:J171"/>
    <mergeCell ref="K171:L171"/>
    <mergeCell ref="Q171:R171"/>
    <mergeCell ref="I172:J172"/>
    <mergeCell ref="K172:L172"/>
    <mergeCell ref="Q172:R172"/>
    <mergeCell ref="B163:D163"/>
    <mergeCell ref="E163:G163"/>
    <mergeCell ref="I163:J163"/>
    <mergeCell ref="K163:L163"/>
    <mergeCell ref="M163:P163"/>
    <mergeCell ref="Q163:R163"/>
    <mergeCell ref="E164:G164"/>
    <mergeCell ref="I164:J164"/>
    <mergeCell ref="K164:L164"/>
    <mergeCell ref="Q164:R164"/>
    <mergeCell ref="B164:D164"/>
    <mergeCell ref="B160:D160"/>
    <mergeCell ref="E160:G160"/>
    <mergeCell ref="I160:J160"/>
    <mergeCell ref="Q160:R160"/>
    <mergeCell ref="B161:D161"/>
    <mergeCell ref="E161:G161"/>
    <mergeCell ref="I161:J161"/>
    <mergeCell ref="Q161:R161"/>
    <mergeCell ref="B162:D162"/>
    <mergeCell ref="E162:G162"/>
    <mergeCell ref="I162:J162"/>
    <mergeCell ref="K162:L162"/>
    <mergeCell ref="M162:P162"/>
    <mergeCell ref="Q162:R162"/>
    <mergeCell ref="B158:D158"/>
    <mergeCell ref="E158:G158"/>
    <mergeCell ref="I158:J158"/>
    <mergeCell ref="K158:L158"/>
    <mergeCell ref="M158:P158"/>
    <mergeCell ref="Q158:R158"/>
    <mergeCell ref="B159:D159"/>
    <mergeCell ref="E159:G159"/>
    <mergeCell ref="I159:J159"/>
    <mergeCell ref="K159:L159"/>
    <mergeCell ref="M159:P159"/>
    <mergeCell ref="Q159:R159"/>
    <mergeCell ref="A155:D157"/>
    <mergeCell ref="E155:G155"/>
    <mergeCell ref="I155:J155"/>
    <mergeCell ref="K155:L155"/>
    <mergeCell ref="M155:P155"/>
    <mergeCell ref="Q155:R155"/>
    <mergeCell ref="I156:J156"/>
    <mergeCell ref="K156:L156"/>
    <mergeCell ref="M156:P156"/>
    <mergeCell ref="Q156:R156"/>
    <mergeCell ref="I157:J157"/>
    <mergeCell ref="K157:L157"/>
    <mergeCell ref="Q157:R157"/>
    <mergeCell ref="B152:D152"/>
    <mergeCell ref="E152:G152"/>
    <mergeCell ref="I152:J152"/>
    <mergeCell ref="K152:L152"/>
    <mergeCell ref="M152:P152"/>
    <mergeCell ref="Q152:R152"/>
    <mergeCell ref="E153:G153"/>
    <mergeCell ref="I153:J153"/>
    <mergeCell ref="K153:L153"/>
    <mergeCell ref="Q153:R153"/>
    <mergeCell ref="B153:D153"/>
    <mergeCell ref="B150:D150"/>
    <mergeCell ref="E150:G150"/>
    <mergeCell ref="I150:J150"/>
    <mergeCell ref="Q150:R150"/>
    <mergeCell ref="B151:D151"/>
    <mergeCell ref="E151:G151"/>
    <mergeCell ref="I151:J151"/>
    <mergeCell ref="K151:L151"/>
    <mergeCell ref="M151:P151"/>
    <mergeCell ref="Q151:R151"/>
    <mergeCell ref="B148:D148"/>
    <mergeCell ref="E148:G148"/>
    <mergeCell ref="I148:J148"/>
    <mergeCell ref="K148:L148"/>
    <mergeCell ref="M148:P148"/>
    <mergeCell ref="Q148:R148"/>
    <mergeCell ref="B149:D149"/>
    <mergeCell ref="E149:G149"/>
    <mergeCell ref="I149:J149"/>
    <mergeCell ref="Q149:R149"/>
    <mergeCell ref="B138:D138"/>
    <mergeCell ref="E138:G138"/>
    <mergeCell ref="I138:J138"/>
    <mergeCell ref="M138:P138"/>
    <mergeCell ref="Q138:R138"/>
    <mergeCell ref="Q146:R146"/>
    <mergeCell ref="B147:D147"/>
    <mergeCell ref="E147:G147"/>
    <mergeCell ref="I147:J147"/>
    <mergeCell ref="K147:L147"/>
    <mergeCell ref="M147:P147"/>
    <mergeCell ref="Q147:R147"/>
    <mergeCell ref="A133:D135"/>
    <mergeCell ref="E133:G133"/>
    <mergeCell ref="I133:J133"/>
    <mergeCell ref="K133:L133"/>
    <mergeCell ref="M133:P133"/>
    <mergeCell ref="Q133:R133"/>
    <mergeCell ref="B137:D137"/>
    <mergeCell ref="E137:G137"/>
    <mergeCell ref="I137:J137"/>
    <mergeCell ref="K137:L137"/>
    <mergeCell ref="M137:P137"/>
    <mergeCell ref="Q137:R137"/>
    <mergeCell ref="B141:D141"/>
    <mergeCell ref="E141:G141"/>
    <mergeCell ref="P222:R222"/>
    <mergeCell ref="A223:B223"/>
    <mergeCell ref="A217:C217"/>
    <mergeCell ref="A218:B218"/>
    <mergeCell ref="E218:I218"/>
    <mergeCell ref="J218:N218"/>
    <mergeCell ref="P218:R218"/>
    <mergeCell ref="E217:I217"/>
    <mergeCell ref="J217:N217"/>
    <mergeCell ref="P217:R217"/>
    <mergeCell ref="A144:D146"/>
    <mergeCell ref="E144:G144"/>
    <mergeCell ref="I144:J144"/>
    <mergeCell ref="K144:L144"/>
    <mergeCell ref="M144:P144"/>
    <mergeCell ref="Q144:R144"/>
    <mergeCell ref="I145:J145"/>
    <mergeCell ref="K145:L145"/>
    <mergeCell ref="M145:P145"/>
    <mergeCell ref="Q145:R145"/>
    <mergeCell ref="I146:J146"/>
    <mergeCell ref="K146:L146"/>
    <mergeCell ref="I134:J134"/>
    <mergeCell ref="B139:D139"/>
    <mergeCell ref="E139:G139"/>
    <mergeCell ref="I139:J139"/>
    <mergeCell ref="M139:P139"/>
    <mergeCell ref="Q139:R139"/>
    <mergeCell ref="B140:D140"/>
    <mergeCell ref="E140:G140"/>
    <mergeCell ref="I140:J140"/>
    <mergeCell ref="K140:L140"/>
    <mergeCell ref="M140:P140"/>
    <mergeCell ref="Q140:R140"/>
    <mergeCell ref="K134:L134"/>
    <mergeCell ref="M134:P134"/>
    <mergeCell ref="Q134:R134"/>
    <mergeCell ref="I135:J135"/>
    <mergeCell ref="K135:L135"/>
    <mergeCell ref="Q135:R135"/>
    <mergeCell ref="B136:D136"/>
    <mergeCell ref="E136:G136"/>
    <mergeCell ref="I136:J136"/>
    <mergeCell ref="K136:L136"/>
    <mergeCell ref="M136:P136"/>
    <mergeCell ref="Q136:R136"/>
    <mergeCell ref="Q142:R142"/>
    <mergeCell ref="E173:G173"/>
    <mergeCell ref="I173:J173"/>
    <mergeCell ref="K173:L173"/>
    <mergeCell ref="M173:P173"/>
    <mergeCell ref="Q173:R173"/>
    <mergeCell ref="E174:G174"/>
    <mergeCell ref="I174:J174"/>
    <mergeCell ref="P225:R225"/>
    <mergeCell ref="Q174:R174"/>
    <mergeCell ref="E175:G175"/>
    <mergeCell ref="I175:J175"/>
    <mergeCell ref="K175:L175"/>
    <mergeCell ref="M175:P175"/>
    <mergeCell ref="Q175:R175"/>
    <mergeCell ref="E176:G176"/>
    <mergeCell ref="I176:J176"/>
    <mergeCell ref="K176:L176"/>
    <mergeCell ref="M176:P176"/>
    <mergeCell ref="Q176:R176"/>
    <mergeCell ref="K174:L174"/>
    <mergeCell ref="M174:P174"/>
    <mergeCell ref="E177:G177"/>
    <mergeCell ref="I177:J177"/>
    <mergeCell ref="P298:R298"/>
    <mergeCell ref="K299:O299"/>
    <mergeCell ref="P299:R299"/>
    <mergeCell ref="K296:O296"/>
    <mergeCell ref="K297:O297"/>
    <mergeCell ref="K298:O298"/>
    <mergeCell ref="H89:J89"/>
    <mergeCell ref="Q89:R89"/>
    <mergeCell ref="H90:J90"/>
    <mergeCell ref="Q90:R90"/>
    <mergeCell ref="Q104:R104"/>
    <mergeCell ref="Q113:R113"/>
    <mergeCell ref="Q105:R105"/>
    <mergeCell ref="Q106:R106"/>
    <mergeCell ref="N104:O104"/>
    <mergeCell ref="H288:J288"/>
    <mergeCell ref="H282:J282"/>
    <mergeCell ref="P285:R285"/>
    <mergeCell ref="P286:R286"/>
    <mergeCell ref="P287:R287"/>
    <mergeCell ref="K278:O278"/>
    <mergeCell ref="P278:R278"/>
    <mergeCell ref="K286:O286"/>
    <mergeCell ref="H283:J283"/>
    <mergeCell ref="H297:J297"/>
    <mergeCell ref="P296:R296"/>
    <mergeCell ref="P297:R297"/>
    <mergeCell ref="H294:J294"/>
    <mergeCell ref="P293:R293"/>
    <mergeCell ref="K293:O293"/>
    <mergeCell ref="H296:J296"/>
    <mergeCell ref="K291:O291"/>
    <mergeCell ref="P291:R291"/>
    <mergeCell ref="K290:O290"/>
    <mergeCell ref="P290:R290"/>
    <mergeCell ref="B288:E288"/>
    <mergeCell ref="F288:G288"/>
    <mergeCell ref="F287:G287"/>
    <mergeCell ref="H279:J279"/>
    <mergeCell ref="K283:O283"/>
    <mergeCell ref="K284:O284"/>
    <mergeCell ref="K285:O285"/>
    <mergeCell ref="H281:J281"/>
    <mergeCell ref="P280:R280"/>
    <mergeCell ref="P281:R281"/>
    <mergeCell ref="P282:R282"/>
    <mergeCell ref="P283:R283"/>
    <mergeCell ref="P284:R284"/>
    <mergeCell ref="E237:I237"/>
    <mergeCell ref="J237:N237"/>
    <mergeCell ref="P237:R237"/>
    <mergeCell ref="B237:D237"/>
    <mergeCell ref="P244:R244"/>
    <mergeCell ref="A245:O245"/>
    <mergeCell ref="F289:G289"/>
    <mergeCell ref="H289:J289"/>
    <mergeCell ref="K289:O289"/>
    <mergeCell ref="P289:R289"/>
    <mergeCell ref="A277:C277"/>
    <mergeCell ref="Q107:R107"/>
    <mergeCell ref="Q108:R108"/>
    <mergeCell ref="Q109:R109"/>
    <mergeCell ref="K118:N118"/>
    <mergeCell ref="Q88:R88"/>
    <mergeCell ref="P235:R235"/>
    <mergeCell ref="A236:B236"/>
    <mergeCell ref="E236:I236"/>
    <mergeCell ref="J236:N236"/>
    <mergeCell ref="P236:R236"/>
    <mergeCell ref="K119:N119"/>
    <mergeCell ref="E230:I230"/>
    <mergeCell ref="J230:N230"/>
    <mergeCell ref="P230:R230"/>
    <mergeCell ref="E231:I231"/>
    <mergeCell ref="J231:N231"/>
    <mergeCell ref="P231:R231"/>
    <mergeCell ref="I141:J141"/>
    <mergeCell ref="K141:L141"/>
    <mergeCell ref="M141:P141"/>
    <mergeCell ref="Q141:R141"/>
    <mergeCell ref="E142:G142"/>
    <mergeCell ref="I142:J142"/>
    <mergeCell ref="K142:L142"/>
    <mergeCell ref="A219:B219"/>
    <mergeCell ref="E219:I219"/>
    <mergeCell ref="J219:N219"/>
    <mergeCell ref="P219:R219"/>
    <mergeCell ref="A220:B220"/>
    <mergeCell ref="E220:I220"/>
    <mergeCell ref="J220:N220"/>
    <mergeCell ref="P220:R220"/>
    <mergeCell ref="A221:B221"/>
    <mergeCell ref="E221:I221"/>
    <mergeCell ref="J221:N221"/>
    <mergeCell ref="P221:R221"/>
    <mergeCell ref="K282:O282"/>
    <mergeCell ref="P246:R246"/>
    <mergeCell ref="P247:R247"/>
    <mergeCell ref="P248:R248"/>
    <mergeCell ref="P249:R249"/>
    <mergeCell ref="I5:Q5"/>
    <mergeCell ref="I8:Q8"/>
    <mergeCell ref="I13:Q14"/>
    <mergeCell ref="I15:Q16"/>
    <mergeCell ref="I17:Q18"/>
    <mergeCell ref="I21:Q22"/>
    <mergeCell ref="I19:Q20"/>
    <mergeCell ref="B9:Q9"/>
    <mergeCell ref="D18:E18"/>
    <mergeCell ref="I6:Q6"/>
    <mergeCell ref="I7:Q7"/>
    <mergeCell ref="O11:Q11"/>
    <mergeCell ref="P45:Q45"/>
    <mergeCell ref="E223:I223"/>
    <mergeCell ref="J223:N223"/>
    <mergeCell ref="P223:R223"/>
    <mergeCell ref="E224:I224"/>
    <mergeCell ref="J224:N224"/>
    <mergeCell ref="P224:R224"/>
    <mergeCell ref="A279:B279"/>
    <mergeCell ref="D278:E278"/>
    <mergeCell ref="F286:G286"/>
    <mergeCell ref="F280:G280"/>
    <mergeCell ref="F281:G281"/>
    <mergeCell ref="F282:G282"/>
    <mergeCell ref="F283:G283"/>
    <mergeCell ref="F284:G284"/>
    <mergeCell ref="F285:G285"/>
    <mergeCell ref="D280:E280"/>
    <mergeCell ref="A285:B285"/>
    <mergeCell ref="D284:E284"/>
    <mergeCell ref="D285:E285"/>
    <mergeCell ref="F278:G278"/>
    <mergeCell ref="F279:G279"/>
    <mergeCell ref="D283:E283"/>
    <mergeCell ref="A283:B283"/>
    <mergeCell ref="P47:Q47"/>
    <mergeCell ref="G48:N48"/>
    <mergeCell ref="P48:Q48"/>
    <mergeCell ref="A234:B234"/>
    <mergeCell ref="E234:I234"/>
    <mergeCell ref="J234:N234"/>
    <mergeCell ref="P234:R234"/>
    <mergeCell ref="A130:O130"/>
    <mergeCell ref="H91:J91"/>
    <mergeCell ref="Q91:R91"/>
    <mergeCell ref="G110:H110"/>
    <mergeCell ref="K110:N110"/>
    <mergeCell ref="G111:H111"/>
    <mergeCell ref="K111:N111"/>
    <mergeCell ref="K115:N115"/>
    <mergeCell ref="K116:N116"/>
    <mergeCell ref="K117:N117"/>
    <mergeCell ref="A83:Q83"/>
    <mergeCell ref="H86:P86"/>
    <mergeCell ref="F88:G88"/>
    <mergeCell ref="K88:M88"/>
    <mergeCell ref="Q118:R118"/>
    <mergeCell ref="Q122:R122"/>
    <mergeCell ref="Q123:R123"/>
    <mergeCell ref="B23:Q23"/>
    <mergeCell ref="I27:N27"/>
    <mergeCell ref="I28:N28"/>
    <mergeCell ref="P28:Q28"/>
    <mergeCell ref="I30:N30"/>
    <mergeCell ref="I31:N31"/>
    <mergeCell ref="A246:O246"/>
    <mergeCell ref="Q98:R98"/>
    <mergeCell ref="Q100:R100"/>
    <mergeCell ref="Q125:R125"/>
    <mergeCell ref="Q126:R126"/>
    <mergeCell ref="Q103:R103"/>
    <mergeCell ref="Q101:R101"/>
    <mergeCell ref="Q117:R117"/>
    <mergeCell ref="Q119:R119"/>
    <mergeCell ref="Q121:R121"/>
    <mergeCell ref="A52:K52"/>
    <mergeCell ref="B53:Q80"/>
    <mergeCell ref="E36:Q36"/>
    <mergeCell ref="E37:Q37"/>
    <mergeCell ref="Q128:R128"/>
    <mergeCell ref="G46:N46"/>
    <mergeCell ref="P46:Q46"/>
    <mergeCell ref="G47:N47"/>
    <mergeCell ref="F277:G277"/>
    <mergeCell ref="H277:J277"/>
    <mergeCell ref="A275:C275"/>
    <mergeCell ref="D275:E275"/>
    <mergeCell ref="F275:G275"/>
    <mergeCell ref="A278:B278"/>
    <mergeCell ref="Q115:R115"/>
    <mergeCell ref="Q116:R116"/>
    <mergeCell ref="P260:R262"/>
    <mergeCell ref="A247:O247"/>
    <mergeCell ref="P250:R250"/>
    <mergeCell ref="P251:R251"/>
    <mergeCell ref="P252:R252"/>
    <mergeCell ref="E238:I238"/>
    <mergeCell ref="J238:N238"/>
    <mergeCell ref="P238:R238"/>
    <mergeCell ref="A232:B232"/>
    <mergeCell ref="E232:I232"/>
    <mergeCell ref="J232:N232"/>
    <mergeCell ref="P232:R232"/>
    <mergeCell ref="A233:B233"/>
    <mergeCell ref="E233:I233"/>
    <mergeCell ref="J233:N233"/>
    <mergeCell ref="P233:R233"/>
    <mergeCell ref="E38:M38"/>
    <mergeCell ref="P38:Q38"/>
    <mergeCell ref="P43:Q43"/>
    <mergeCell ref="P44:Q44"/>
    <mergeCell ref="G44:N44"/>
    <mergeCell ref="G45:N45"/>
    <mergeCell ref="H287:J287"/>
    <mergeCell ref="H295:J295"/>
    <mergeCell ref="K287:O287"/>
    <mergeCell ref="K295:O295"/>
    <mergeCell ref="D281:E281"/>
    <mergeCell ref="D279:E279"/>
    <mergeCell ref="A249:O249"/>
    <mergeCell ref="A253:O253"/>
    <mergeCell ref="A254:O254"/>
    <mergeCell ref="M260:O262"/>
    <mergeCell ref="I260:L262"/>
    <mergeCell ref="A287:B287"/>
    <mergeCell ref="A280:B280"/>
    <mergeCell ref="A281:B281"/>
    <mergeCell ref="A282:B282"/>
    <mergeCell ref="K294:O294"/>
    <mergeCell ref="A286:B286"/>
    <mergeCell ref="B224:D224"/>
    <mergeCell ref="B385:F385"/>
    <mergeCell ref="B386:F386"/>
    <mergeCell ref="B375:I375"/>
    <mergeCell ref="J375:K375"/>
    <mergeCell ref="L375:N375"/>
    <mergeCell ref="O375:P375"/>
    <mergeCell ref="B376:Q376"/>
    <mergeCell ref="B379:E379"/>
    <mergeCell ref="H379:Q379"/>
    <mergeCell ref="B380:Q380"/>
    <mergeCell ref="B377:Q377"/>
    <mergeCell ref="B383:F383"/>
    <mergeCell ref="B384:F384"/>
    <mergeCell ref="B364:Q364"/>
    <mergeCell ref="B365:Q365"/>
    <mergeCell ref="B356:P356"/>
    <mergeCell ref="B367:Q369"/>
    <mergeCell ref="B366:I366"/>
    <mergeCell ref="I303:K303"/>
    <mergeCell ref="O303:P303"/>
    <mergeCell ref="I304:K304"/>
    <mergeCell ref="O304:P304"/>
    <mergeCell ref="B306:Q308"/>
    <mergeCell ref="B362:Q362"/>
    <mergeCell ref="B363:Q363"/>
    <mergeCell ref="B346:P346"/>
    <mergeCell ref="B347:P347"/>
    <mergeCell ref="B348:P348"/>
    <mergeCell ref="O339:P339"/>
    <mergeCell ref="B340:P340"/>
    <mergeCell ref="B341:P341"/>
    <mergeCell ref="B342:P342"/>
    <mergeCell ref="B349:P349"/>
    <mergeCell ref="B350:P350"/>
    <mergeCell ref="B351:P351"/>
    <mergeCell ref="B361:P361"/>
    <mergeCell ref="B357:P357"/>
    <mergeCell ref="H87:P87"/>
    <mergeCell ref="I301:K301"/>
    <mergeCell ref="A328:K328"/>
    <mergeCell ref="B358:P358"/>
    <mergeCell ref="B359:P359"/>
    <mergeCell ref="B360:P360"/>
    <mergeCell ref="B333:P333"/>
    <mergeCell ref="B334:P334"/>
    <mergeCell ref="B336:P336"/>
    <mergeCell ref="B337:P337"/>
    <mergeCell ref="B352:P352"/>
    <mergeCell ref="B354:P354"/>
    <mergeCell ref="B355:P355"/>
    <mergeCell ref="B353:P353"/>
    <mergeCell ref="B344:P344"/>
    <mergeCell ref="B345:P345"/>
    <mergeCell ref="B343:O343"/>
    <mergeCell ref="B338:P338"/>
    <mergeCell ref="B335:P335"/>
    <mergeCell ref="B339:H339"/>
    <mergeCell ref="H278:J278"/>
    <mergeCell ref="H280:J280"/>
    <mergeCell ref="P263:R263"/>
    <mergeCell ref="P279:R279"/>
    <mergeCell ref="K138:L138"/>
    <mergeCell ref="K139:L139"/>
    <mergeCell ref="K149:L149"/>
    <mergeCell ref="K150:L150"/>
    <mergeCell ref="K160:L160"/>
    <mergeCell ref="K161:L161"/>
    <mergeCell ref="H286:J286"/>
    <mergeCell ref="D286:E286"/>
    <mergeCell ref="H284:J284"/>
    <mergeCell ref="H285:J285"/>
    <mergeCell ref="K279:O279"/>
    <mergeCell ref="K280:O280"/>
    <mergeCell ref="K281:O281"/>
    <mergeCell ref="D282:E282"/>
    <mergeCell ref="A264:H264"/>
    <mergeCell ref="I264:L264"/>
    <mergeCell ref="M264:O264"/>
    <mergeCell ref="A250:O250"/>
    <mergeCell ref="A263:H263"/>
    <mergeCell ref="I263:L263"/>
    <mergeCell ref="M263:O263"/>
    <mergeCell ref="A251:O251"/>
    <mergeCell ref="A252:O252"/>
    <mergeCell ref="A248:O248"/>
    <mergeCell ref="K275:O275"/>
    <mergeCell ref="P275:R275"/>
    <mergeCell ref="K276:O276"/>
    <mergeCell ref="P276:R276"/>
    <mergeCell ref="K277:O277"/>
    <mergeCell ref="P277:R277"/>
    <mergeCell ref="B330:Q330"/>
    <mergeCell ref="D325:Q325"/>
    <mergeCell ref="M149:P149"/>
    <mergeCell ref="M150:P150"/>
    <mergeCell ref="M160:P160"/>
    <mergeCell ref="M161:P161"/>
    <mergeCell ref="A284:B284"/>
    <mergeCell ref="D287:E287"/>
    <mergeCell ref="H293:J293"/>
    <mergeCell ref="P295:R295"/>
    <mergeCell ref="K288:O288"/>
    <mergeCell ref="P288:R288"/>
    <mergeCell ref="P294:R294"/>
    <mergeCell ref="P245:R245"/>
    <mergeCell ref="P264:R264"/>
    <mergeCell ref="P253:R253"/>
    <mergeCell ref="P254:R254"/>
    <mergeCell ref="D277:E277"/>
  </mergeCells>
  <dataValidations disablePrompts="1" count="1">
    <dataValidation allowBlank="1" showInputMessage="1" showErrorMessage="1" sqref="K24:Q24 K33:Q33" xr:uid="{3BAD7F33-6756-4B29-8B4D-E0BCE945755B}"/>
  </dataValidations>
  <hyperlinks>
    <hyperlink ref="B9" r:id="rId1" display="Mehr Informationen unter: &quot;Von Adresse zu EGID&quot;" xr:uid="{DEB3E5D6-FEEB-4306-B021-5DDBB5052B73}"/>
    <hyperlink ref="B9:Q9" r:id="rId2" display="Maggiori informazioni su: https://www.housing-stat.ch/de/query/adrtoegid.html" xr:uid="{CC7468E7-ED49-4ECE-8FA8-BEC44BECA690}"/>
    <hyperlink ref="B273" r:id="rId3" display="Mehr Informationen unter: https://www.bwo.admin.ch/de/k15nettowohnflaeche &gt;&gt; WBS-Kriterium K15/Nettowohnfläche" xr:uid="{AE83DC74-D579-4C7F-A9D5-69EC889853E4}"/>
    <hyperlink ref="B273:Q273" r:id="rId4" display="Maggiori informazioni su: https://www.bwo.admin.ch/it/c15superficie-abitabile-netta" xr:uid="{0315624F-7799-4A2B-B378-B8954A39EC71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&amp;L&amp;10UFAB I ccoperative d'abitazione svizzera I WOHNEN SCHWEIZ I hbg&amp;R&amp;"-,Fett"&amp;14&amp;A</oddHeader>
    <oddFooter>&amp;L&amp;"Arial,Standard"&amp;9&amp;D&amp;C&amp;"Arial,Standard"&amp;9&amp;F&amp;R&amp;"Arial,Standard"&amp;9&amp;P</oddFooter>
    <firstFooter>&amp;R&amp;"Arial,Standard"&amp;9&amp;P</firstFooter>
  </headerFooter>
  <rowBreaks count="10" manualBreakCount="10">
    <brk id="49" max="17" man="1"/>
    <brk id="81" max="17" man="1"/>
    <brk id="128" max="17" man="1"/>
    <brk id="167" max="17" man="1"/>
    <brk id="212" max="17" man="1"/>
    <brk id="240" max="17" man="1"/>
    <brk id="264" max="17" man="1"/>
    <brk id="309" max="17" man="1"/>
    <brk id="326" max="17" man="1"/>
    <brk id="371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9" id="{C257CB4D-31F6-45B7-8EEA-CFDD46B4EC1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A278:B287</xm:sqref>
        </x14:conditionalFormatting>
        <x14:conditionalFormatting xmlns:xm="http://schemas.microsoft.com/office/excel/2006/main">
          <x14:cfRule type="iconSet" priority="16" id="{60A13FB2-382C-4A6F-A65E-93F24040CD75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F269</xm:sqref>
        </x14:conditionalFormatting>
        <x14:conditionalFormatting xmlns:xm="http://schemas.microsoft.com/office/excel/2006/main">
          <x14:cfRule type="iconSet" priority="15" id="{076EDA0F-583F-4321-BF91-8210991E1BDE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F270</xm:sqref>
        </x14:conditionalFormatting>
        <x14:conditionalFormatting xmlns:xm="http://schemas.microsoft.com/office/excel/2006/main">
          <x14:cfRule type="iconSet" priority="14" id="{07390AC5-32DA-4600-9900-17413AE9D11F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F271</xm:sqref>
        </x14:conditionalFormatting>
        <x14:conditionalFormatting xmlns:xm="http://schemas.microsoft.com/office/excel/2006/main">
          <x14:cfRule type="iconSet" priority="13" id="{9C6C34AA-5A15-4F4B-8A05-2CBEEB14FDFD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F272</xm:sqref>
        </x14:conditionalFormatting>
        <x14:conditionalFormatting xmlns:xm="http://schemas.microsoft.com/office/excel/2006/main">
          <x14:cfRule type="iconSet" priority="30" id="{B577C5AA-EFC8-4A61-BEE6-33EB5BA264DD}">
            <x14:iconSet custom="1">
              <x14:cfvo type="percent">
                <xm:f>0</xm:f>
              </x14:cfvo>
              <x14:cfvo type="formula">
                <xm:f>$T$278</xm:f>
              </x14:cfvo>
              <x14:cfvo type="formula" gte="0">
                <xm:f>$W$278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F278:G278</xm:sqref>
        </x14:conditionalFormatting>
        <x14:conditionalFormatting xmlns:xm="http://schemas.microsoft.com/office/excel/2006/main">
          <x14:cfRule type="iconSet" priority="31" id="{04A510E9-A658-4148-8953-DECC08CE6EBD}">
            <x14:iconSet custom="1">
              <x14:cfvo type="percent">
                <xm:f>0</xm:f>
              </x14:cfvo>
              <x14:cfvo type="formula">
                <xm:f>$T$279</xm:f>
              </x14:cfvo>
              <x14:cfvo type="formula" gte="0">
                <xm:f>$W$279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F279:G279</xm:sqref>
        </x14:conditionalFormatting>
        <x14:conditionalFormatting xmlns:xm="http://schemas.microsoft.com/office/excel/2006/main">
          <x14:cfRule type="iconSet" priority="29" id="{31FD11E2-6E01-4DBF-BD07-80022EEABDB2}">
            <x14:iconSet custom="1">
              <x14:cfvo type="percent">
                <xm:f>0</xm:f>
              </x14:cfvo>
              <x14:cfvo type="num">
                <xm:f>$T$280</xm:f>
              </x14:cfvo>
              <x14:cfvo type="num" gte="0">
                <xm:f>$W$280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F280:G280</xm:sqref>
        </x14:conditionalFormatting>
        <x14:conditionalFormatting xmlns:xm="http://schemas.microsoft.com/office/excel/2006/main">
          <x14:cfRule type="iconSet" priority="28" id="{C15A8272-6756-448B-8DF4-501AD2AD75EC}">
            <x14:iconSet custom="1">
              <x14:cfvo type="percent">
                <xm:f>0</xm:f>
              </x14:cfvo>
              <x14:cfvo type="num">
                <xm:f>$T$281</xm:f>
              </x14:cfvo>
              <x14:cfvo type="num" gte="0">
                <xm:f>$W$281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F281:G281</xm:sqref>
        </x14:conditionalFormatting>
        <x14:conditionalFormatting xmlns:xm="http://schemas.microsoft.com/office/excel/2006/main">
          <x14:cfRule type="iconSet" priority="27" id="{73F5D292-E6BF-4910-9619-D1BD4BF90016}">
            <x14:iconSet custom="1">
              <x14:cfvo type="percent">
                <xm:f>0</xm:f>
              </x14:cfvo>
              <x14:cfvo type="num">
                <xm:f>$T$282</xm:f>
              </x14:cfvo>
              <x14:cfvo type="num" gte="0">
                <xm:f>$W$282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F282:G282</xm:sqref>
        </x14:conditionalFormatting>
        <x14:conditionalFormatting xmlns:xm="http://schemas.microsoft.com/office/excel/2006/main">
          <x14:cfRule type="iconSet" priority="26" id="{B4F1A9CE-A5C2-40C8-9B7D-0321A4E8EEFB}">
            <x14:iconSet custom="1">
              <x14:cfvo type="percent">
                <xm:f>0</xm:f>
              </x14:cfvo>
              <x14:cfvo type="num">
                <xm:f>$T$283</xm:f>
              </x14:cfvo>
              <x14:cfvo type="num" gte="0">
                <xm:f>$W$283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F283:G283</xm:sqref>
        </x14:conditionalFormatting>
        <x14:conditionalFormatting xmlns:xm="http://schemas.microsoft.com/office/excel/2006/main">
          <x14:cfRule type="iconSet" priority="25" id="{299F413E-F757-4CC5-AE8E-604B5BBFDF32}">
            <x14:iconSet custom="1">
              <x14:cfvo type="percent">
                <xm:f>0</xm:f>
              </x14:cfvo>
              <x14:cfvo type="num">
                <xm:f>$T$284</xm:f>
              </x14:cfvo>
              <x14:cfvo type="num" gte="0">
                <xm:f>$W$284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F284:G284</xm:sqref>
        </x14:conditionalFormatting>
        <x14:conditionalFormatting xmlns:xm="http://schemas.microsoft.com/office/excel/2006/main">
          <x14:cfRule type="iconSet" priority="24" id="{7A058BB6-8426-432A-9060-1F363D6BDDAC}">
            <x14:iconSet custom="1">
              <x14:cfvo type="percent">
                <xm:f>0</xm:f>
              </x14:cfvo>
              <x14:cfvo type="num">
                <xm:f>$T$285</xm:f>
              </x14:cfvo>
              <x14:cfvo type="num" gte="0">
                <xm:f>$W$285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F285:G285</xm:sqref>
        </x14:conditionalFormatting>
        <x14:conditionalFormatting xmlns:xm="http://schemas.microsoft.com/office/excel/2006/main">
          <x14:cfRule type="iconSet" priority="18" id="{621356D8-D6BD-4C37-B2AD-9EDB041AF0EF}">
            <x14:iconSet custom="1">
              <x14:cfvo type="percent">
                <xm:f>0</xm:f>
              </x14:cfvo>
              <x14:cfvo type="num">
                <xm:f>$T$286</xm:f>
              </x14:cfvo>
              <x14:cfvo type="num" gte="0">
                <xm:f>$W$286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F286:G286</xm:sqref>
        </x14:conditionalFormatting>
        <x14:conditionalFormatting xmlns:xm="http://schemas.microsoft.com/office/excel/2006/main">
          <x14:cfRule type="iconSet" priority="17" id="{2158E08F-CCAA-47DA-8D7D-6691E3FC2A45}">
            <x14:iconSet custom="1">
              <x14:cfvo type="percent">
                <xm:f>0</xm:f>
              </x14:cfvo>
              <x14:cfvo type="num">
                <xm:f>$T$287</xm:f>
              </x14:cfvo>
              <x14:cfvo type="num" gte="0">
                <xm:f>$W$287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F287:G287</xm:sqref>
        </x14:conditionalFormatting>
        <x14:conditionalFormatting xmlns:xm="http://schemas.microsoft.com/office/excel/2006/main">
          <x14:cfRule type="expression" priority="8" id="{BE806A11-5481-45FF-B422-911F1EAB8F3E}">
            <xm:f>$I$28='menu a tendina'!$A$87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O28</xm:sqref>
        </x14:conditionalFormatting>
        <x14:conditionalFormatting xmlns:xm="http://schemas.microsoft.com/office/excel/2006/main">
          <x14:cfRule type="expression" priority="1" id="{7CE9C2AD-3EBA-402D-BDB8-3D8FCAC39BDC}">
            <xm:f>$I$27='menu a tendina'!$A$87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O29</xm:sqref>
        </x14:conditionalFormatting>
        <x14:conditionalFormatting xmlns:xm="http://schemas.microsoft.com/office/excel/2006/main">
          <x14:cfRule type="expression" priority="7" id="{2203F6E7-699A-4825-A327-30F80B2319AA}">
            <xm:f>$I$28='menu a tendina'!$A$93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P28:Q28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1">
        <x14:dataValidation type="list" allowBlank="1" showInputMessage="1" showErrorMessage="1" xr:uid="{10ABECFE-6CDC-431F-ACDF-DD9329EC12F1}">
          <x14:formula1>
            <xm:f>'menu a tendina'!$A$32:$A$34</xm:f>
          </x14:formula1>
          <xm:sqref>I13:Q14</xm:sqref>
        </x14:dataValidation>
        <x14:dataValidation type="list" allowBlank="1" showInputMessage="1" showErrorMessage="1" xr:uid="{366D2AA6-E57D-492B-B94C-384D06005719}">
          <x14:formula1>
            <xm:f>'menu a tendina'!$A$37:$A$39</xm:f>
          </x14:formula1>
          <xm:sqref>I15:Q16</xm:sqref>
        </x14:dataValidation>
        <x14:dataValidation type="list" allowBlank="1" showInputMessage="1" showErrorMessage="1" xr:uid="{08A2442E-3836-407D-9E94-FCAA2D40386B}">
          <x14:formula1>
            <xm:f>'menu a tendina'!$A$87:$A$93</xm:f>
          </x14:formula1>
          <xm:sqref>I28:N28</xm:sqref>
        </x14:dataValidation>
        <x14:dataValidation type="list" allowBlank="1" showInputMessage="1" showErrorMessage="1" xr:uid="{0730DC09-94BD-4BAD-879A-777181E8C202}">
          <x14:formula1>
            <xm:f>AMTOVZ_CSV_LV95!$M:$M</xm:f>
          </x14:formula1>
          <xm:sqref>I7:Q7</xm:sqref>
        </x14:dataValidation>
        <x14:dataValidation type="list" allowBlank="1" showInputMessage="1" showErrorMessage="1" xr:uid="{5BF71E16-6237-4CFD-A021-07590BF5A27F}">
          <x14:formula1>
            <xm:f>'menu a tendina'!$D$48:$D$51</xm:f>
          </x14:formula1>
          <xm:sqref>I17:Q18</xm:sqref>
        </x14:dataValidation>
        <x14:dataValidation type="list" allowBlank="1" showInputMessage="1" showErrorMessage="1" xr:uid="{8A4E2C0B-ADA0-4939-A23B-AD857E13A51F}">
          <x14:formula1>
            <xm:f>'menu a tendina'!$A$71:$A$75</xm:f>
          </x14:formula1>
          <xm:sqref>I29:N29</xm:sqref>
        </x14:dataValidation>
        <x14:dataValidation type="list" allowBlank="1" showInputMessage="1" showErrorMessage="1" xr:uid="{B5C88C70-FA25-401D-8505-09ECEF86D3AF}">
          <x14:formula1>
            <xm:f>'menu a tendina'!$A$63:$A$68</xm:f>
          </x14:formula1>
          <xm:sqref>I19:Q20</xm:sqref>
        </x14:dataValidation>
        <x14:dataValidation type="list" allowBlank="1" showInputMessage="1" showErrorMessage="1" xr:uid="{2260B9AF-0B8D-483A-B4BA-96BE332E63F1}">
          <x14:formula1>
            <xm:f>'menu a tendina'!$A$78:$A$83</xm:f>
          </x14:formula1>
          <xm:sqref>I21:Q22</xm:sqref>
        </x14:dataValidation>
        <x14:dataValidation type="list" allowBlank="1" showInputMessage="1" showErrorMessage="1" xr:uid="{BDD11B14-F474-46E6-9088-B15C8071F58C}">
          <x14:formula1>
            <xm:f>'menu a tendina'!$A$102:$A$109</xm:f>
          </x14:formula1>
          <xm:sqref>B136:D138 B147:D149 B158:D160</xm:sqref>
        </x14:dataValidation>
        <x14:dataValidation type="list" allowBlank="1" showInputMessage="1" showErrorMessage="1" xr:uid="{DD6221A6-816C-4584-AF6F-7BF08EAFA305}">
          <x14:formula1>
            <xm:f>'menu a tendina'!$A$113:$A$119</xm:f>
          </x14:formula1>
          <xm:sqref>A218:B223 A231:B236</xm:sqref>
        </x14:dataValidation>
        <x14:dataValidation type="list" allowBlank="1" showInputMessage="1" showErrorMessage="1" xr:uid="{0FB81BDB-198A-4CEA-858E-28BD2A3F522F}">
          <x14:formula1>
            <xm:f>'menu a tendina'!$B$113:$B$119</xm:f>
          </x14:formula1>
          <xm:sqref>D218:D223 D231:D236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596C-999E-4CD1-B655-65ECCBDED6C4}">
  <sheetPr codeName="Tabelle5">
    <tabColor theme="4" tint="0.79998168889431442"/>
    <pageSetUpPr fitToPage="1"/>
  </sheetPr>
  <dimension ref="A1:AG303"/>
  <sheetViews>
    <sheetView showGridLines="0" showZeros="0" zoomScaleNormal="100" zoomScaleSheetLayoutView="100" workbookViewId="0">
      <selection activeCell="I5" sqref="I5:Q5"/>
    </sheetView>
  </sheetViews>
  <sheetFormatPr baseColWidth="10" defaultColWidth="11.453125" defaultRowHeight="14.5" customHeight="1" x14ac:dyDescent="0.3"/>
  <cols>
    <col min="1" max="1" width="1.7265625" style="90" customWidth="1"/>
    <col min="2" max="6" width="5.7265625" style="90" customWidth="1"/>
    <col min="7" max="7" width="7.26953125" style="90" customWidth="1"/>
    <col min="8" max="8" width="5.7265625" style="90" customWidth="1"/>
    <col min="9" max="12" width="3.7265625" style="90" customWidth="1"/>
    <col min="13" max="13" width="1.1796875" style="90" customWidth="1"/>
    <col min="14" max="14" width="3.7265625" style="90" customWidth="1"/>
    <col min="15" max="15" width="7.7265625" style="90" customWidth="1"/>
    <col min="16" max="16" width="3.1796875" style="90" customWidth="1"/>
    <col min="17" max="17" width="11.7265625" style="90" customWidth="1"/>
    <col min="18" max="18" width="1.7265625" style="90" customWidth="1"/>
    <col min="19" max="19" width="11.453125" style="90"/>
    <col min="20" max="27" width="11.453125" style="140" customWidth="1"/>
    <col min="28" max="16384" width="11.453125" style="90"/>
  </cols>
  <sheetData>
    <row r="1" spans="1:29" s="99" customFormat="1" ht="14.5" customHeight="1" x14ac:dyDescent="0.3">
      <c r="A1" s="103" t="s">
        <v>4636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104"/>
      <c r="N1" s="104"/>
      <c r="O1" s="104"/>
      <c r="P1" s="104"/>
      <c r="Q1" s="104"/>
      <c r="S1" s="90"/>
      <c r="T1" s="140"/>
      <c r="U1" s="140"/>
      <c r="V1" s="140"/>
      <c r="W1" s="140"/>
      <c r="X1" s="140"/>
      <c r="Y1" s="140"/>
      <c r="Z1" s="140"/>
      <c r="AA1" s="140"/>
    </row>
    <row r="2" spans="1:29" s="99" customFormat="1" ht="14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Q2" s="2"/>
      <c r="S2" s="90"/>
      <c r="T2" s="140"/>
      <c r="U2" s="140"/>
      <c r="V2" s="140"/>
      <c r="W2" s="140"/>
      <c r="X2" s="140"/>
      <c r="Y2" s="140"/>
      <c r="Z2" s="140"/>
      <c r="AA2" s="140"/>
    </row>
    <row r="3" spans="1:29" s="99" customFormat="1" ht="14.5" customHeight="1" x14ac:dyDescent="0.3">
      <c r="A3" s="6"/>
      <c r="B3" s="6" t="s">
        <v>4637</v>
      </c>
      <c r="C3" s="105"/>
      <c r="D3" s="105"/>
      <c r="E3" s="105"/>
      <c r="F3" s="105"/>
      <c r="G3" s="105"/>
      <c r="H3" s="105"/>
      <c r="I3" s="105"/>
      <c r="J3" s="105"/>
      <c r="K3" s="105"/>
      <c r="L3" s="2"/>
      <c r="M3" s="9"/>
      <c r="N3" s="9"/>
      <c r="O3" s="9"/>
      <c r="P3" s="9"/>
      <c r="Q3" s="9"/>
      <c r="R3" s="2"/>
      <c r="S3" s="43"/>
      <c r="T3" s="140"/>
      <c r="U3" s="140"/>
      <c r="V3" s="140"/>
      <c r="W3" s="140"/>
      <c r="X3" s="140"/>
      <c r="Y3" s="140"/>
      <c r="Z3" s="140"/>
      <c r="AA3" s="140"/>
      <c r="AB3" s="90"/>
      <c r="AC3" s="90"/>
    </row>
    <row r="4" spans="1:29" s="99" customFormat="1" ht="14.5" customHeight="1" x14ac:dyDescent="0.3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93"/>
      <c r="M4" s="107"/>
      <c r="N4" s="107"/>
      <c r="O4" s="107"/>
      <c r="P4" s="107"/>
      <c r="Q4" s="107"/>
      <c r="R4" s="108"/>
      <c r="S4" s="90"/>
      <c r="T4" s="140"/>
      <c r="U4" s="140"/>
      <c r="V4" s="140"/>
      <c r="W4" s="140"/>
      <c r="X4" s="140"/>
      <c r="Y4" s="140"/>
      <c r="Z4" s="140"/>
      <c r="AA4" s="140"/>
      <c r="AB4" s="90"/>
      <c r="AC4" s="90"/>
    </row>
    <row r="5" spans="1:29" s="99" customFormat="1" ht="14.5" customHeight="1" x14ac:dyDescent="0.3">
      <c r="A5" s="4"/>
      <c r="B5" s="2" t="s">
        <v>4646</v>
      </c>
      <c r="C5" s="2"/>
      <c r="D5" s="2"/>
      <c r="E5" s="2"/>
      <c r="F5" s="2"/>
      <c r="G5" s="2"/>
      <c r="H5" s="2"/>
      <c r="I5" s="673"/>
      <c r="J5" s="674"/>
      <c r="K5" s="674"/>
      <c r="L5" s="674"/>
      <c r="M5" s="674"/>
      <c r="N5" s="674"/>
      <c r="O5" s="674"/>
      <c r="P5" s="674"/>
      <c r="Q5" s="674"/>
      <c r="R5" s="7"/>
      <c r="S5" s="90"/>
      <c r="T5" s="140"/>
      <c r="U5" s="140"/>
      <c r="V5" s="140"/>
      <c r="W5" s="140"/>
      <c r="X5" s="140"/>
      <c r="Y5" s="140"/>
      <c r="Z5" s="140"/>
      <c r="AA5" s="140"/>
      <c r="AB5" s="90"/>
      <c r="AC5" s="90"/>
    </row>
    <row r="6" spans="1:29" s="99" customFormat="1" ht="14.5" customHeight="1" x14ac:dyDescent="0.3">
      <c r="A6" s="4"/>
      <c r="B6" s="2" t="s">
        <v>4645</v>
      </c>
      <c r="C6" s="2"/>
      <c r="D6" s="2"/>
      <c r="E6" s="2"/>
      <c r="F6" s="2"/>
      <c r="G6" s="2"/>
      <c r="H6" s="2"/>
      <c r="I6" s="693"/>
      <c r="J6" s="693"/>
      <c r="K6" s="693"/>
      <c r="L6" s="693"/>
      <c r="M6" s="693"/>
      <c r="N6" s="693"/>
      <c r="O6" s="693"/>
      <c r="P6" s="693"/>
      <c r="Q6" s="693"/>
      <c r="R6" s="7"/>
      <c r="S6" s="43"/>
      <c r="T6" s="140"/>
      <c r="U6" s="140"/>
      <c r="V6" s="140"/>
      <c r="W6" s="140"/>
      <c r="X6" s="140"/>
      <c r="Y6" s="140"/>
      <c r="Z6" s="140"/>
      <c r="AA6" s="140"/>
      <c r="AB6" s="90"/>
      <c r="AC6" s="90"/>
    </row>
    <row r="7" spans="1:29" s="99" customFormat="1" ht="14.5" customHeight="1" x14ac:dyDescent="0.3">
      <c r="A7" s="4"/>
      <c r="B7" s="2" t="s">
        <v>4644</v>
      </c>
      <c r="C7" s="2"/>
      <c r="D7" s="2"/>
      <c r="E7" s="2"/>
      <c r="F7" s="2"/>
      <c r="G7" s="2"/>
      <c r="H7" s="2"/>
      <c r="I7" s="702" t="str">
        <f>AMTOVZ_CSV_LV95!N1</f>
        <v/>
      </c>
      <c r="J7" s="702"/>
      <c r="K7" s="702"/>
      <c r="L7" s="702"/>
      <c r="M7" s="702"/>
      <c r="N7" s="702"/>
      <c r="O7" s="702"/>
      <c r="P7" s="702"/>
      <c r="Q7" s="702"/>
      <c r="R7" s="7"/>
      <c r="S7" s="43"/>
      <c r="T7" s="140"/>
      <c r="U7" s="140"/>
      <c r="V7" s="140"/>
      <c r="W7" s="140"/>
      <c r="X7" s="140"/>
      <c r="Y7" s="140"/>
      <c r="Z7" s="140"/>
      <c r="AA7" s="140"/>
      <c r="AB7" s="90"/>
      <c r="AC7" s="90"/>
    </row>
    <row r="8" spans="1:29" s="99" customFormat="1" ht="14.5" customHeight="1" x14ac:dyDescent="0.3">
      <c r="A8" s="4"/>
      <c r="B8" s="2" t="s">
        <v>4643</v>
      </c>
      <c r="C8" s="2"/>
      <c r="D8" s="2"/>
      <c r="E8" s="2"/>
      <c r="F8" s="2"/>
      <c r="G8" s="2"/>
      <c r="H8" s="2"/>
      <c r="I8" s="673"/>
      <c r="J8" s="674"/>
      <c r="K8" s="674"/>
      <c r="L8" s="674"/>
      <c r="M8" s="674"/>
      <c r="N8" s="674"/>
      <c r="O8" s="674"/>
      <c r="P8" s="674"/>
      <c r="Q8" s="674"/>
      <c r="R8" s="7"/>
      <c r="S8" s="43"/>
      <c r="T8" s="140"/>
      <c r="U8" s="140"/>
      <c r="V8" s="140"/>
      <c r="W8" s="140"/>
      <c r="X8" s="140"/>
      <c r="Y8" s="140"/>
      <c r="Z8" s="140"/>
      <c r="AA8" s="140"/>
      <c r="AB8" s="90"/>
      <c r="AC8" s="90"/>
    </row>
    <row r="9" spans="1:29" s="11" customFormat="1" ht="14.5" customHeight="1" x14ac:dyDescent="0.2">
      <c r="A9" s="61"/>
      <c r="B9" s="701" t="s">
        <v>4638</v>
      </c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109"/>
      <c r="S9" s="43"/>
      <c r="T9" s="596"/>
      <c r="U9" s="596"/>
      <c r="V9" s="596"/>
      <c r="W9" s="596"/>
      <c r="X9" s="596"/>
      <c r="Y9" s="596"/>
      <c r="Z9" s="596"/>
      <c r="AA9" s="596"/>
      <c r="AB9" s="43"/>
      <c r="AC9" s="43"/>
    </row>
    <row r="10" spans="1:29" s="112" customFormat="1" ht="14.5" customHeight="1" x14ac:dyDescent="0.3">
      <c r="A10" s="110"/>
      <c r="B10" s="111"/>
      <c r="C10" s="111"/>
      <c r="D10" s="111"/>
      <c r="E10" s="111"/>
      <c r="F10" s="50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3"/>
      <c r="S10" s="114"/>
      <c r="T10" s="597"/>
      <c r="U10" s="597"/>
      <c r="V10" s="597"/>
      <c r="W10" s="597"/>
      <c r="X10" s="597"/>
      <c r="Y10" s="597"/>
      <c r="Z10" s="597"/>
      <c r="AA10" s="597"/>
      <c r="AB10" s="114"/>
      <c r="AC10" s="114"/>
    </row>
    <row r="11" spans="1:29" s="112" customFormat="1" ht="14.5" customHeight="1" x14ac:dyDescent="0.3">
      <c r="A11" s="110"/>
      <c r="B11" s="111" t="s">
        <v>4642</v>
      </c>
      <c r="F11" s="50"/>
      <c r="G11" s="111"/>
      <c r="H11" s="111"/>
      <c r="I11" s="91"/>
      <c r="J11" s="91"/>
      <c r="K11" s="91"/>
      <c r="L11" s="91"/>
      <c r="M11" s="91"/>
      <c r="N11" s="91"/>
      <c r="O11" s="782">
        <v>0</v>
      </c>
      <c r="P11" s="782"/>
      <c r="Q11" s="782"/>
      <c r="R11" s="113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</row>
    <row r="12" spans="1:29" s="112" customFormat="1" ht="14.5" customHeight="1" x14ac:dyDescent="0.3">
      <c r="A12" s="155"/>
      <c r="B12" s="2"/>
      <c r="C12" s="145"/>
      <c r="D12" s="145"/>
      <c r="E12" s="377"/>
      <c r="F12" s="274"/>
      <c r="G12" s="145"/>
      <c r="H12" s="145"/>
      <c r="I12" s="378"/>
      <c r="J12" s="379"/>
      <c r="K12" s="145"/>
      <c r="L12" s="274"/>
      <c r="M12" s="274"/>
      <c r="N12" s="274"/>
      <c r="O12" s="274"/>
      <c r="P12" s="274"/>
      <c r="Q12" s="274"/>
      <c r="R12" s="113"/>
      <c r="S12" s="114"/>
      <c r="T12" s="389"/>
      <c r="U12" s="389"/>
      <c r="V12" s="389"/>
      <c r="W12" s="389"/>
      <c r="X12" s="389"/>
      <c r="Y12" s="389"/>
      <c r="Z12" s="389"/>
      <c r="AA12" s="389"/>
      <c r="AB12" s="114"/>
      <c r="AC12" s="114"/>
    </row>
    <row r="13" spans="1:29" s="99" customFormat="1" ht="14.5" customHeight="1" x14ac:dyDescent="0.3">
      <c r="A13" s="4"/>
      <c r="B13" s="2" t="s">
        <v>4522</v>
      </c>
      <c r="C13" s="2"/>
      <c r="D13" s="2"/>
      <c r="E13" s="2"/>
      <c r="F13" s="49"/>
      <c r="G13" s="2"/>
      <c r="H13" s="2"/>
      <c r="I13" s="675" t="s">
        <v>4505</v>
      </c>
      <c r="J13" s="675"/>
      <c r="K13" s="675"/>
      <c r="L13" s="675"/>
      <c r="M13" s="675"/>
      <c r="N13" s="675"/>
      <c r="O13" s="675"/>
      <c r="P13" s="675"/>
      <c r="Q13" s="675"/>
      <c r="R13" s="7"/>
      <c r="S13" s="90"/>
      <c r="T13" s="389"/>
      <c r="U13" s="140"/>
      <c r="V13" s="140"/>
      <c r="W13" s="140"/>
      <c r="X13" s="140"/>
      <c r="Y13" s="140"/>
      <c r="Z13" s="140"/>
      <c r="AA13" s="140"/>
      <c r="AB13" s="90"/>
      <c r="AC13" s="90"/>
    </row>
    <row r="14" spans="1:29" s="99" customFormat="1" ht="14.5" customHeight="1" x14ac:dyDescent="0.3">
      <c r="A14" s="4"/>
      <c r="B14" s="2"/>
      <c r="C14" s="2"/>
      <c r="D14" s="2"/>
      <c r="E14" s="2"/>
      <c r="F14" s="49"/>
      <c r="G14" s="2"/>
      <c r="H14" s="2"/>
      <c r="I14" s="676"/>
      <c r="J14" s="676"/>
      <c r="K14" s="676"/>
      <c r="L14" s="676"/>
      <c r="M14" s="676"/>
      <c r="N14" s="676"/>
      <c r="O14" s="676"/>
      <c r="P14" s="676"/>
      <c r="Q14" s="676"/>
      <c r="R14" s="7"/>
      <c r="S14" s="90"/>
      <c r="T14" s="389"/>
      <c r="U14" s="140"/>
      <c r="V14" s="140"/>
      <c r="W14" s="140"/>
      <c r="X14" s="140"/>
      <c r="Y14" s="140"/>
      <c r="Z14" s="140"/>
      <c r="AA14" s="140"/>
      <c r="AB14" s="90"/>
      <c r="AC14" s="90"/>
    </row>
    <row r="15" spans="1:29" s="99" customFormat="1" ht="14.5" customHeight="1" x14ac:dyDescent="0.3">
      <c r="A15" s="4"/>
      <c r="B15" s="2" t="s">
        <v>4525</v>
      </c>
      <c r="C15" s="2"/>
      <c r="D15" s="2"/>
      <c r="E15" s="2"/>
      <c r="F15" s="49"/>
      <c r="G15" s="2"/>
      <c r="H15" s="2"/>
      <c r="I15" s="677" t="s">
        <v>4505</v>
      </c>
      <c r="J15" s="677"/>
      <c r="K15" s="677"/>
      <c r="L15" s="677"/>
      <c r="M15" s="677"/>
      <c r="N15" s="677"/>
      <c r="O15" s="677"/>
      <c r="P15" s="677"/>
      <c r="Q15" s="677"/>
      <c r="R15" s="7"/>
      <c r="S15" s="116"/>
      <c r="T15" s="598"/>
      <c r="U15" s="389"/>
      <c r="V15" s="389"/>
      <c r="W15" s="389"/>
      <c r="X15" s="389"/>
      <c r="Y15" s="389"/>
      <c r="Z15" s="389"/>
      <c r="AA15" s="389"/>
      <c r="AB15" s="90"/>
      <c r="AC15" s="90"/>
    </row>
    <row r="16" spans="1:29" s="99" customFormat="1" ht="14.5" customHeight="1" x14ac:dyDescent="0.3">
      <c r="A16" s="4"/>
      <c r="B16" s="2"/>
      <c r="C16" s="2"/>
      <c r="D16" s="2"/>
      <c r="E16" s="2"/>
      <c r="F16" s="49"/>
      <c r="G16" s="2"/>
      <c r="H16" s="2"/>
      <c r="I16" s="676"/>
      <c r="J16" s="676"/>
      <c r="K16" s="676"/>
      <c r="L16" s="676"/>
      <c r="M16" s="676"/>
      <c r="N16" s="676"/>
      <c r="O16" s="676"/>
      <c r="P16" s="676"/>
      <c r="Q16" s="676"/>
      <c r="R16" s="7"/>
      <c r="S16" s="43"/>
      <c r="T16" s="598"/>
      <c r="U16" s="389"/>
      <c r="V16" s="389"/>
      <c r="W16" s="389"/>
      <c r="X16" s="389"/>
      <c r="Y16" s="389"/>
      <c r="Z16" s="389"/>
      <c r="AA16" s="389"/>
      <c r="AB16" s="90"/>
      <c r="AC16" s="90"/>
    </row>
    <row r="17" spans="1:29" s="122" customFormat="1" ht="14.5" customHeight="1" x14ac:dyDescent="0.3">
      <c r="A17" s="123"/>
      <c r="B17" s="681" t="s">
        <v>4528</v>
      </c>
      <c r="C17" s="681"/>
      <c r="D17" s="681"/>
      <c r="E17" s="681"/>
      <c r="F17" s="681"/>
      <c r="G17" s="681"/>
      <c r="H17" s="681"/>
      <c r="I17" s="677" t="s">
        <v>4505</v>
      </c>
      <c r="J17" s="677"/>
      <c r="K17" s="677"/>
      <c r="L17" s="677"/>
      <c r="M17" s="677"/>
      <c r="N17" s="677"/>
      <c r="O17" s="677"/>
      <c r="P17" s="677"/>
      <c r="Q17" s="677"/>
      <c r="R17" s="126"/>
      <c r="S17" s="120"/>
      <c r="T17" s="389"/>
      <c r="U17" s="140"/>
      <c r="V17" s="140"/>
      <c r="W17" s="140"/>
      <c r="X17" s="140"/>
      <c r="Y17" s="140"/>
      <c r="Z17" s="140"/>
      <c r="AA17" s="140"/>
      <c r="AB17" s="120"/>
      <c r="AC17" s="120"/>
    </row>
    <row r="18" spans="1:29" s="122" customFormat="1" ht="13" customHeight="1" x14ac:dyDescent="0.3">
      <c r="A18" s="127"/>
      <c r="B18" s="599"/>
      <c r="C18" s="600"/>
      <c r="D18" s="1142"/>
      <c r="E18" s="1143"/>
      <c r="F18" s="383"/>
      <c r="G18" s="599"/>
      <c r="H18" s="601"/>
      <c r="I18" s="676"/>
      <c r="J18" s="676"/>
      <c r="K18" s="676"/>
      <c r="L18" s="676"/>
      <c r="M18" s="676"/>
      <c r="N18" s="676"/>
      <c r="O18" s="676"/>
      <c r="P18" s="676"/>
      <c r="Q18" s="676"/>
      <c r="R18" s="126"/>
      <c r="S18" s="120"/>
      <c r="T18" s="389"/>
      <c r="U18" s="602"/>
      <c r="V18" s="602"/>
      <c r="W18" s="602"/>
      <c r="X18" s="602"/>
      <c r="Y18" s="602"/>
      <c r="Z18" s="602"/>
      <c r="AA18" s="602"/>
      <c r="AB18" s="120"/>
      <c r="AC18" s="120"/>
    </row>
    <row r="19" spans="1:29" s="122" customFormat="1" ht="14.5" customHeight="1" x14ac:dyDescent="0.3">
      <c r="A19" s="123"/>
      <c r="B19" s="681" t="s">
        <v>4750</v>
      </c>
      <c r="C19" s="681"/>
      <c r="D19" s="681"/>
      <c r="E19" s="681"/>
      <c r="F19" s="681"/>
      <c r="G19" s="681"/>
      <c r="H19" s="681"/>
      <c r="I19" s="677" t="s">
        <v>4505</v>
      </c>
      <c r="J19" s="677"/>
      <c r="K19" s="677"/>
      <c r="L19" s="677"/>
      <c r="M19" s="677"/>
      <c r="N19" s="677"/>
      <c r="O19" s="677"/>
      <c r="P19" s="677"/>
      <c r="Q19" s="677"/>
      <c r="R19" s="126"/>
      <c r="S19" s="120"/>
      <c r="T19" s="389"/>
      <c r="U19" s="140"/>
      <c r="V19" s="140"/>
      <c r="W19" s="140"/>
      <c r="X19" s="140"/>
      <c r="Y19" s="140"/>
      <c r="Z19" s="140"/>
      <c r="AA19" s="140"/>
      <c r="AB19" s="120"/>
      <c r="AC19" s="120"/>
    </row>
    <row r="20" spans="1:29" s="122" customFormat="1" ht="13" customHeight="1" x14ac:dyDescent="0.3">
      <c r="A20" s="127"/>
      <c r="B20" s="599"/>
      <c r="C20" s="600"/>
      <c r="D20" s="1142"/>
      <c r="E20" s="1143"/>
      <c r="F20" s="383"/>
      <c r="G20" s="599"/>
      <c r="H20" s="601"/>
      <c r="I20" s="676"/>
      <c r="J20" s="676"/>
      <c r="K20" s="676"/>
      <c r="L20" s="676"/>
      <c r="M20" s="676"/>
      <c r="N20" s="676"/>
      <c r="O20" s="676"/>
      <c r="P20" s="676"/>
      <c r="Q20" s="676"/>
      <c r="R20" s="126"/>
      <c r="S20" s="120"/>
      <c r="T20" s="389"/>
      <c r="U20" s="602"/>
      <c r="V20" s="602"/>
      <c r="W20" s="602"/>
      <c r="X20" s="602"/>
      <c r="Y20" s="602"/>
      <c r="Z20" s="602"/>
      <c r="AA20" s="602"/>
      <c r="AB20" s="120"/>
      <c r="AC20" s="120"/>
    </row>
    <row r="21" spans="1:29" s="99" customFormat="1" ht="14.5" customHeight="1" x14ac:dyDescent="0.3">
      <c r="A21" s="4"/>
      <c r="B21" s="2" t="s">
        <v>4640</v>
      </c>
      <c r="C21" s="2"/>
      <c r="D21" s="2"/>
      <c r="E21" s="2"/>
      <c r="F21" s="2"/>
      <c r="G21" s="2"/>
      <c r="H21" s="2"/>
      <c r="I21" s="795" t="s">
        <v>4505</v>
      </c>
      <c r="J21" s="795"/>
      <c r="K21" s="795"/>
      <c r="L21" s="795"/>
      <c r="M21" s="795"/>
      <c r="N21" s="795"/>
      <c r="O21" s="795"/>
      <c r="P21" s="795"/>
      <c r="Q21" s="795"/>
      <c r="R21" s="7"/>
      <c r="S21" s="90"/>
      <c r="T21" s="389"/>
      <c r="U21" s="389"/>
      <c r="V21" s="389"/>
      <c r="W21" s="389"/>
      <c r="X21" s="389"/>
      <c r="Y21" s="389"/>
      <c r="Z21" s="389"/>
      <c r="AA21" s="389"/>
    </row>
    <row r="22" spans="1:29" s="99" customFormat="1" ht="14.5" customHeight="1" x14ac:dyDescent="0.3">
      <c r="A22" s="4"/>
      <c r="B22" s="2"/>
      <c r="C22" s="2"/>
      <c r="D22" s="2"/>
      <c r="E22" s="2"/>
      <c r="F22" s="2"/>
      <c r="G22" s="2"/>
      <c r="H22" s="2"/>
      <c r="I22" s="796"/>
      <c r="J22" s="796"/>
      <c r="K22" s="796"/>
      <c r="L22" s="796"/>
      <c r="M22" s="796"/>
      <c r="N22" s="796"/>
      <c r="O22" s="796"/>
      <c r="P22" s="796"/>
      <c r="Q22" s="796"/>
      <c r="R22" s="7"/>
      <c r="S22" s="90"/>
      <c r="T22" s="389"/>
      <c r="U22" s="389"/>
      <c r="V22" s="389"/>
      <c r="W22" s="389"/>
      <c r="X22" s="389"/>
      <c r="Y22" s="389"/>
      <c r="Z22" s="389"/>
      <c r="AA22" s="389"/>
    </row>
    <row r="23" spans="1:29" s="112" customFormat="1" ht="14.5" customHeight="1" x14ac:dyDescent="0.3">
      <c r="A23" s="130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2"/>
      <c r="S23" s="2"/>
      <c r="T23" s="389"/>
      <c r="U23" s="389"/>
      <c r="V23" s="389"/>
      <c r="W23" s="389"/>
      <c r="X23" s="389"/>
      <c r="Y23" s="389"/>
      <c r="Z23" s="389"/>
      <c r="AA23" s="389"/>
      <c r="AB23" s="114"/>
      <c r="AC23" s="114"/>
    </row>
    <row r="24" spans="1:29" s="99" customFormat="1" ht="14.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90"/>
      <c r="T24" s="603"/>
      <c r="U24" s="140"/>
      <c r="V24" s="140"/>
      <c r="W24" s="140"/>
      <c r="X24" s="140"/>
      <c r="Y24" s="140"/>
      <c r="Z24" s="140"/>
      <c r="AA24" s="140"/>
    </row>
    <row r="25" spans="1:29" s="99" customFormat="1" ht="14.5" customHeight="1" x14ac:dyDescent="0.3">
      <c r="A25" s="6"/>
      <c r="B25" s="6" t="s">
        <v>4848</v>
      </c>
      <c r="C25" s="105"/>
      <c r="D25" s="105"/>
      <c r="E25" s="105"/>
      <c r="F25" s="105"/>
      <c r="G25" s="105"/>
      <c r="H25" s="105"/>
      <c r="I25" s="105"/>
      <c r="J25" s="105"/>
      <c r="K25" s="105"/>
      <c r="L25" s="2"/>
      <c r="M25" s="9"/>
      <c r="N25" s="9"/>
      <c r="O25" s="9"/>
      <c r="P25" s="9"/>
      <c r="Q25" s="9"/>
      <c r="R25" s="2"/>
      <c r="S25" s="90"/>
      <c r="T25" s="342"/>
      <c r="U25" s="83"/>
      <c r="V25" s="342"/>
      <c r="W25" s="342"/>
      <c r="X25" s="387"/>
      <c r="Y25" s="387"/>
      <c r="Z25" s="387"/>
      <c r="AA25" s="387"/>
    </row>
    <row r="26" spans="1:29" s="40" customFormat="1" ht="14.5" customHeight="1" x14ac:dyDescent="0.3">
      <c r="A26" s="1"/>
      <c r="B26" s="166" t="s">
        <v>4959</v>
      </c>
      <c r="C26" s="93"/>
      <c r="D26" s="93"/>
      <c r="E26" s="93"/>
      <c r="F26" s="93"/>
      <c r="G26" s="93"/>
      <c r="H26" s="93"/>
      <c r="I26" s="93"/>
      <c r="J26" s="158"/>
      <c r="K26" s="93"/>
      <c r="L26" s="93"/>
      <c r="M26" s="297"/>
      <c r="N26" s="297"/>
      <c r="O26" s="297"/>
      <c r="P26" s="297"/>
      <c r="Q26" s="297"/>
      <c r="R26" s="298"/>
      <c r="S26" s="90"/>
      <c r="T26" s="90"/>
      <c r="U26" s="90"/>
    </row>
    <row r="27" spans="1:29" s="99" customFormat="1" ht="14.5" customHeight="1" x14ac:dyDescent="0.3">
      <c r="A27" s="12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2"/>
      <c r="M27" s="9"/>
      <c r="N27" s="9"/>
      <c r="O27" s="9"/>
      <c r="P27" s="9"/>
      <c r="Q27" s="9"/>
      <c r="R27" s="7"/>
      <c r="S27" s="90"/>
      <c r="T27" s="271"/>
      <c r="U27" s="271"/>
      <c r="V27" s="271"/>
      <c r="W27" s="271"/>
      <c r="X27" s="6"/>
      <c r="Y27" s="6"/>
      <c r="Z27" s="6"/>
      <c r="AA27" s="6"/>
    </row>
    <row r="28" spans="1:29" s="99" customFormat="1" ht="14.5" customHeight="1" x14ac:dyDescent="0.3">
      <c r="A28" s="12"/>
      <c r="B28" s="105" t="s">
        <v>4946</v>
      </c>
      <c r="C28" s="105"/>
      <c r="D28" s="105"/>
      <c r="E28" s="105"/>
      <c r="F28" s="105"/>
      <c r="G28" s="105"/>
      <c r="H28" s="105"/>
      <c r="I28" s="707"/>
      <c r="J28" s="707"/>
      <c r="K28" s="707"/>
      <c r="L28" s="707"/>
      <c r="M28" s="707"/>
      <c r="N28" s="707"/>
      <c r="O28" s="9"/>
      <c r="P28" s="9"/>
      <c r="Q28" s="9"/>
      <c r="R28" s="7"/>
      <c r="S28" s="90"/>
      <c r="T28" s="136"/>
      <c r="U28" s="90"/>
      <c r="V28" s="90"/>
      <c r="W28" s="90"/>
      <c r="X28" s="90"/>
      <c r="Y28" s="90"/>
      <c r="Z28" s="90"/>
      <c r="AA28" s="90"/>
    </row>
    <row r="29" spans="1:29" s="99" customFormat="1" ht="14.5" customHeight="1" x14ac:dyDescent="0.3">
      <c r="A29" s="4"/>
      <c r="B29" s="2" t="s">
        <v>4639</v>
      </c>
      <c r="C29" s="2"/>
      <c r="D29" s="2"/>
      <c r="E29" s="2"/>
      <c r="H29" s="9"/>
      <c r="I29" s="1132"/>
      <c r="J29" s="1132"/>
      <c r="K29" s="1132"/>
      <c r="L29" s="1132"/>
      <c r="M29" s="1132"/>
      <c r="N29" s="1132"/>
      <c r="O29" s="9"/>
      <c r="P29" s="2"/>
      <c r="Q29" s="2"/>
      <c r="R29" s="7"/>
      <c r="S29" s="43"/>
      <c r="T29" s="271"/>
      <c r="U29" s="271"/>
      <c r="V29" s="271"/>
      <c r="W29" s="271"/>
      <c r="X29" s="6"/>
      <c r="Y29" s="6"/>
      <c r="Z29" s="6"/>
      <c r="AA29" s="6"/>
    </row>
    <row r="30" spans="1:29" s="99" customFormat="1" ht="14.5" customHeight="1" x14ac:dyDescent="0.3">
      <c r="A30" s="4"/>
      <c r="B30" s="2" t="s">
        <v>4878</v>
      </c>
      <c r="C30" s="2"/>
      <c r="D30" s="2"/>
      <c r="E30" s="2"/>
      <c r="F30" s="2"/>
      <c r="G30" s="2"/>
      <c r="I30" s="835" t="s">
        <v>4505</v>
      </c>
      <c r="J30" s="835"/>
      <c r="K30" s="835"/>
      <c r="L30" s="835"/>
      <c r="M30" s="835"/>
      <c r="N30" s="835"/>
      <c r="O30" s="141"/>
      <c r="P30" s="710">
        <v>0</v>
      </c>
      <c r="Q30" s="710"/>
      <c r="R30" s="7"/>
      <c r="S30" s="90"/>
      <c r="T30" s="288"/>
      <c r="U30" s="288"/>
      <c r="V30" s="288"/>
      <c r="W30" s="288"/>
      <c r="X30" s="143"/>
      <c r="Y30" s="143"/>
      <c r="Z30" s="143"/>
      <c r="AA30" s="143"/>
    </row>
    <row r="31" spans="1:29" s="122" customFormat="1" ht="14.5" customHeight="1" x14ac:dyDescent="0.3">
      <c r="A31" s="123"/>
      <c r="B31" s="681" t="s">
        <v>4554</v>
      </c>
      <c r="C31" s="681"/>
      <c r="D31" s="681"/>
      <c r="E31" s="681"/>
      <c r="F31" s="681"/>
      <c r="G31" s="681"/>
      <c r="H31" s="681"/>
      <c r="I31" s="1126" t="s">
        <v>4505</v>
      </c>
      <c r="J31" s="1126"/>
      <c r="K31" s="1126"/>
      <c r="L31" s="1126"/>
      <c r="M31" s="1126"/>
      <c r="N31" s="1126"/>
      <c r="O31" s="388"/>
      <c r="P31" s="9"/>
      <c r="Q31" s="9"/>
      <c r="R31" s="126"/>
      <c r="S31" s="120"/>
      <c r="T31" s="389"/>
      <c r="U31" s="140"/>
      <c r="V31" s="140"/>
      <c r="W31" s="140"/>
      <c r="X31" s="140"/>
      <c r="Y31" s="140"/>
      <c r="Z31" s="140"/>
      <c r="AA31" s="140"/>
      <c r="AB31" s="120"/>
      <c r="AC31" s="120"/>
    </row>
    <row r="32" spans="1:29" s="114" customFormat="1" ht="14.5" customHeight="1" x14ac:dyDescent="0.3">
      <c r="A32" s="130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7"/>
    </row>
    <row r="33" spans="1:29" s="99" customFormat="1" ht="14.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90"/>
      <c r="T33" s="603"/>
      <c r="U33" s="603"/>
      <c r="V33" s="603"/>
      <c r="W33" s="603"/>
      <c r="X33" s="603"/>
      <c r="Y33" s="603"/>
      <c r="Z33" s="603"/>
      <c r="AA33" s="603"/>
    </row>
    <row r="34" spans="1:29" s="112" customFormat="1" ht="14.5" customHeight="1" x14ac:dyDescent="0.3">
      <c r="A34" s="143"/>
      <c r="B34" s="6" t="s">
        <v>4649</v>
      </c>
      <c r="C34" s="145"/>
      <c r="D34" s="145"/>
      <c r="E34" s="145"/>
      <c r="F34" s="145"/>
      <c r="G34" s="145"/>
      <c r="H34" s="145"/>
      <c r="I34" s="145"/>
      <c r="J34" s="145"/>
      <c r="K34" s="289"/>
      <c r="L34" s="145"/>
      <c r="M34" s="145"/>
      <c r="N34" s="145"/>
      <c r="O34" s="145"/>
      <c r="P34" s="145"/>
      <c r="Q34" s="145"/>
      <c r="R34" s="145"/>
      <c r="S34" s="114"/>
      <c r="T34" s="603"/>
      <c r="U34" s="603"/>
      <c r="V34" s="603"/>
      <c r="W34" s="603"/>
      <c r="X34" s="603"/>
      <c r="Y34" s="603"/>
      <c r="Z34" s="603"/>
      <c r="AA34" s="603"/>
      <c r="AB34" s="114"/>
      <c r="AC34" s="114"/>
    </row>
    <row r="35" spans="1:29" s="112" customFormat="1" ht="14.5" customHeight="1" x14ac:dyDescent="0.3">
      <c r="A35" s="148"/>
      <c r="B35" s="93"/>
      <c r="C35" s="150"/>
      <c r="D35" s="150"/>
      <c r="E35" s="150"/>
      <c r="F35" s="150"/>
      <c r="G35" s="150"/>
      <c r="H35" s="150"/>
      <c r="I35" s="150"/>
      <c r="J35" s="150"/>
      <c r="K35" s="390"/>
      <c r="L35" s="150"/>
      <c r="M35" s="150"/>
      <c r="N35" s="150"/>
      <c r="O35" s="150"/>
      <c r="P35" s="150"/>
      <c r="Q35" s="150"/>
      <c r="R35" s="152"/>
      <c r="S35" s="114"/>
      <c r="T35" s="597"/>
      <c r="U35" s="597"/>
      <c r="V35" s="597"/>
      <c r="W35" s="597"/>
      <c r="X35" s="597"/>
      <c r="Y35" s="597"/>
      <c r="Z35" s="597"/>
      <c r="AA35" s="597"/>
      <c r="AB35" s="114"/>
      <c r="AC35" s="114"/>
    </row>
    <row r="36" spans="1:29" s="112" customFormat="1" ht="14.5" customHeight="1" x14ac:dyDescent="0.3">
      <c r="A36" s="155"/>
      <c r="B36" s="2" t="s">
        <v>4919</v>
      </c>
      <c r="C36" s="145"/>
      <c r="D36" s="145"/>
      <c r="E36" s="912"/>
      <c r="F36" s="913"/>
      <c r="G36" s="913"/>
      <c r="H36" s="913"/>
      <c r="I36" s="913"/>
      <c r="J36" s="913"/>
      <c r="K36" s="913"/>
      <c r="L36" s="913"/>
      <c r="M36" s="913"/>
      <c r="N36" s="913"/>
      <c r="O36" s="913"/>
      <c r="P36" s="913"/>
      <c r="Q36" s="913"/>
      <c r="R36" s="113"/>
      <c r="S36" s="114"/>
      <c r="T36" s="597"/>
      <c r="U36" s="597"/>
      <c r="V36" s="597"/>
      <c r="W36" s="597"/>
      <c r="X36" s="597"/>
      <c r="Y36" s="597"/>
      <c r="Z36" s="597"/>
      <c r="AA36" s="597"/>
      <c r="AB36" s="114"/>
      <c r="AC36" s="114"/>
    </row>
    <row r="37" spans="1:29" s="112" customFormat="1" ht="14.5" customHeight="1" x14ac:dyDescent="0.3">
      <c r="A37" s="155"/>
      <c r="B37" s="2" t="s">
        <v>4918</v>
      </c>
      <c r="C37" s="145"/>
      <c r="D37" s="145"/>
      <c r="E37" s="912"/>
      <c r="F37" s="912"/>
      <c r="G37" s="912"/>
      <c r="H37" s="912"/>
      <c r="I37" s="912"/>
      <c r="J37" s="912"/>
      <c r="K37" s="912"/>
      <c r="L37" s="912"/>
      <c r="M37" s="912"/>
      <c r="N37" s="912"/>
      <c r="O37" s="912"/>
      <c r="P37" s="912"/>
      <c r="Q37" s="912"/>
      <c r="R37" s="113"/>
      <c r="S37" s="114"/>
      <c r="T37" s="603"/>
      <c r="U37" s="603"/>
      <c r="V37" s="603"/>
      <c r="W37" s="603"/>
      <c r="X37" s="603"/>
      <c r="Y37" s="603"/>
      <c r="Z37" s="603"/>
      <c r="AA37" s="603"/>
      <c r="AB37" s="114"/>
      <c r="AC37" s="114"/>
    </row>
    <row r="38" spans="1:29" s="112" customFormat="1" ht="14.5" customHeight="1" x14ac:dyDescent="0.3">
      <c r="A38" s="155"/>
      <c r="B38" s="2" t="s">
        <v>4606</v>
      </c>
      <c r="C38" s="274"/>
      <c r="D38" s="274"/>
      <c r="E38" s="914"/>
      <c r="F38" s="914"/>
      <c r="G38" s="914"/>
      <c r="H38" s="914"/>
      <c r="I38" s="914"/>
      <c r="J38" s="914"/>
      <c r="K38" s="914"/>
      <c r="L38" s="914"/>
      <c r="M38" s="914"/>
      <c r="N38" s="391"/>
      <c r="O38" s="392" t="s">
        <v>10</v>
      </c>
      <c r="P38" s="1140"/>
      <c r="Q38" s="1141"/>
      <c r="R38" s="270"/>
      <c r="S38" s="114"/>
      <c r="T38" s="603"/>
      <c r="U38" s="603"/>
      <c r="V38" s="603"/>
      <c r="W38" s="603"/>
      <c r="X38" s="603"/>
      <c r="Y38" s="603"/>
      <c r="Z38" s="603"/>
      <c r="AA38" s="603"/>
      <c r="AB38" s="114"/>
      <c r="AC38" s="114"/>
    </row>
    <row r="39" spans="1:29" s="112" customFormat="1" ht="14.5" customHeight="1" x14ac:dyDescent="0.3">
      <c r="A39" s="130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7"/>
      <c r="S39" s="114"/>
      <c r="T39" s="603"/>
      <c r="U39" s="603"/>
      <c r="V39" s="603"/>
      <c r="W39" s="603"/>
      <c r="X39" s="603"/>
      <c r="Y39" s="603"/>
      <c r="Z39" s="603"/>
      <c r="AA39" s="603"/>
      <c r="AB39" s="114"/>
      <c r="AC39" s="114"/>
    </row>
    <row r="40" spans="1:29" s="40" customFormat="1" ht="14.5" customHeight="1" x14ac:dyDescent="0.3">
      <c r="A40" s="2"/>
      <c r="B40" s="2"/>
      <c r="C40" s="2"/>
      <c r="D40" s="2"/>
      <c r="E40" s="2"/>
      <c r="F40" s="2"/>
      <c r="G40" s="2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2"/>
      <c r="S40" s="90"/>
      <c r="T40" s="140"/>
      <c r="U40" s="140"/>
      <c r="V40" s="140"/>
      <c r="W40" s="140"/>
      <c r="X40" s="140"/>
      <c r="Y40" s="140"/>
      <c r="Z40" s="140"/>
      <c r="AA40" s="140"/>
    </row>
    <row r="41" spans="1:29" s="265" customFormat="1" ht="14.5" customHeight="1" x14ac:dyDescent="0.3">
      <c r="A41" s="143"/>
      <c r="B41" s="143" t="s">
        <v>4751</v>
      </c>
      <c r="C41" s="145"/>
      <c r="D41" s="145"/>
      <c r="E41" s="145"/>
      <c r="F41" s="145"/>
      <c r="G41" s="145"/>
      <c r="H41" s="145"/>
      <c r="I41" s="145"/>
      <c r="J41" s="145"/>
      <c r="K41" s="289"/>
      <c r="L41" s="145"/>
      <c r="M41" s="145"/>
      <c r="N41" s="145"/>
      <c r="O41" s="274"/>
      <c r="P41" s="274"/>
      <c r="Q41" s="274"/>
      <c r="R41" s="145"/>
      <c r="S41" s="114"/>
      <c r="T41" s="597"/>
      <c r="U41" s="597"/>
      <c r="V41" s="597"/>
      <c r="W41" s="597"/>
      <c r="X41" s="597"/>
      <c r="Y41" s="597"/>
      <c r="Z41" s="597"/>
      <c r="AA41" s="597"/>
      <c r="AB41" s="114"/>
      <c r="AC41" s="114"/>
    </row>
    <row r="42" spans="1:29" s="112" customFormat="1" ht="14.5" customHeight="1" x14ac:dyDescent="0.3">
      <c r="A42" s="148"/>
      <c r="B42" s="150"/>
      <c r="C42" s="150"/>
      <c r="D42" s="150"/>
      <c r="E42" s="150"/>
      <c r="F42" s="150"/>
      <c r="G42" s="150"/>
      <c r="H42" s="150"/>
      <c r="I42" s="150"/>
      <c r="J42" s="150"/>
      <c r="K42" s="390"/>
      <c r="L42" s="150"/>
      <c r="M42" s="150"/>
      <c r="N42" s="150"/>
      <c r="O42" s="515"/>
      <c r="P42" s="515"/>
      <c r="Q42" s="515"/>
      <c r="R42" s="152"/>
      <c r="S42" s="114"/>
      <c r="T42" s="597"/>
      <c r="U42" s="597"/>
      <c r="V42" s="597"/>
      <c r="W42" s="597"/>
      <c r="X42" s="597"/>
      <c r="Y42" s="597"/>
      <c r="Z42" s="597"/>
      <c r="AA42" s="597"/>
      <c r="AB42" s="114"/>
      <c r="AC42" s="114"/>
    </row>
    <row r="43" spans="1:29" s="40" customFormat="1" ht="14.5" customHeight="1" x14ac:dyDescent="0.3">
      <c r="A43" s="12"/>
      <c r="B43" s="6"/>
      <c r="C43" s="6"/>
      <c r="D43" s="6"/>
      <c r="E43" s="2"/>
      <c r="F43" s="6"/>
      <c r="G43" s="6" t="s">
        <v>4752</v>
      </c>
      <c r="H43" s="6"/>
      <c r="I43" s="6"/>
      <c r="J43" s="2"/>
      <c r="K43" s="92"/>
      <c r="L43" s="6"/>
      <c r="M43" s="2"/>
      <c r="N43" s="2"/>
      <c r="O43" s="16"/>
      <c r="P43" s="911"/>
      <c r="Q43" s="911"/>
      <c r="R43" s="7"/>
      <c r="S43" s="90"/>
      <c r="T43" s="140"/>
      <c r="U43" s="140"/>
      <c r="V43" s="140"/>
      <c r="W43" s="140"/>
      <c r="X43" s="140"/>
      <c r="Y43" s="140"/>
      <c r="Z43" s="140"/>
      <c r="AA43" s="140"/>
      <c r="AB43" s="90"/>
      <c r="AC43" s="90"/>
    </row>
    <row r="44" spans="1:29" s="40" customFormat="1" ht="14.5" customHeight="1" x14ac:dyDescent="0.3">
      <c r="A44" s="17"/>
      <c r="B44" s="644" t="b">
        <v>0</v>
      </c>
      <c r="C44" s="2" t="s">
        <v>4753</v>
      </c>
      <c r="D44" s="2"/>
      <c r="E44" s="2"/>
      <c r="F44" s="393"/>
      <c r="G44" s="714"/>
      <c r="H44" s="714"/>
      <c r="I44" s="714"/>
      <c r="J44" s="714"/>
      <c r="K44" s="714"/>
      <c r="L44" s="714"/>
      <c r="M44" s="714"/>
      <c r="N44" s="714"/>
      <c r="O44" s="92"/>
      <c r="P44" s="827">
        <v>0</v>
      </c>
      <c r="Q44" s="828"/>
      <c r="R44" s="7"/>
      <c r="S44" s="90"/>
      <c r="T44" s="140"/>
      <c r="U44" s="604"/>
      <c r="V44" s="604"/>
      <c r="W44" s="140"/>
      <c r="X44" s="140"/>
      <c r="Y44" s="140"/>
      <c r="Z44" s="140"/>
      <c r="AA44" s="140"/>
      <c r="AB44" s="90"/>
      <c r="AC44" s="90"/>
    </row>
    <row r="45" spans="1:29" s="40" customFormat="1" ht="14.5" customHeight="1" x14ac:dyDescent="0.3">
      <c r="A45" s="17"/>
      <c r="B45" s="644" t="b">
        <v>0</v>
      </c>
      <c r="C45" s="2" t="s">
        <v>4754</v>
      </c>
      <c r="D45" s="2"/>
      <c r="E45" s="2"/>
      <c r="F45" s="393"/>
      <c r="G45" s="714"/>
      <c r="H45" s="714"/>
      <c r="I45" s="714"/>
      <c r="J45" s="714"/>
      <c r="K45" s="714"/>
      <c r="L45" s="714"/>
      <c r="M45" s="714"/>
      <c r="N45" s="714"/>
      <c r="O45" s="92"/>
      <c r="P45" s="827">
        <v>0</v>
      </c>
      <c r="Q45" s="828"/>
      <c r="R45" s="7"/>
      <c r="S45" s="90"/>
      <c r="T45" s="140"/>
      <c r="U45" s="604"/>
      <c r="V45" s="604"/>
      <c r="W45" s="140"/>
      <c r="X45" s="140"/>
      <c r="Y45" s="140"/>
      <c r="Z45" s="140"/>
      <c r="AA45" s="140"/>
      <c r="AB45" s="90"/>
      <c r="AC45" s="90"/>
    </row>
    <row r="46" spans="1:29" s="40" customFormat="1" ht="14.5" customHeight="1" x14ac:dyDescent="0.3">
      <c r="A46" s="17"/>
      <c r="B46" s="644" t="b">
        <v>0</v>
      </c>
      <c r="C46" s="2" t="s">
        <v>4755</v>
      </c>
      <c r="D46" s="2"/>
      <c r="E46" s="2"/>
      <c r="F46" s="393"/>
      <c r="G46" s="714"/>
      <c r="H46" s="714"/>
      <c r="I46" s="714"/>
      <c r="J46" s="714"/>
      <c r="K46" s="714"/>
      <c r="L46" s="714"/>
      <c r="M46" s="714"/>
      <c r="N46" s="714"/>
      <c r="O46" s="92"/>
      <c r="P46" s="827">
        <v>0</v>
      </c>
      <c r="Q46" s="828"/>
      <c r="R46" s="7"/>
      <c r="S46" s="43"/>
      <c r="T46" s="140"/>
      <c r="U46" s="604"/>
      <c r="V46" s="140"/>
      <c r="W46" s="140"/>
      <c r="X46" s="140"/>
      <c r="Y46" s="140"/>
      <c r="Z46" s="140"/>
      <c r="AA46" s="140"/>
      <c r="AB46" s="90"/>
      <c r="AC46" s="90"/>
    </row>
    <row r="47" spans="1:29" s="40" customFormat="1" ht="14.5" customHeight="1" x14ac:dyDescent="0.3">
      <c r="A47" s="4"/>
      <c r="B47" s="644" t="b">
        <v>0</v>
      </c>
      <c r="C47" s="2" t="s">
        <v>4756</v>
      </c>
      <c r="D47" s="2"/>
      <c r="E47" s="2"/>
      <c r="F47" s="393"/>
      <c r="G47" s="714"/>
      <c r="H47" s="714"/>
      <c r="I47" s="714"/>
      <c r="J47" s="714"/>
      <c r="K47" s="714"/>
      <c r="L47" s="714"/>
      <c r="M47" s="714"/>
      <c r="N47" s="714"/>
      <c r="O47" s="92"/>
      <c r="P47" s="827">
        <v>0</v>
      </c>
      <c r="Q47" s="828"/>
      <c r="R47" s="7"/>
      <c r="S47" s="90"/>
      <c r="T47" s="140"/>
      <c r="U47" s="140"/>
      <c r="V47" s="140"/>
      <c r="W47" s="140"/>
      <c r="X47" s="140"/>
      <c r="Y47" s="140"/>
      <c r="Z47" s="140"/>
      <c r="AA47" s="140"/>
      <c r="AB47" s="90"/>
      <c r="AC47" s="90"/>
    </row>
    <row r="48" spans="1:29" s="265" customFormat="1" ht="14.5" customHeight="1" x14ac:dyDescent="0.3">
      <c r="A48" s="543"/>
      <c r="B48" s="156"/>
      <c r="C48" s="156"/>
      <c r="D48" s="156"/>
      <c r="E48" s="156"/>
      <c r="F48" s="156"/>
      <c r="G48" s="544"/>
      <c r="H48" s="544"/>
      <c r="I48" s="544"/>
      <c r="J48" s="544"/>
      <c r="K48" s="544"/>
      <c r="L48" s="544"/>
      <c r="M48" s="544"/>
      <c r="N48" s="544"/>
      <c r="O48" s="544"/>
      <c r="P48" s="544"/>
      <c r="Q48" s="544"/>
      <c r="R48" s="157"/>
      <c r="S48" s="114"/>
      <c r="T48" s="597"/>
      <c r="U48" s="597"/>
      <c r="V48" s="597"/>
      <c r="W48" s="597"/>
      <c r="X48" s="597"/>
      <c r="Y48" s="597"/>
      <c r="Z48" s="597"/>
      <c r="AA48" s="597"/>
      <c r="AB48" s="114"/>
      <c r="AC48" s="114"/>
    </row>
    <row r="49" spans="1:27" s="40" customFormat="1" ht="14.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92"/>
      <c r="L49" s="16"/>
      <c r="M49" s="16"/>
      <c r="N49" s="16"/>
      <c r="O49" s="16"/>
      <c r="P49" s="16"/>
      <c r="Q49" s="16"/>
      <c r="R49" s="2"/>
      <c r="S49" s="90"/>
      <c r="T49" s="140"/>
      <c r="U49" s="140"/>
      <c r="V49" s="140"/>
      <c r="W49" s="140"/>
      <c r="X49" s="140"/>
      <c r="Y49" s="140"/>
      <c r="Z49" s="140"/>
      <c r="AA49" s="140"/>
    </row>
    <row r="50" spans="1:27" s="40" customFormat="1" ht="14.5" customHeight="1" x14ac:dyDescent="0.3">
      <c r="A50" s="814" t="s">
        <v>4879</v>
      </c>
      <c r="B50" s="814"/>
      <c r="C50" s="814"/>
      <c r="D50" s="814"/>
      <c r="E50" s="814"/>
      <c r="F50" s="814"/>
      <c r="G50" s="814"/>
      <c r="H50" s="814"/>
      <c r="I50" s="814"/>
      <c r="J50" s="814"/>
      <c r="K50" s="814"/>
      <c r="L50" s="814"/>
      <c r="M50" s="814"/>
      <c r="N50" s="814"/>
      <c r="O50" s="814"/>
      <c r="P50" s="814"/>
      <c r="Q50" s="814"/>
      <c r="R50" s="814"/>
      <c r="S50" s="90"/>
      <c r="T50" s="140"/>
      <c r="U50" s="140"/>
      <c r="V50" s="140"/>
      <c r="W50" s="140"/>
      <c r="X50" s="140"/>
      <c r="Y50" s="140"/>
      <c r="Z50" s="140"/>
      <c r="AA50" s="140"/>
    </row>
    <row r="51" spans="1:27" s="40" customFormat="1" ht="14.5" customHeight="1" x14ac:dyDescent="0.3">
      <c r="A51" s="791"/>
      <c r="B51" s="792"/>
      <c r="C51" s="792"/>
      <c r="D51" s="792"/>
      <c r="E51" s="792"/>
      <c r="F51" s="792"/>
      <c r="G51" s="792"/>
      <c r="H51" s="792"/>
      <c r="I51" s="792"/>
      <c r="J51" s="792"/>
      <c r="K51" s="792"/>
      <c r="L51" s="18"/>
      <c r="M51" s="18"/>
      <c r="N51" s="18"/>
      <c r="O51" s="18"/>
      <c r="P51" s="18"/>
      <c r="Q51" s="18"/>
      <c r="R51" s="108"/>
      <c r="S51" s="90"/>
      <c r="T51" s="140"/>
      <c r="U51" s="140"/>
      <c r="V51" s="140"/>
      <c r="W51" s="140"/>
      <c r="X51" s="140"/>
      <c r="Y51" s="140"/>
      <c r="Z51" s="140"/>
      <c r="AA51" s="140"/>
    </row>
    <row r="52" spans="1:27" s="40" customFormat="1" ht="14.5" customHeight="1" x14ac:dyDescent="0.3">
      <c r="A52" s="161"/>
      <c r="B52" s="675"/>
      <c r="C52" s="675"/>
      <c r="D52" s="675"/>
      <c r="E52" s="675"/>
      <c r="F52" s="675"/>
      <c r="G52" s="675"/>
      <c r="H52" s="675"/>
      <c r="I52" s="675"/>
      <c r="J52" s="675"/>
      <c r="K52" s="675"/>
      <c r="L52" s="675"/>
      <c r="M52" s="675"/>
      <c r="N52" s="675"/>
      <c r="O52" s="675"/>
      <c r="P52" s="675"/>
      <c r="Q52" s="675"/>
      <c r="R52" s="162"/>
      <c r="S52" s="90"/>
      <c r="T52" s="140"/>
      <c r="U52" s="140"/>
      <c r="V52" s="140"/>
      <c r="W52" s="140"/>
      <c r="X52" s="140"/>
      <c r="Y52" s="140"/>
      <c r="Z52" s="140"/>
      <c r="AA52" s="140"/>
    </row>
    <row r="53" spans="1:27" s="40" customFormat="1" ht="14.5" customHeight="1" x14ac:dyDescent="0.3">
      <c r="A53" s="161"/>
      <c r="B53" s="675"/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  <c r="Q53" s="675"/>
      <c r="R53" s="162"/>
      <c r="S53" s="90"/>
      <c r="T53" s="140"/>
      <c r="U53" s="140"/>
      <c r="V53" s="140"/>
      <c r="W53" s="140"/>
      <c r="X53" s="140"/>
      <c r="Y53" s="140"/>
      <c r="Z53" s="140"/>
      <c r="AA53" s="140"/>
    </row>
    <row r="54" spans="1:27" s="40" customFormat="1" ht="14.5" customHeight="1" x14ac:dyDescent="0.3">
      <c r="A54" s="161"/>
      <c r="B54" s="675"/>
      <c r="C54" s="675"/>
      <c r="D54" s="675"/>
      <c r="E54" s="675"/>
      <c r="F54" s="675"/>
      <c r="G54" s="675"/>
      <c r="H54" s="675"/>
      <c r="I54" s="675"/>
      <c r="J54" s="675"/>
      <c r="K54" s="675"/>
      <c r="L54" s="675"/>
      <c r="M54" s="675"/>
      <c r="N54" s="675"/>
      <c r="O54" s="675"/>
      <c r="P54" s="675"/>
      <c r="Q54" s="675"/>
      <c r="R54" s="162"/>
      <c r="S54" s="90"/>
      <c r="T54" s="140"/>
      <c r="U54" s="140"/>
      <c r="V54" s="140"/>
      <c r="W54" s="140"/>
      <c r="X54" s="140"/>
      <c r="Y54" s="140"/>
      <c r="Z54" s="140"/>
      <c r="AA54" s="140"/>
    </row>
    <row r="55" spans="1:27" s="40" customFormat="1" ht="14.5" customHeight="1" x14ac:dyDescent="0.3">
      <c r="A55" s="161"/>
      <c r="B55" s="675"/>
      <c r="C55" s="675"/>
      <c r="D55" s="675"/>
      <c r="E55" s="675"/>
      <c r="F55" s="675"/>
      <c r="G55" s="675"/>
      <c r="H55" s="675"/>
      <c r="I55" s="675"/>
      <c r="J55" s="675"/>
      <c r="K55" s="675"/>
      <c r="L55" s="675"/>
      <c r="M55" s="675"/>
      <c r="N55" s="675"/>
      <c r="O55" s="675"/>
      <c r="P55" s="675"/>
      <c r="Q55" s="675"/>
      <c r="R55" s="162"/>
      <c r="S55" s="90"/>
      <c r="T55" s="140"/>
      <c r="U55" s="140"/>
      <c r="V55" s="140"/>
      <c r="W55" s="140"/>
      <c r="X55" s="140"/>
      <c r="Y55" s="140"/>
      <c r="Z55" s="140"/>
      <c r="AA55" s="140"/>
    </row>
    <row r="56" spans="1:27" s="40" customFormat="1" ht="14.5" customHeight="1" x14ac:dyDescent="0.3">
      <c r="A56" s="161"/>
      <c r="B56" s="675"/>
      <c r="C56" s="675"/>
      <c r="D56" s="675"/>
      <c r="E56" s="675"/>
      <c r="F56" s="675"/>
      <c r="G56" s="675"/>
      <c r="H56" s="675"/>
      <c r="I56" s="675"/>
      <c r="J56" s="675"/>
      <c r="K56" s="675"/>
      <c r="L56" s="675"/>
      <c r="M56" s="675"/>
      <c r="N56" s="675"/>
      <c r="O56" s="675"/>
      <c r="P56" s="675"/>
      <c r="Q56" s="675"/>
      <c r="R56" s="162"/>
      <c r="S56" s="90"/>
      <c r="T56" s="140"/>
      <c r="U56" s="140"/>
      <c r="V56" s="140"/>
      <c r="W56" s="140"/>
      <c r="X56" s="140"/>
      <c r="Y56" s="140"/>
      <c r="Z56" s="140"/>
      <c r="AA56" s="140"/>
    </row>
    <row r="57" spans="1:27" s="40" customFormat="1" ht="14.5" customHeight="1" x14ac:dyDescent="0.3">
      <c r="A57" s="161"/>
      <c r="B57" s="675"/>
      <c r="C57" s="675"/>
      <c r="D57" s="675"/>
      <c r="E57" s="675"/>
      <c r="F57" s="675"/>
      <c r="G57" s="675"/>
      <c r="H57" s="675"/>
      <c r="I57" s="675"/>
      <c r="J57" s="675"/>
      <c r="K57" s="675"/>
      <c r="L57" s="675"/>
      <c r="M57" s="675"/>
      <c r="N57" s="675"/>
      <c r="O57" s="675"/>
      <c r="P57" s="675"/>
      <c r="Q57" s="675"/>
      <c r="R57" s="162"/>
      <c r="S57" s="90"/>
      <c r="T57" s="140"/>
      <c r="U57" s="140"/>
      <c r="V57" s="140"/>
      <c r="W57" s="140"/>
      <c r="X57" s="140"/>
      <c r="Y57" s="140"/>
      <c r="Z57" s="140"/>
      <c r="AA57" s="140"/>
    </row>
    <row r="58" spans="1:27" s="40" customFormat="1" ht="14.5" customHeight="1" x14ac:dyDescent="0.3">
      <c r="A58" s="161"/>
      <c r="B58" s="675"/>
      <c r="C58" s="675"/>
      <c r="D58" s="675"/>
      <c r="E58" s="675"/>
      <c r="F58" s="675"/>
      <c r="G58" s="675"/>
      <c r="H58" s="675"/>
      <c r="I58" s="675"/>
      <c r="J58" s="675"/>
      <c r="K58" s="675"/>
      <c r="L58" s="675"/>
      <c r="M58" s="675"/>
      <c r="N58" s="675"/>
      <c r="O58" s="675"/>
      <c r="P58" s="675"/>
      <c r="Q58" s="675"/>
      <c r="R58" s="162"/>
      <c r="S58" s="90"/>
      <c r="T58" s="140"/>
      <c r="U58" s="140"/>
      <c r="V58" s="140"/>
      <c r="W58" s="140"/>
      <c r="X58" s="140"/>
      <c r="Y58" s="140"/>
      <c r="Z58" s="140"/>
      <c r="AA58" s="140"/>
    </row>
    <row r="59" spans="1:27" s="40" customFormat="1" ht="14.5" customHeight="1" x14ac:dyDescent="0.3">
      <c r="A59" s="161"/>
      <c r="B59" s="675"/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675"/>
      <c r="N59" s="675"/>
      <c r="O59" s="675"/>
      <c r="P59" s="675"/>
      <c r="Q59" s="675"/>
      <c r="R59" s="162"/>
      <c r="S59" s="90"/>
      <c r="T59" s="140"/>
      <c r="U59" s="140"/>
      <c r="V59" s="140"/>
      <c r="W59" s="140"/>
      <c r="X59" s="140"/>
      <c r="Y59" s="140"/>
      <c r="Z59" s="140"/>
      <c r="AA59" s="140"/>
    </row>
    <row r="60" spans="1:27" s="40" customFormat="1" ht="14.5" customHeight="1" x14ac:dyDescent="0.3">
      <c r="A60" s="161"/>
      <c r="B60" s="675"/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675"/>
      <c r="N60" s="675"/>
      <c r="O60" s="675"/>
      <c r="P60" s="675"/>
      <c r="Q60" s="675"/>
      <c r="R60" s="162"/>
      <c r="S60" s="90"/>
      <c r="T60" s="140"/>
      <c r="U60" s="140"/>
      <c r="V60" s="140"/>
      <c r="W60" s="140"/>
      <c r="X60" s="140"/>
      <c r="Y60" s="140"/>
      <c r="Z60" s="140"/>
      <c r="AA60" s="140"/>
    </row>
    <row r="61" spans="1:27" s="40" customFormat="1" ht="14.5" customHeight="1" x14ac:dyDescent="0.3">
      <c r="A61" s="161"/>
      <c r="B61" s="675"/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675"/>
      <c r="N61" s="675"/>
      <c r="O61" s="675"/>
      <c r="P61" s="675"/>
      <c r="Q61" s="675"/>
      <c r="R61" s="162"/>
      <c r="S61" s="90"/>
      <c r="T61" s="140"/>
      <c r="U61" s="140"/>
      <c r="V61" s="140"/>
      <c r="W61" s="140"/>
      <c r="X61" s="140"/>
      <c r="Y61" s="140"/>
      <c r="Z61" s="140"/>
      <c r="AA61" s="140"/>
    </row>
    <row r="62" spans="1:27" s="40" customFormat="1" ht="14.5" customHeight="1" x14ac:dyDescent="0.3">
      <c r="A62" s="161"/>
      <c r="B62" s="675"/>
      <c r="C62" s="675"/>
      <c r="D62" s="675"/>
      <c r="E62" s="675"/>
      <c r="F62" s="675"/>
      <c r="G62" s="675"/>
      <c r="H62" s="675"/>
      <c r="I62" s="675"/>
      <c r="J62" s="675"/>
      <c r="K62" s="675"/>
      <c r="L62" s="675"/>
      <c r="M62" s="675"/>
      <c r="N62" s="675"/>
      <c r="O62" s="675"/>
      <c r="P62" s="675"/>
      <c r="Q62" s="675"/>
      <c r="R62" s="162"/>
      <c r="S62" s="90"/>
      <c r="T62" s="140"/>
      <c r="U62" s="140"/>
      <c r="V62" s="140"/>
      <c r="W62" s="140"/>
      <c r="X62" s="140"/>
      <c r="Y62" s="140"/>
      <c r="Z62" s="140"/>
      <c r="AA62" s="140"/>
    </row>
    <row r="63" spans="1:27" s="40" customFormat="1" ht="14.5" customHeight="1" x14ac:dyDescent="0.3">
      <c r="A63" s="161"/>
      <c r="B63" s="675"/>
      <c r="C63" s="675"/>
      <c r="D63" s="675"/>
      <c r="E63" s="675"/>
      <c r="F63" s="675"/>
      <c r="G63" s="675"/>
      <c r="H63" s="675"/>
      <c r="I63" s="675"/>
      <c r="J63" s="675"/>
      <c r="K63" s="675"/>
      <c r="L63" s="675"/>
      <c r="M63" s="675"/>
      <c r="N63" s="675"/>
      <c r="O63" s="675"/>
      <c r="P63" s="675"/>
      <c r="Q63" s="675"/>
      <c r="R63" s="162"/>
      <c r="S63" s="90"/>
      <c r="T63" s="140"/>
      <c r="U63" s="140"/>
      <c r="V63" s="140"/>
      <c r="W63" s="140"/>
      <c r="X63" s="140"/>
      <c r="Y63" s="140"/>
      <c r="Z63" s="140"/>
      <c r="AA63" s="140"/>
    </row>
    <row r="64" spans="1:27" s="40" customFormat="1" ht="14.5" customHeight="1" x14ac:dyDescent="0.3">
      <c r="A64" s="161"/>
      <c r="B64" s="675"/>
      <c r="C64" s="675"/>
      <c r="D64" s="675"/>
      <c r="E64" s="675"/>
      <c r="F64" s="675"/>
      <c r="G64" s="675"/>
      <c r="H64" s="675"/>
      <c r="I64" s="675"/>
      <c r="J64" s="675"/>
      <c r="K64" s="675"/>
      <c r="L64" s="675"/>
      <c r="M64" s="675"/>
      <c r="N64" s="675"/>
      <c r="O64" s="675"/>
      <c r="P64" s="675"/>
      <c r="Q64" s="675"/>
      <c r="R64" s="162"/>
      <c r="S64" s="90"/>
      <c r="T64" s="140"/>
      <c r="U64" s="140"/>
      <c r="V64" s="140"/>
      <c r="W64" s="140"/>
      <c r="X64" s="140"/>
      <c r="Y64" s="140"/>
      <c r="Z64" s="140"/>
      <c r="AA64" s="140"/>
    </row>
    <row r="65" spans="1:31" s="40" customFormat="1" ht="14.5" customHeight="1" x14ac:dyDescent="0.3">
      <c r="A65" s="161"/>
      <c r="B65" s="675"/>
      <c r="C65" s="675"/>
      <c r="D65" s="675"/>
      <c r="E65" s="675"/>
      <c r="F65" s="675"/>
      <c r="G65" s="675"/>
      <c r="H65" s="675"/>
      <c r="I65" s="675"/>
      <c r="J65" s="675"/>
      <c r="K65" s="675"/>
      <c r="L65" s="675"/>
      <c r="M65" s="675"/>
      <c r="N65" s="675"/>
      <c r="O65" s="675"/>
      <c r="P65" s="675"/>
      <c r="Q65" s="675"/>
      <c r="R65" s="162"/>
      <c r="S65" s="90"/>
      <c r="T65" s="140"/>
      <c r="U65" s="140"/>
      <c r="V65" s="140"/>
      <c r="W65" s="140"/>
      <c r="X65" s="140"/>
      <c r="Y65" s="140"/>
      <c r="Z65" s="140"/>
      <c r="AA65" s="140"/>
    </row>
    <row r="66" spans="1:31" s="40" customFormat="1" ht="14.5" customHeight="1" x14ac:dyDescent="0.3">
      <c r="A66" s="161"/>
      <c r="B66" s="675"/>
      <c r="C66" s="675"/>
      <c r="D66" s="675"/>
      <c r="E66" s="675"/>
      <c r="F66" s="675"/>
      <c r="G66" s="675"/>
      <c r="H66" s="675"/>
      <c r="I66" s="675"/>
      <c r="J66" s="675"/>
      <c r="K66" s="675"/>
      <c r="L66" s="675"/>
      <c r="M66" s="675"/>
      <c r="N66" s="675"/>
      <c r="O66" s="675"/>
      <c r="P66" s="675"/>
      <c r="Q66" s="675"/>
      <c r="R66" s="162"/>
      <c r="S66" s="90"/>
      <c r="T66" s="140"/>
      <c r="U66" s="140"/>
      <c r="V66" s="140"/>
      <c r="W66" s="140"/>
      <c r="X66" s="140"/>
      <c r="Y66" s="140"/>
      <c r="Z66" s="140"/>
      <c r="AA66" s="140"/>
    </row>
    <row r="67" spans="1:31" s="40" customFormat="1" ht="14.5" customHeight="1" x14ac:dyDescent="0.3">
      <c r="A67" s="161"/>
      <c r="B67" s="675"/>
      <c r="C67" s="675"/>
      <c r="D67" s="675"/>
      <c r="E67" s="675"/>
      <c r="F67" s="675"/>
      <c r="G67" s="675"/>
      <c r="H67" s="675"/>
      <c r="I67" s="675"/>
      <c r="J67" s="675"/>
      <c r="K67" s="675"/>
      <c r="L67" s="675"/>
      <c r="M67" s="675"/>
      <c r="N67" s="675"/>
      <c r="O67" s="675"/>
      <c r="P67" s="675"/>
      <c r="Q67" s="675"/>
      <c r="R67" s="162"/>
      <c r="S67" s="90"/>
      <c r="T67" s="140"/>
      <c r="U67" s="140"/>
      <c r="V67" s="140"/>
      <c r="W67" s="140"/>
      <c r="X67" s="140"/>
      <c r="Y67" s="140"/>
      <c r="Z67" s="140"/>
      <c r="AA67" s="140"/>
    </row>
    <row r="68" spans="1:31" s="40" customFormat="1" ht="14.5" customHeight="1" x14ac:dyDescent="0.3">
      <c r="A68" s="161"/>
      <c r="B68" s="675"/>
      <c r="C68" s="675"/>
      <c r="D68" s="675"/>
      <c r="E68" s="675"/>
      <c r="F68" s="675"/>
      <c r="G68" s="675"/>
      <c r="H68" s="675"/>
      <c r="I68" s="675"/>
      <c r="J68" s="675"/>
      <c r="K68" s="675"/>
      <c r="L68" s="675"/>
      <c r="M68" s="675"/>
      <c r="N68" s="675"/>
      <c r="O68" s="675"/>
      <c r="P68" s="675"/>
      <c r="Q68" s="675"/>
      <c r="R68" s="162"/>
      <c r="S68" s="90"/>
      <c r="T68" s="140"/>
      <c r="U68" s="140"/>
      <c r="V68" s="140"/>
      <c r="W68" s="140"/>
      <c r="X68" s="140"/>
      <c r="Y68" s="140"/>
      <c r="Z68" s="140"/>
      <c r="AA68" s="140"/>
    </row>
    <row r="69" spans="1:31" s="40" customFormat="1" ht="14.5" customHeight="1" x14ac:dyDescent="0.3">
      <c r="A69" s="161"/>
      <c r="B69" s="675"/>
      <c r="C69" s="675"/>
      <c r="D69" s="675"/>
      <c r="E69" s="675"/>
      <c r="F69" s="675"/>
      <c r="G69" s="675"/>
      <c r="H69" s="675"/>
      <c r="I69" s="675"/>
      <c r="J69" s="675"/>
      <c r="K69" s="675"/>
      <c r="L69" s="675"/>
      <c r="M69" s="675"/>
      <c r="N69" s="675"/>
      <c r="O69" s="675"/>
      <c r="P69" s="675"/>
      <c r="Q69" s="675"/>
      <c r="R69" s="162"/>
      <c r="S69" s="90"/>
      <c r="T69" s="140"/>
      <c r="U69" s="140"/>
      <c r="V69" s="140"/>
      <c r="W69" s="140"/>
      <c r="X69" s="140"/>
      <c r="Y69" s="140"/>
      <c r="Z69" s="140"/>
      <c r="AA69" s="140"/>
    </row>
    <row r="70" spans="1:31" s="40" customFormat="1" ht="14.5" customHeight="1" x14ac:dyDescent="0.3">
      <c r="A70" s="161"/>
      <c r="B70" s="675"/>
      <c r="C70" s="675"/>
      <c r="D70" s="675"/>
      <c r="E70" s="675"/>
      <c r="F70" s="675"/>
      <c r="G70" s="675"/>
      <c r="H70" s="675"/>
      <c r="I70" s="675"/>
      <c r="J70" s="675"/>
      <c r="K70" s="675"/>
      <c r="L70" s="675"/>
      <c r="M70" s="675"/>
      <c r="N70" s="675"/>
      <c r="O70" s="675"/>
      <c r="P70" s="675"/>
      <c r="Q70" s="675"/>
      <c r="R70" s="162"/>
      <c r="S70" s="90"/>
      <c r="T70" s="140"/>
      <c r="U70" s="140"/>
      <c r="V70" s="140"/>
      <c r="W70" s="140"/>
      <c r="X70" s="140"/>
      <c r="Y70" s="140"/>
      <c r="Z70" s="140"/>
      <c r="AA70" s="140"/>
    </row>
    <row r="71" spans="1:31" s="40" customFormat="1" ht="14.5" customHeight="1" x14ac:dyDescent="0.3">
      <c r="A71" s="161"/>
      <c r="B71" s="675"/>
      <c r="C71" s="675"/>
      <c r="D71" s="675"/>
      <c r="E71" s="675"/>
      <c r="F71" s="675"/>
      <c r="G71" s="675"/>
      <c r="H71" s="675"/>
      <c r="I71" s="675"/>
      <c r="J71" s="675"/>
      <c r="K71" s="675"/>
      <c r="L71" s="675"/>
      <c r="M71" s="675"/>
      <c r="N71" s="675"/>
      <c r="O71" s="675"/>
      <c r="P71" s="675"/>
      <c r="Q71" s="675"/>
      <c r="R71" s="162"/>
      <c r="S71" s="90"/>
      <c r="T71" s="140"/>
      <c r="U71" s="140"/>
      <c r="V71" s="140"/>
      <c r="W71" s="140"/>
      <c r="X71" s="140"/>
      <c r="Y71" s="140"/>
      <c r="Z71" s="140"/>
      <c r="AA71" s="140"/>
    </row>
    <row r="72" spans="1:31" s="40" customFormat="1" ht="14.5" customHeight="1" x14ac:dyDescent="0.3">
      <c r="A72" s="161"/>
      <c r="B72" s="675"/>
      <c r="C72" s="675"/>
      <c r="D72" s="675"/>
      <c r="E72" s="675"/>
      <c r="F72" s="675"/>
      <c r="G72" s="675"/>
      <c r="H72" s="675"/>
      <c r="I72" s="675"/>
      <c r="J72" s="675"/>
      <c r="K72" s="675"/>
      <c r="L72" s="675"/>
      <c r="M72" s="675"/>
      <c r="N72" s="675"/>
      <c r="O72" s="675"/>
      <c r="P72" s="675"/>
      <c r="Q72" s="675"/>
      <c r="R72" s="162"/>
      <c r="S72" s="90"/>
      <c r="T72" s="140"/>
      <c r="U72" s="140"/>
      <c r="V72" s="140"/>
      <c r="W72" s="140"/>
      <c r="X72" s="140"/>
      <c r="Y72" s="140"/>
      <c r="Z72" s="140"/>
      <c r="AA72" s="140"/>
    </row>
    <row r="73" spans="1:31" s="40" customFormat="1" ht="14.5" customHeight="1" x14ac:dyDescent="0.3">
      <c r="A73" s="161"/>
      <c r="B73" s="675"/>
      <c r="C73" s="675"/>
      <c r="D73" s="675"/>
      <c r="E73" s="675"/>
      <c r="F73" s="675"/>
      <c r="G73" s="675"/>
      <c r="H73" s="675"/>
      <c r="I73" s="675"/>
      <c r="J73" s="675"/>
      <c r="K73" s="675"/>
      <c r="L73" s="675"/>
      <c r="M73" s="675"/>
      <c r="N73" s="675"/>
      <c r="O73" s="675"/>
      <c r="P73" s="675"/>
      <c r="Q73" s="675"/>
      <c r="R73" s="162"/>
      <c r="S73" s="90"/>
      <c r="T73" s="140"/>
      <c r="U73" s="140"/>
      <c r="V73" s="140"/>
      <c r="W73" s="140"/>
      <c r="X73" s="140"/>
      <c r="Y73" s="140"/>
      <c r="Z73" s="140"/>
      <c r="AA73" s="140"/>
    </row>
    <row r="74" spans="1:31" s="40" customFormat="1" ht="14.5" customHeight="1" x14ac:dyDescent="0.3">
      <c r="A74" s="161"/>
      <c r="B74" s="675"/>
      <c r="C74" s="675"/>
      <c r="D74" s="675"/>
      <c r="E74" s="675"/>
      <c r="F74" s="675"/>
      <c r="G74" s="675"/>
      <c r="H74" s="675"/>
      <c r="I74" s="675"/>
      <c r="J74" s="675"/>
      <c r="K74" s="675"/>
      <c r="L74" s="675"/>
      <c r="M74" s="675"/>
      <c r="N74" s="675"/>
      <c r="O74" s="675"/>
      <c r="P74" s="675"/>
      <c r="Q74" s="675"/>
      <c r="R74" s="162"/>
      <c r="S74" s="90"/>
      <c r="T74" s="140"/>
      <c r="U74" s="140"/>
      <c r="V74" s="140"/>
      <c r="W74" s="140"/>
      <c r="X74" s="140"/>
      <c r="Y74" s="140"/>
      <c r="Z74" s="140"/>
      <c r="AA74" s="140"/>
    </row>
    <row r="75" spans="1:31" s="40" customFormat="1" ht="14.5" customHeight="1" x14ac:dyDescent="0.3">
      <c r="A75" s="161"/>
      <c r="B75" s="676"/>
      <c r="C75" s="676"/>
      <c r="D75" s="676"/>
      <c r="E75" s="676"/>
      <c r="F75" s="676"/>
      <c r="G75" s="676"/>
      <c r="H75" s="676"/>
      <c r="I75" s="676"/>
      <c r="J75" s="676"/>
      <c r="K75" s="676"/>
      <c r="L75" s="676"/>
      <c r="M75" s="676"/>
      <c r="N75" s="676"/>
      <c r="O75" s="676"/>
      <c r="P75" s="676"/>
      <c r="Q75" s="676"/>
      <c r="R75" s="162"/>
      <c r="S75" s="90"/>
      <c r="T75" s="140"/>
      <c r="U75" s="140"/>
      <c r="V75" s="140"/>
      <c r="W75" s="140"/>
      <c r="X75" s="140"/>
      <c r="Y75" s="140"/>
      <c r="Z75" s="140"/>
      <c r="AA75" s="140"/>
    </row>
    <row r="76" spans="1:31" s="40" customFormat="1" ht="14.5" customHeight="1" x14ac:dyDescent="0.3">
      <c r="A76" s="163"/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394"/>
      <c r="M76" s="394"/>
      <c r="N76" s="394"/>
      <c r="O76" s="394"/>
      <c r="P76" s="394"/>
      <c r="Q76" s="394"/>
      <c r="R76" s="132"/>
      <c r="S76" s="90"/>
      <c r="T76" s="140"/>
      <c r="U76" s="140"/>
      <c r="V76" s="140"/>
      <c r="W76" s="140"/>
      <c r="X76" s="140"/>
      <c r="Y76" s="140"/>
      <c r="Z76" s="140"/>
      <c r="AA76" s="140"/>
    </row>
    <row r="77" spans="1:31" s="40" customFormat="1" ht="14.5" customHeight="1" x14ac:dyDescent="0.3">
      <c r="A77" s="395"/>
      <c r="B77" s="395"/>
      <c r="C77" s="395"/>
      <c r="D77" s="395"/>
      <c r="E77" s="395"/>
      <c r="F77" s="395"/>
      <c r="G77" s="395"/>
      <c r="H77" s="395"/>
      <c r="I77" s="395"/>
      <c r="J77" s="395"/>
      <c r="K77" s="395"/>
      <c r="L77" s="16"/>
      <c r="M77" s="16"/>
      <c r="N77" s="16"/>
      <c r="O77" s="16"/>
      <c r="P77" s="16"/>
      <c r="Q77" s="16"/>
      <c r="R77" s="2"/>
      <c r="S77" s="90"/>
      <c r="T77" s="140"/>
      <c r="U77" s="140"/>
      <c r="V77" s="140"/>
      <c r="W77" s="140"/>
      <c r="X77" s="140"/>
      <c r="Y77" s="140"/>
      <c r="Z77" s="140"/>
      <c r="AA77" s="140"/>
    </row>
    <row r="78" spans="1:31" s="99" customFormat="1" ht="14.5" customHeight="1" x14ac:dyDescent="0.3">
      <c r="A78" s="718" t="s">
        <v>4920</v>
      </c>
      <c r="B78" s="718"/>
      <c r="C78" s="718"/>
      <c r="D78" s="718"/>
      <c r="E78" s="718"/>
      <c r="F78" s="718"/>
      <c r="G78" s="718"/>
      <c r="H78" s="718"/>
      <c r="I78" s="718"/>
      <c r="J78" s="718"/>
      <c r="K78" s="718"/>
      <c r="L78" s="718"/>
      <c r="M78" s="718"/>
      <c r="N78" s="718"/>
      <c r="O78" s="718"/>
      <c r="P78" s="718"/>
      <c r="Q78" s="718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</row>
    <row r="79" spans="1:31" s="99" customFormat="1" ht="14.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Q79" s="2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</row>
    <row r="80" spans="1:31" s="99" customFormat="1" ht="14.5" customHeight="1" x14ac:dyDescent="0.3">
      <c r="A80" s="63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3"/>
      <c r="R80" s="108"/>
      <c r="S80" s="90"/>
      <c r="T80" s="147"/>
      <c r="U80" s="79"/>
      <c r="V80" s="147"/>
      <c r="W80" s="147"/>
      <c r="X80" s="147"/>
      <c r="Y80" s="147"/>
      <c r="Z80" s="147"/>
      <c r="AA80" s="147"/>
      <c r="AB80" s="133"/>
      <c r="AC80" s="133"/>
      <c r="AD80" s="2"/>
      <c r="AE80" s="2"/>
    </row>
    <row r="81" spans="1:31" s="99" customFormat="1" ht="14.5" customHeight="1" x14ac:dyDescent="0.3">
      <c r="A81" s="4"/>
      <c r="B81" s="2" t="s">
        <v>4651</v>
      </c>
      <c r="C81" s="2"/>
      <c r="D81" s="2"/>
      <c r="E81" s="2"/>
      <c r="F81" s="2"/>
      <c r="G81" s="2"/>
      <c r="H81" s="673"/>
      <c r="I81" s="673"/>
      <c r="J81" s="673"/>
      <c r="K81" s="673"/>
      <c r="L81" s="673"/>
      <c r="M81" s="673"/>
      <c r="N81" s="673"/>
      <c r="O81" s="673"/>
      <c r="P81" s="673"/>
      <c r="Q81" s="4"/>
      <c r="R81" s="7"/>
      <c r="S81" s="43"/>
      <c r="T81" s="115"/>
      <c r="U81" s="115"/>
      <c r="V81" s="115"/>
      <c r="W81" s="115"/>
      <c r="X81" s="115"/>
      <c r="Y81" s="115"/>
      <c r="Z81" s="115"/>
      <c r="AA81" s="115"/>
      <c r="AB81" s="90"/>
      <c r="AC81" s="90"/>
    </row>
    <row r="82" spans="1:31" s="99" customFormat="1" ht="14.5" customHeight="1" x14ac:dyDescent="0.3">
      <c r="A82" s="4"/>
      <c r="B82" s="2"/>
      <c r="C82" s="2"/>
      <c r="D82" s="2"/>
      <c r="E82" s="2"/>
      <c r="F82" s="2"/>
      <c r="G82" s="2"/>
      <c r="H82" s="673"/>
      <c r="I82" s="673"/>
      <c r="J82" s="673"/>
      <c r="K82" s="673"/>
      <c r="L82" s="673"/>
      <c r="M82" s="673"/>
      <c r="N82" s="673"/>
      <c r="O82" s="673"/>
      <c r="P82" s="673"/>
      <c r="Q82" s="4"/>
      <c r="R82" s="7"/>
      <c r="S82" s="43"/>
      <c r="T82" s="115"/>
      <c r="U82" s="115"/>
      <c r="V82" s="115"/>
      <c r="W82" s="115"/>
      <c r="X82" s="115"/>
      <c r="Y82" s="115"/>
      <c r="Z82" s="115"/>
      <c r="AA82" s="115"/>
      <c r="AB82" s="90"/>
      <c r="AC82" s="90"/>
    </row>
    <row r="83" spans="1:31" s="99" customFormat="1" ht="14.5" customHeight="1" x14ac:dyDescent="0.3">
      <c r="A83" s="4"/>
      <c r="B83" s="2" t="s">
        <v>4652</v>
      </c>
      <c r="C83" s="2"/>
      <c r="D83" s="2"/>
      <c r="E83" s="2"/>
      <c r="F83" s="783"/>
      <c r="G83" s="783"/>
      <c r="H83" s="14"/>
      <c r="I83" s="166"/>
      <c r="J83" s="167"/>
      <c r="K83" s="802"/>
      <c r="L83" s="802"/>
      <c r="M83" s="802"/>
      <c r="N83" s="168"/>
      <c r="O83" s="168"/>
      <c r="P83" s="169"/>
      <c r="Q83" s="1135">
        <v>0</v>
      </c>
      <c r="R83" s="1151"/>
      <c r="S83" s="90"/>
      <c r="T83" s="115"/>
      <c r="U83" s="115"/>
      <c r="V83" s="115"/>
      <c r="W83" s="115"/>
      <c r="X83" s="115"/>
      <c r="Y83" s="115"/>
      <c r="Z83" s="115"/>
      <c r="AA83" s="115"/>
      <c r="AB83" s="90"/>
      <c r="AC83" s="90"/>
    </row>
    <row r="84" spans="1:31" s="40" customFormat="1" ht="14.5" customHeight="1" x14ac:dyDescent="0.3">
      <c r="A84" s="170"/>
      <c r="B84" s="171" t="s">
        <v>4642</v>
      </c>
      <c r="E84" s="172"/>
      <c r="H84" s="787">
        <f>O11</f>
        <v>0</v>
      </c>
      <c r="I84" s="787"/>
      <c r="J84" s="787"/>
      <c r="K84" s="14"/>
      <c r="L84" s="165"/>
      <c r="M84" s="165"/>
      <c r="N84" s="173"/>
      <c r="O84" s="14"/>
      <c r="P84" s="169"/>
      <c r="Q84" s="775" t="str">
        <f>IFERROR(Q83/H84,"")</f>
        <v/>
      </c>
      <c r="R84" s="776"/>
      <c r="S84" s="43"/>
      <c r="T84" s="136"/>
      <c r="U84" s="136"/>
      <c r="V84" s="136"/>
      <c r="W84" s="136"/>
      <c r="X84" s="136"/>
      <c r="Y84" s="136"/>
      <c r="Z84" s="136"/>
      <c r="AA84" s="136"/>
      <c r="AB84" s="90"/>
      <c r="AC84" s="90"/>
    </row>
    <row r="85" spans="1:31" s="99" customFormat="1" ht="14.5" customHeight="1" x14ac:dyDescent="0.3">
      <c r="A85" s="174"/>
      <c r="B85" s="171" t="s">
        <v>4653</v>
      </c>
      <c r="D85" s="5"/>
      <c r="E85" s="175"/>
      <c r="H85" s="777">
        <v>0</v>
      </c>
      <c r="I85" s="777"/>
      <c r="J85" s="777"/>
      <c r="K85" s="14"/>
      <c r="L85" s="165"/>
      <c r="M85" s="165"/>
      <c r="O85" s="14"/>
      <c r="P85" s="169"/>
      <c r="Q85" s="775" t="str">
        <f>IFERROR(Q83/H85,"")</f>
        <v/>
      </c>
      <c r="R85" s="776"/>
      <c r="S85" s="90"/>
      <c r="T85" s="136"/>
      <c r="U85" s="136"/>
      <c r="V85" s="136"/>
      <c r="W85" s="136"/>
      <c r="X85" s="136"/>
      <c r="Y85" s="136"/>
      <c r="Z85" s="136"/>
      <c r="AA85" s="136"/>
      <c r="AB85" s="90"/>
      <c r="AC85" s="90"/>
    </row>
    <row r="86" spans="1:31" s="99" customFormat="1" ht="14.5" customHeight="1" x14ac:dyDescent="0.3">
      <c r="A86" s="4"/>
      <c r="B86" s="2" t="s">
        <v>4654</v>
      </c>
      <c r="C86" s="2"/>
      <c r="D86" s="2"/>
      <c r="E86" s="2"/>
      <c r="G86" s="176"/>
      <c r="H86" s="699">
        <v>0</v>
      </c>
      <c r="I86" s="699"/>
      <c r="J86" s="699"/>
      <c r="K86" s="176"/>
      <c r="L86" s="75"/>
      <c r="M86" s="75"/>
      <c r="N86" s="76">
        <v>0</v>
      </c>
      <c r="O86" s="76"/>
      <c r="P86" s="177"/>
      <c r="Q86" s="800" t="str">
        <f>IFERROR(H86/Q83,"")</f>
        <v/>
      </c>
      <c r="R86" s="801"/>
      <c r="S86" s="90"/>
      <c r="T86" s="178"/>
      <c r="U86" s="136"/>
      <c r="V86" s="136"/>
      <c r="W86" s="136"/>
      <c r="X86" s="136"/>
      <c r="Y86" s="136"/>
      <c r="Z86" s="136"/>
      <c r="AA86" s="136"/>
      <c r="AB86" s="90"/>
      <c r="AC86" s="90"/>
    </row>
    <row r="87" spans="1:31" s="99" customFormat="1" ht="14.5" customHeight="1" x14ac:dyDescent="0.3">
      <c r="A87" s="64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78"/>
      <c r="R87" s="132"/>
      <c r="S87" s="90"/>
      <c r="T87" s="147"/>
      <c r="U87" s="79"/>
      <c r="V87" s="147"/>
      <c r="W87" s="147"/>
      <c r="X87" s="147"/>
      <c r="Y87" s="147"/>
      <c r="Z87" s="147"/>
      <c r="AA87" s="147"/>
      <c r="AB87" s="133"/>
      <c r="AC87" s="133"/>
      <c r="AD87" s="2"/>
      <c r="AE87" s="2"/>
    </row>
    <row r="88" spans="1:31" s="99" customFormat="1" ht="14.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15"/>
      <c r="P88" s="15"/>
      <c r="Q88" s="5"/>
      <c r="R88" s="5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</row>
    <row r="89" spans="1:31" s="40" customFormat="1" ht="14.5" customHeight="1" x14ac:dyDescent="0.3">
      <c r="A89" s="103" t="s">
        <v>4880</v>
      </c>
      <c r="B89" s="216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S89" s="90"/>
      <c r="T89" s="140"/>
      <c r="U89" s="140"/>
      <c r="V89" s="140"/>
      <c r="W89" s="140"/>
      <c r="X89" s="140"/>
      <c r="Y89" s="140"/>
      <c r="Z89" s="140"/>
      <c r="AA89" s="140"/>
    </row>
    <row r="90" spans="1:31" s="99" customFormat="1" ht="14.5" customHeight="1" x14ac:dyDescent="0.3">
      <c r="A90" s="397"/>
      <c r="B90" s="397"/>
      <c r="C90" s="397"/>
      <c r="D90" s="397"/>
      <c r="E90" s="397"/>
      <c r="F90" s="397"/>
      <c r="G90" s="397"/>
      <c r="H90" s="2"/>
      <c r="I90" s="2"/>
      <c r="J90" s="2"/>
      <c r="K90" s="2"/>
      <c r="L90" s="2"/>
      <c r="M90" s="2"/>
      <c r="N90" s="2"/>
      <c r="O90" s="2"/>
      <c r="P90" s="2"/>
      <c r="Q90" s="2"/>
      <c r="S90" s="90"/>
      <c r="T90" s="140"/>
      <c r="U90" s="140"/>
      <c r="V90" s="140"/>
      <c r="W90" s="140"/>
      <c r="X90" s="140"/>
      <c r="Y90" s="140"/>
      <c r="Z90" s="140"/>
      <c r="AA90" s="140"/>
    </row>
    <row r="91" spans="1:31" s="99" customFormat="1" ht="14.5" customHeight="1" x14ac:dyDescent="0.3">
      <c r="A91" s="605"/>
      <c r="B91" s="606"/>
      <c r="C91" s="606"/>
      <c r="D91" s="606"/>
      <c r="E91" s="606"/>
      <c r="F91" s="606"/>
      <c r="G91" s="606"/>
      <c r="H91" s="93"/>
      <c r="I91" s="93"/>
      <c r="J91" s="93"/>
      <c r="K91" s="93"/>
      <c r="L91" s="93"/>
      <c r="M91" s="93"/>
      <c r="N91" s="93"/>
      <c r="O91" s="93"/>
      <c r="P91" s="108"/>
      <c r="Q91" s="1"/>
      <c r="R91" s="219"/>
      <c r="S91" s="90"/>
      <c r="T91" s="389"/>
      <c r="U91" s="140"/>
      <c r="V91" s="140"/>
      <c r="W91" s="140"/>
      <c r="X91" s="140"/>
      <c r="Y91" s="140"/>
      <c r="Z91" s="140"/>
      <c r="AA91" s="140"/>
    </row>
    <row r="92" spans="1:31" s="99" customFormat="1" ht="14.5" customHeight="1" x14ac:dyDescent="0.3">
      <c r="A92" s="400"/>
      <c r="B92" s="397" t="s">
        <v>4881</v>
      </c>
      <c r="C92" s="397"/>
      <c r="D92" s="397"/>
      <c r="E92" s="397"/>
      <c r="F92" s="397"/>
      <c r="G92" s="397"/>
      <c r="H92" s="2"/>
      <c r="I92" s="2"/>
      <c r="J92" s="2"/>
      <c r="K92" s="2"/>
      <c r="L92" s="2"/>
      <c r="M92" s="2"/>
      <c r="N92" s="2"/>
      <c r="O92" s="2"/>
      <c r="P92" s="7"/>
      <c r="Q92" s="4"/>
      <c r="R92" s="100"/>
      <c r="S92" s="90"/>
      <c r="T92" s="389"/>
      <c r="U92" s="602"/>
      <c r="V92" s="602"/>
      <c r="W92" s="602"/>
      <c r="X92" s="602"/>
      <c r="Y92" s="602"/>
      <c r="Z92" s="602"/>
      <c r="AA92" s="602"/>
    </row>
    <row r="93" spans="1:31" s="99" customFormat="1" ht="14.5" customHeight="1" x14ac:dyDescent="0.3">
      <c r="A93" s="365"/>
      <c r="B93" s="14" t="s">
        <v>4882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7"/>
      <c r="Q93" s="1133">
        <v>0</v>
      </c>
      <c r="R93" s="1134"/>
      <c r="S93" s="90"/>
      <c r="T93" s="290"/>
      <c r="U93" s="87"/>
      <c r="V93" s="290"/>
      <c r="W93" s="290"/>
      <c r="X93" s="290"/>
      <c r="Y93" s="290"/>
      <c r="Z93" s="290"/>
      <c r="AA93" s="290"/>
    </row>
    <row r="94" spans="1:31" s="99" customFormat="1" ht="14.5" customHeight="1" x14ac:dyDescent="0.3">
      <c r="A94" s="365"/>
      <c r="B94" s="171" t="s">
        <v>4960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7"/>
      <c r="Q94" s="607"/>
      <c r="R94" s="188"/>
      <c r="S94" s="90"/>
      <c r="T94" s="290"/>
      <c r="U94" s="87"/>
      <c r="V94" s="290"/>
      <c r="W94" s="290"/>
      <c r="X94" s="290"/>
      <c r="Y94" s="290"/>
      <c r="Z94" s="290"/>
      <c r="AA94" s="290"/>
    </row>
    <row r="95" spans="1:31" s="99" customFormat="1" ht="14.5" customHeight="1" x14ac:dyDescent="0.3">
      <c r="A95" s="365"/>
      <c r="B95" s="14" t="s">
        <v>4883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7"/>
      <c r="Q95" s="1135">
        <v>0</v>
      </c>
      <c r="R95" s="1134"/>
      <c r="S95" s="90"/>
      <c r="T95" s="139"/>
      <c r="U95" s="139"/>
      <c r="V95" s="139"/>
      <c r="W95" s="139"/>
      <c r="X95" s="139"/>
      <c r="Y95" s="139"/>
      <c r="Z95" s="139"/>
      <c r="AA95" s="139"/>
    </row>
    <row r="96" spans="1:31" s="99" customFormat="1" ht="14.5" customHeight="1" x14ac:dyDescent="0.3">
      <c r="A96" s="365"/>
      <c r="B96" s="171" t="s">
        <v>4884</v>
      </c>
      <c r="C96" s="2"/>
      <c r="D96" s="2"/>
      <c r="E96" s="2"/>
      <c r="F96" s="2"/>
      <c r="G96" s="2"/>
      <c r="H96" s="2"/>
      <c r="I96" s="2"/>
      <c r="J96" s="2"/>
      <c r="K96" s="2"/>
      <c r="L96" s="15"/>
      <c r="M96" s="2"/>
      <c r="N96" s="2"/>
      <c r="O96" s="2"/>
      <c r="P96" s="7"/>
      <c r="Q96" s="768"/>
      <c r="R96" s="769"/>
      <c r="S96" s="90"/>
      <c r="T96" s="139"/>
      <c r="U96" s="139"/>
      <c r="V96" s="139"/>
      <c r="W96" s="139"/>
      <c r="X96" s="139"/>
      <c r="Y96" s="139"/>
      <c r="Z96" s="139"/>
      <c r="AA96" s="139"/>
    </row>
    <row r="97" spans="1:33" s="99" customFormat="1" ht="14.5" customHeight="1" x14ac:dyDescent="0.3">
      <c r="A97" s="4"/>
      <c r="B97" s="2"/>
      <c r="C97" s="2"/>
      <c r="D97" s="2"/>
      <c r="E97" s="2"/>
      <c r="F97" s="2"/>
      <c r="G97" s="2"/>
      <c r="H97" s="2"/>
      <c r="I97" s="2"/>
      <c r="J97" s="2"/>
      <c r="K97" s="2"/>
      <c r="L97" s="15"/>
      <c r="M97" s="2"/>
      <c r="N97" s="2"/>
      <c r="O97" s="2"/>
      <c r="P97" s="7"/>
      <c r="Q97" s="768"/>
      <c r="R97" s="769"/>
      <c r="S97" s="90"/>
      <c r="T97" s="603"/>
      <c r="U97" s="603"/>
      <c r="V97" s="603"/>
      <c r="W97" s="603"/>
      <c r="X97" s="603"/>
      <c r="Y97" s="603"/>
      <c r="Z97" s="603"/>
      <c r="AA97" s="603"/>
    </row>
    <row r="98" spans="1:33" s="99" customFormat="1" ht="14.5" customHeight="1" x14ac:dyDescent="0.3">
      <c r="A98" s="189"/>
      <c r="B98" s="418" t="s">
        <v>4885</v>
      </c>
      <c r="C98" s="3"/>
      <c r="D98" s="3"/>
      <c r="E98" s="3"/>
      <c r="F98" s="191" t="s">
        <v>4670</v>
      </c>
      <c r="G98" s="3"/>
      <c r="H98" s="210"/>
      <c r="I98" s="3"/>
      <c r="J98" s="98"/>
      <c r="K98" s="3"/>
      <c r="L98" s="3"/>
      <c r="M98" s="3"/>
      <c r="N98" s="3"/>
      <c r="O98" s="3"/>
      <c r="P98" s="132"/>
      <c r="Q98" s="780">
        <f>Q93+Q95</f>
        <v>0</v>
      </c>
      <c r="R98" s="781"/>
      <c r="S98" s="43"/>
      <c r="T98" s="603"/>
      <c r="U98" s="603"/>
      <c r="V98" s="603"/>
      <c r="W98" s="603"/>
      <c r="X98" s="603"/>
      <c r="Y98" s="603"/>
      <c r="Z98" s="603"/>
      <c r="AA98" s="603"/>
    </row>
    <row r="99" spans="1:33" s="99" customFormat="1" ht="14.5" customHeight="1" x14ac:dyDescent="0.3">
      <c r="A99" s="568"/>
      <c r="B99" s="569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492"/>
      <c r="P99" s="492"/>
      <c r="Q99" s="566"/>
      <c r="R99" s="567"/>
      <c r="S99" s="90"/>
      <c r="T99" s="140"/>
      <c r="U99" s="140"/>
      <c r="V99" s="140"/>
      <c r="W99" s="140"/>
      <c r="X99" s="140"/>
      <c r="Y99" s="140"/>
      <c r="Z99" s="140"/>
      <c r="AA99" s="140"/>
    </row>
    <row r="100" spans="1:33" s="99" customFormat="1" ht="14.5" customHeight="1" x14ac:dyDescent="0.3">
      <c r="A100" s="189"/>
      <c r="B100" s="418" t="s">
        <v>4945</v>
      </c>
      <c r="C100" s="3"/>
      <c r="D100" s="3"/>
      <c r="E100" s="3"/>
      <c r="F100" s="3"/>
      <c r="G100" s="3"/>
      <c r="H100" s="3"/>
      <c r="I100" s="3"/>
      <c r="J100" s="98"/>
      <c r="K100" s="3"/>
      <c r="L100" s="3"/>
      <c r="M100" s="98"/>
      <c r="N100" s="98"/>
      <c r="O100" s="98"/>
      <c r="P100" s="98"/>
      <c r="Q100" s="1135">
        <v>0</v>
      </c>
      <c r="R100" s="1134"/>
      <c r="S100" s="90"/>
      <c r="T100" s="140"/>
      <c r="U100" s="140"/>
      <c r="V100" s="140"/>
      <c r="W100" s="140"/>
      <c r="X100" s="140"/>
      <c r="Y100" s="140"/>
      <c r="Z100" s="140"/>
      <c r="AA100" s="140"/>
    </row>
    <row r="101" spans="1:33" s="99" customFormat="1" ht="14.5" customHeight="1" x14ac:dyDescent="0.3">
      <c r="A101" s="294"/>
      <c r="Q101" s="608"/>
      <c r="R101" s="608"/>
      <c r="S101" s="90"/>
      <c r="T101" s="140"/>
      <c r="U101" s="140"/>
      <c r="V101" s="140"/>
      <c r="W101" s="140"/>
      <c r="X101" s="140"/>
      <c r="Y101" s="140"/>
      <c r="Z101" s="140"/>
      <c r="AA101" s="140"/>
    </row>
    <row r="102" spans="1:33" s="99" customFormat="1" ht="14.5" customHeight="1" x14ac:dyDescent="0.3">
      <c r="A102" s="364"/>
      <c r="B102" s="218"/>
      <c r="C102" s="218"/>
      <c r="D102" s="218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18"/>
      <c r="Q102" s="404"/>
      <c r="R102" s="405"/>
      <c r="S102" s="90"/>
      <c r="T102" s="140"/>
      <c r="U102" s="140"/>
      <c r="V102" s="140"/>
      <c r="W102" s="140"/>
      <c r="X102" s="140"/>
      <c r="Y102" s="140"/>
      <c r="Z102" s="140"/>
      <c r="AA102" s="140"/>
    </row>
    <row r="103" spans="1:33" s="616" customFormat="1" ht="14.5" customHeight="1" x14ac:dyDescent="0.3">
      <c r="A103" s="610"/>
      <c r="B103" s="611" t="s">
        <v>4887</v>
      </c>
      <c r="C103" s="612"/>
      <c r="D103" s="612"/>
      <c r="E103" s="612"/>
      <c r="F103" s="613" t="s">
        <v>4675</v>
      </c>
      <c r="G103" s="612"/>
      <c r="H103" s="614" t="s">
        <v>4886</v>
      </c>
      <c r="I103" s="612"/>
      <c r="J103" s="612"/>
      <c r="K103" s="612"/>
      <c r="L103" s="612"/>
      <c r="M103" s="612"/>
      <c r="N103" s="612"/>
      <c r="O103" s="615"/>
      <c r="P103" s="612"/>
      <c r="Q103" s="1157">
        <v>0</v>
      </c>
      <c r="R103" s="1158"/>
      <c r="S103" s="609"/>
    </row>
    <row r="104" spans="1:33" s="99" customFormat="1" ht="14.5" customHeight="1" x14ac:dyDescent="0.3">
      <c r="A104" s="215"/>
      <c r="B104" s="292"/>
      <c r="C104" s="2"/>
      <c r="D104" s="2"/>
      <c r="E104" s="2"/>
      <c r="F104" s="182"/>
      <c r="G104" s="2"/>
      <c r="H104" s="11"/>
      <c r="I104" s="2"/>
      <c r="J104" s="2"/>
      <c r="K104" s="2"/>
      <c r="L104" s="2"/>
      <c r="M104" s="2"/>
      <c r="N104" s="2"/>
      <c r="O104" s="15"/>
      <c r="P104" s="2"/>
      <c r="Q104" s="213"/>
      <c r="R104" s="214"/>
    </row>
    <row r="105" spans="1:33" s="99" customFormat="1" ht="14.5" customHeight="1" x14ac:dyDescent="0.3">
      <c r="A105" s="189"/>
      <c r="B105" s="611" t="s">
        <v>4855</v>
      </c>
      <c r="C105" s="3"/>
      <c r="D105" s="3"/>
      <c r="E105" s="3"/>
      <c r="F105" s="613" t="s">
        <v>4675</v>
      </c>
      <c r="G105" s="3"/>
      <c r="H105" s="614" t="s">
        <v>4886</v>
      </c>
      <c r="I105" s="3"/>
      <c r="J105" s="3"/>
      <c r="K105" s="3"/>
      <c r="L105" s="3"/>
      <c r="M105" s="3"/>
      <c r="N105" s="3"/>
      <c r="O105" s="98"/>
      <c r="P105" s="3"/>
      <c r="Q105" s="1157">
        <v>0</v>
      </c>
      <c r="R105" s="1158"/>
    </row>
    <row r="106" spans="1:33" s="203" customFormat="1" ht="14.5" customHeight="1" x14ac:dyDescent="0.3">
      <c r="A106" s="60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17"/>
      <c r="S106" s="201"/>
      <c r="T106" s="603"/>
      <c r="U106" s="389"/>
      <c r="V106" s="389"/>
      <c r="W106" s="389"/>
      <c r="X106" s="389"/>
      <c r="Y106" s="389"/>
      <c r="Z106" s="389"/>
      <c r="AA106" s="389"/>
      <c r="AC106" s="62"/>
      <c r="AD106" s="62"/>
      <c r="AE106" s="62"/>
      <c r="AF106" s="62"/>
      <c r="AG106" s="62"/>
    </row>
    <row r="107" spans="1:33" s="112" customFormat="1" ht="14.5" customHeight="1" x14ac:dyDescent="0.3">
      <c r="A107" s="1044" t="s">
        <v>4888</v>
      </c>
      <c r="B107" s="1044"/>
      <c r="C107" s="1044"/>
      <c r="D107" s="1044"/>
      <c r="E107" s="1044"/>
      <c r="F107" s="1044"/>
      <c r="G107" s="1044"/>
      <c r="H107" s="1044"/>
      <c r="I107" s="1044"/>
      <c r="J107" s="1044"/>
      <c r="K107" s="1044"/>
      <c r="L107" s="1044"/>
      <c r="M107" s="1044"/>
      <c r="N107" s="1044"/>
      <c r="O107" s="1044"/>
      <c r="P107" s="426"/>
      <c r="Q107" s="426"/>
      <c r="R107" s="376"/>
      <c r="S107" s="114"/>
      <c r="T107" s="376"/>
      <c r="U107" s="376"/>
      <c r="V107" s="376"/>
      <c r="W107" s="376"/>
      <c r="X107" s="114"/>
      <c r="Y107" s="114"/>
      <c r="Z107" s="240"/>
    </row>
    <row r="108" spans="1:33" s="112" customFormat="1" ht="14.5" customHeight="1" x14ac:dyDescent="0.3">
      <c r="A108" s="427"/>
      <c r="B108" s="427"/>
      <c r="C108" s="427"/>
      <c r="D108" s="427"/>
      <c r="E108" s="427"/>
      <c r="F108" s="427"/>
      <c r="G108" s="427"/>
      <c r="H108" s="427"/>
      <c r="I108" s="427"/>
      <c r="J108" s="427"/>
      <c r="K108" s="427"/>
      <c r="L108" s="427"/>
      <c r="M108" s="427"/>
      <c r="N108" s="427"/>
      <c r="O108" s="427"/>
      <c r="P108" s="145"/>
      <c r="Q108" s="145"/>
      <c r="R108" s="376"/>
      <c r="S108" s="114"/>
      <c r="T108" s="376"/>
      <c r="U108" s="376"/>
      <c r="V108" s="376"/>
      <c r="W108" s="376"/>
      <c r="X108" s="114"/>
      <c r="Y108" s="114"/>
      <c r="Z108" s="240"/>
    </row>
    <row r="109" spans="1:33" s="112" customFormat="1" ht="14.5" customHeight="1" x14ac:dyDescent="0.3">
      <c r="A109" s="427" t="s">
        <v>4769</v>
      </c>
      <c r="B109" s="427"/>
      <c r="C109" s="427"/>
      <c r="D109" s="427"/>
      <c r="E109" s="427"/>
      <c r="F109" s="427"/>
      <c r="G109" s="427"/>
      <c r="H109" s="427"/>
      <c r="I109" s="427"/>
      <c r="J109" s="427"/>
      <c r="K109" s="427"/>
      <c r="L109" s="427"/>
      <c r="M109" s="427"/>
      <c r="N109" s="427"/>
      <c r="O109" s="427"/>
      <c r="P109" s="145"/>
      <c r="Q109" s="145"/>
      <c r="R109" s="265"/>
      <c r="S109" s="43"/>
      <c r="T109" s="114"/>
      <c r="U109" s="114"/>
    </row>
    <row r="110" spans="1:33" s="112" customFormat="1" ht="14.5" customHeight="1" x14ac:dyDescent="0.3">
      <c r="A110" s="570"/>
      <c r="B110" s="853" t="s">
        <v>4933</v>
      </c>
      <c r="C110" s="853"/>
      <c r="D110" s="854"/>
      <c r="E110" s="859" t="s">
        <v>4531</v>
      </c>
      <c r="F110" s="860"/>
      <c r="G110" s="861"/>
      <c r="H110" s="428" t="s">
        <v>4768</v>
      </c>
      <c r="I110" s="846" t="s">
        <v>4760</v>
      </c>
      <c r="J110" s="847"/>
      <c r="K110" s="846" t="s">
        <v>4761</v>
      </c>
      <c r="L110" s="847"/>
      <c r="M110" s="969" t="s">
        <v>4860</v>
      </c>
      <c r="N110" s="970"/>
      <c r="O110" s="970"/>
      <c r="P110" s="971"/>
      <c r="Q110" s="846" t="s">
        <v>4763</v>
      </c>
      <c r="R110" s="847"/>
      <c r="T110" s="114"/>
      <c r="U110" s="114"/>
    </row>
    <row r="111" spans="1:33" s="112" customFormat="1" ht="14.5" customHeight="1" x14ac:dyDescent="0.3">
      <c r="A111" s="571"/>
      <c r="D111" s="572"/>
      <c r="E111" s="429"/>
      <c r="F111" s="430"/>
      <c r="G111" s="431"/>
      <c r="H111" s="432"/>
      <c r="I111" s="848"/>
      <c r="J111" s="849"/>
      <c r="K111" s="848" t="s">
        <v>4764</v>
      </c>
      <c r="L111" s="849"/>
      <c r="M111" s="966" t="s">
        <v>4861</v>
      </c>
      <c r="N111" s="967"/>
      <c r="O111" s="967"/>
      <c r="P111" s="968"/>
      <c r="Q111" s="848" t="s">
        <v>4765</v>
      </c>
      <c r="R111" s="849"/>
      <c r="S111" s="114"/>
      <c r="T111" s="114"/>
      <c r="U111" s="114"/>
    </row>
    <row r="112" spans="1:33" s="112" customFormat="1" ht="14.5" customHeight="1" x14ac:dyDescent="0.3">
      <c r="A112" s="571"/>
      <c r="D112" s="572"/>
      <c r="E112" s="434"/>
      <c r="F112" s="435"/>
      <c r="G112" s="436"/>
      <c r="H112" s="437"/>
      <c r="I112" s="855"/>
      <c r="J112" s="856"/>
      <c r="K112" s="855" t="s">
        <v>4766</v>
      </c>
      <c r="L112" s="856"/>
      <c r="M112" s="438"/>
      <c r="N112" s="439"/>
      <c r="O112" s="439"/>
      <c r="P112" s="440"/>
      <c r="Q112" s="855" t="s">
        <v>4767</v>
      </c>
      <c r="R112" s="856"/>
      <c r="S112" s="114"/>
      <c r="T112" s="114"/>
      <c r="U112" s="114"/>
    </row>
    <row r="113" spans="1:21" s="99" customFormat="1" ht="14.5" customHeight="1" x14ac:dyDescent="0.3">
      <c r="A113" s="441"/>
      <c r="B113" s="851" t="s">
        <v>4505</v>
      </c>
      <c r="C113" s="851"/>
      <c r="D113" s="852"/>
      <c r="E113" s="836">
        <v>0</v>
      </c>
      <c r="F113" s="837"/>
      <c r="G113" s="838"/>
      <c r="H113" s="659">
        <v>0</v>
      </c>
      <c r="I113" s="1067" t="str">
        <f t="shared" ref="I113:I118" si="0">IF($E$145&gt;0,E113/$E$145*100,"")</f>
        <v/>
      </c>
      <c r="J113" s="1068"/>
      <c r="K113" s="841">
        <v>0</v>
      </c>
      <c r="L113" s="842"/>
      <c r="M113" s="836">
        <v>0</v>
      </c>
      <c r="N113" s="837"/>
      <c r="O113" s="837"/>
      <c r="P113" s="838"/>
      <c r="Q113" s="1093">
        <f t="shared" ref="Q113:Q118" si="1">E113*(H113/100)</f>
        <v>0</v>
      </c>
      <c r="R113" s="1094"/>
      <c r="S113" s="90"/>
      <c r="T113" s="90"/>
      <c r="U113" s="90"/>
    </row>
    <row r="114" spans="1:21" s="99" customFormat="1" ht="14.5" customHeight="1" x14ac:dyDescent="0.3">
      <c r="A114" s="441"/>
      <c r="B114" s="851" t="s">
        <v>4505</v>
      </c>
      <c r="C114" s="851"/>
      <c r="D114" s="852"/>
      <c r="E114" s="836">
        <v>0</v>
      </c>
      <c r="F114" s="837"/>
      <c r="G114" s="838"/>
      <c r="H114" s="659">
        <v>0</v>
      </c>
      <c r="I114" s="1067" t="str">
        <f t="shared" si="0"/>
        <v/>
      </c>
      <c r="J114" s="1068"/>
      <c r="K114" s="841">
        <v>0</v>
      </c>
      <c r="L114" s="842"/>
      <c r="M114" s="836">
        <v>0</v>
      </c>
      <c r="N114" s="837"/>
      <c r="O114" s="837"/>
      <c r="P114" s="838"/>
      <c r="Q114" s="843">
        <f t="shared" si="1"/>
        <v>0</v>
      </c>
      <c r="R114" s="843"/>
      <c r="S114" s="90"/>
      <c r="T114" s="90"/>
      <c r="U114" s="90"/>
    </row>
    <row r="115" spans="1:21" s="99" customFormat="1" ht="14.5" customHeight="1" x14ac:dyDescent="0.3">
      <c r="A115" s="441"/>
      <c r="B115" s="851" t="s">
        <v>4505</v>
      </c>
      <c r="C115" s="851"/>
      <c r="D115" s="852"/>
      <c r="E115" s="836">
        <v>0</v>
      </c>
      <c r="F115" s="837"/>
      <c r="G115" s="838"/>
      <c r="H115" s="659">
        <v>0</v>
      </c>
      <c r="I115" s="1067" t="str">
        <f t="shared" si="0"/>
        <v/>
      </c>
      <c r="J115" s="1068"/>
      <c r="K115" s="841">
        <v>0</v>
      </c>
      <c r="L115" s="842"/>
      <c r="M115" s="836">
        <v>0</v>
      </c>
      <c r="N115" s="837"/>
      <c r="O115" s="837"/>
      <c r="P115" s="838"/>
      <c r="Q115" s="864">
        <f t="shared" si="1"/>
        <v>0</v>
      </c>
      <c r="R115" s="865"/>
      <c r="S115" s="90"/>
      <c r="T115" s="90"/>
      <c r="U115" s="90"/>
    </row>
    <row r="116" spans="1:21" s="99" customFormat="1" ht="14.5" customHeight="1" x14ac:dyDescent="0.3">
      <c r="A116" s="441"/>
      <c r="B116" s="851"/>
      <c r="C116" s="851"/>
      <c r="D116" s="852"/>
      <c r="E116" s="836">
        <v>0</v>
      </c>
      <c r="F116" s="837"/>
      <c r="G116" s="838"/>
      <c r="H116" s="659">
        <v>0</v>
      </c>
      <c r="I116" s="1067" t="str">
        <f t="shared" si="0"/>
        <v/>
      </c>
      <c r="J116" s="1068"/>
      <c r="K116" s="841">
        <v>0</v>
      </c>
      <c r="L116" s="842"/>
      <c r="M116" s="836">
        <v>0</v>
      </c>
      <c r="N116" s="837"/>
      <c r="O116" s="837"/>
      <c r="P116" s="838"/>
      <c r="Q116" s="843">
        <f t="shared" si="1"/>
        <v>0</v>
      </c>
      <c r="R116" s="843"/>
      <c r="S116" s="90"/>
      <c r="T116" s="90"/>
      <c r="U116" s="90"/>
    </row>
    <row r="117" spans="1:21" s="99" customFormat="1" ht="14.5" customHeight="1" x14ac:dyDescent="0.3">
      <c r="A117" s="441"/>
      <c r="B117" s="851"/>
      <c r="C117" s="851"/>
      <c r="D117" s="852"/>
      <c r="E117" s="836">
        <v>0</v>
      </c>
      <c r="F117" s="837"/>
      <c r="G117" s="838"/>
      <c r="H117" s="659">
        <v>0</v>
      </c>
      <c r="I117" s="1067" t="str">
        <f t="shared" si="0"/>
        <v/>
      </c>
      <c r="J117" s="1068"/>
      <c r="K117" s="841">
        <v>0</v>
      </c>
      <c r="L117" s="842"/>
      <c r="M117" s="836">
        <v>0</v>
      </c>
      <c r="N117" s="837"/>
      <c r="O117" s="837"/>
      <c r="P117" s="838"/>
      <c r="Q117" s="843">
        <f t="shared" si="1"/>
        <v>0</v>
      </c>
      <c r="R117" s="843"/>
      <c r="S117" s="90"/>
      <c r="T117" s="90"/>
      <c r="U117" s="90"/>
    </row>
    <row r="118" spans="1:21" s="99" customFormat="1" ht="14.5" customHeight="1" x14ac:dyDescent="0.3">
      <c r="A118" s="441"/>
      <c r="B118" s="851"/>
      <c r="C118" s="851"/>
      <c r="D118" s="852"/>
      <c r="E118" s="836">
        <v>0</v>
      </c>
      <c r="F118" s="837"/>
      <c r="G118" s="838"/>
      <c r="H118" s="659">
        <v>0</v>
      </c>
      <c r="I118" s="1067" t="str">
        <f t="shared" si="0"/>
        <v/>
      </c>
      <c r="J118" s="1068"/>
      <c r="K118" s="841">
        <v>0</v>
      </c>
      <c r="L118" s="842"/>
      <c r="M118" s="836">
        <v>0</v>
      </c>
      <c r="N118" s="837"/>
      <c r="O118" s="837"/>
      <c r="P118" s="838"/>
      <c r="Q118" s="843">
        <f t="shared" si="1"/>
        <v>0</v>
      </c>
      <c r="R118" s="843"/>
      <c r="S118" s="90"/>
      <c r="T118" s="90"/>
      <c r="U118" s="90"/>
    </row>
    <row r="119" spans="1:21" s="2" customFormat="1" ht="14.5" customHeight="1" x14ac:dyDescent="0.3">
      <c r="A119" s="442"/>
      <c r="B119" s="981" t="s">
        <v>4770</v>
      </c>
      <c r="C119" s="981"/>
      <c r="D119" s="982"/>
      <c r="E119" s="961">
        <f>SUM(E110:F118)</f>
        <v>0</v>
      </c>
      <c r="F119" s="962"/>
      <c r="G119" s="963"/>
      <c r="H119" s="444"/>
      <c r="I119" s="1069">
        <f>SUM(I110:J118)</f>
        <v>0</v>
      </c>
      <c r="J119" s="1070"/>
      <c r="K119" s="1071"/>
      <c r="L119" s="1072"/>
      <c r="M119" s="442" t="s">
        <v>4771</v>
      </c>
      <c r="N119" s="445"/>
      <c r="O119" s="445"/>
      <c r="P119" s="443"/>
      <c r="Q119" s="960">
        <f>SUM(Q113:Q117)+Q118</f>
        <v>0</v>
      </c>
      <c r="R119" s="960"/>
      <c r="S119" s="115"/>
      <c r="T119" s="133"/>
      <c r="U119" s="133"/>
    </row>
    <row r="120" spans="1:21" s="265" customFormat="1" ht="14.5" customHeight="1" x14ac:dyDescent="0.3">
      <c r="A120" s="447" t="s">
        <v>4772</v>
      </c>
      <c r="B120" s="206"/>
      <c r="C120" s="145"/>
      <c r="S120" s="154"/>
      <c r="T120" s="114"/>
      <c r="U120" s="114"/>
    </row>
    <row r="121" spans="1:21" s="265" customFormat="1" ht="14.5" customHeight="1" x14ac:dyDescent="0.3">
      <c r="A121" s="447" t="s">
        <v>4862</v>
      </c>
      <c r="B121" s="206"/>
      <c r="C121" s="145"/>
      <c r="S121" s="154"/>
      <c r="T121" s="114"/>
      <c r="U121" s="114"/>
    </row>
    <row r="122" spans="1:21" s="265" customFormat="1" ht="14.5" customHeight="1" x14ac:dyDescent="0.3">
      <c r="A122" s="447" t="s">
        <v>4774</v>
      </c>
      <c r="B122" s="206"/>
      <c r="C122" s="145"/>
      <c r="S122" s="154"/>
      <c r="T122" s="114"/>
      <c r="U122" s="114"/>
    </row>
    <row r="123" spans="1:21" s="265" customFormat="1" ht="14.5" customHeight="1" x14ac:dyDescent="0.3">
      <c r="A123" s="447"/>
      <c r="B123" s="206"/>
      <c r="C123" s="145"/>
      <c r="S123" s="154"/>
      <c r="T123" s="114"/>
      <c r="U123" s="114"/>
    </row>
    <row r="124" spans="1:21" s="112" customFormat="1" ht="14.5" customHeight="1" x14ac:dyDescent="0.3">
      <c r="A124" s="427" t="s">
        <v>4775</v>
      </c>
      <c r="B124" s="156"/>
      <c r="C124" s="156"/>
      <c r="D124" s="156"/>
      <c r="E124" s="156"/>
      <c r="F124" s="156"/>
      <c r="G124" s="156"/>
      <c r="H124" s="156"/>
      <c r="I124" s="156"/>
      <c r="J124" s="156"/>
      <c r="K124" s="156"/>
      <c r="L124" s="156"/>
      <c r="M124" s="448"/>
      <c r="N124" s="448"/>
      <c r="O124" s="448"/>
      <c r="P124" s="265"/>
      <c r="Q124" s="145"/>
      <c r="R124" s="265"/>
      <c r="S124" s="114"/>
      <c r="T124" s="114"/>
      <c r="U124" s="114"/>
    </row>
    <row r="125" spans="1:21" s="450" customFormat="1" ht="14.5" customHeight="1" x14ac:dyDescent="0.35">
      <c r="A125" s="1084"/>
      <c r="B125" s="1095"/>
      <c r="C125" s="1095"/>
      <c r="D125" s="1096"/>
      <c r="E125" s="859" t="s">
        <v>4531</v>
      </c>
      <c r="F125" s="860"/>
      <c r="G125" s="861"/>
      <c r="H125" s="428" t="s">
        <v>4768</v>
      </c>
      <c r="I125" s="846" t="s">
        <v>4760</v>
      </c>
      <c r="J125" s="847"/>
      <c r="K125" s="846" t="s">
        <v>4761</v>
      </c>
      <c r="L125" s="847"/>
      <c r="M125" s="846" t="s">
        <v>4762</v>
      </c>
      <c r="N125" s="978"/>
      <c r="O125" s="978"/>
      <c r="P125" s="847"/>
      <c r="Q125" s="846" t="s">
        <v>4763</v>
      </c>
      <c r="R125" s="847"/>
      <c r="S125" s="280"/>
      <c r="T125" s="449"/>
      <c r="U125" s="449"/>
    </row>
    <row r="126" spans="1:21" s="450" customFormat="1" ht="14.5" customHeight="1" x14ac:dyDescent="0.35">
      <c r="A126" s="1097"/>
      <c r="B126" s="1098"/>
      <c r="C126" s="1098"/>
      <c r="D126" s="1099"/>
      <c r="E126" s="429"/>
      <c r="F126" s="430"/>
      <c r="G126" s="431"/>
      <c r="H126" s="432"/>
      <c r="I126" s="848"/>
      <c r="J126" s="849"/>
      <c r="K126" s="848" t="s">
        <v>4764</v>
      </c>
      <c r="L126" s="849"/>
      <c r="M126" s="451"/>
      <c r="N126" s="452"/>
      <c r="O126" s="452"/>
      <c r="P126" s="452"/>
      <c r="Q126" s="848" t="s">
        <v>4765</v>
      </c>
      <c r="R126" s="849"/>
      <c r="S126" s="449"/>
      <c r="T126" s="449"/>
      <c r="U126" s="449"/>
    </row>
    <row r="127" spans="1:21" s="450" customFormat="1" ht="14.5" customHeight="1" x14ac:dyDescent="0.35">
      <c r="A127" s="1097"/>
      <c r="B127" s="1098"/>
      <c r="C127" s="1098"/>
      <c r="D127" s="1099"/>
      <c r="E127" s="434"/>
      <c r="F127" s="435"/>
      <c r="G127" s="436"/>
      <c r="H127" s="437"/>
      <c r="I127" s="855"/>
      <c r="J127" s="856"/>
      <c r="K127" s="855" t="s">
        <v>4766</v>
      </c>
      <c r="L127" s="856"/>
      <c r="M127" s="433"/>
      <c r="N127" s="453"/>
      <c r="O127" s="453"/>
      <c r="P127" s="453"/>
      <c r="Q127" s="855" t="s">
        <v>4767</v>
      </c>
      <c r="R127" s="856"/>
      <c r="S127" s="449"/>
      <c r="T127" s="449"/>
      <c r="U127" s="449"/>
    </row>
    <row r="128" spans="1:21" s="105" customFormat="1" ht="14.5" customHeight="1" x14ac:dyDescent="0.25">
      <c r="A128" s="454"/>
      <c r="B128" s="159" t="s">
        <v>4776</v>
      </c>
      <c r="C128" s="455"/>
      <c r="D128" s="456"/>
      <c r="E128" s="1073">
        <v>0</v>
      </c>
      <c r="F128" s="1074"/>
      <c r="G128" s="1075"/>
      <c r="H128" s="660">
        <v>0</v>
      </c>
      <c r="I128" s="1076" t="str">
        <f t="shared" ref="I128:I134" si="2">IF($E$136&gt;0,E128/$E$136*100,"")</f>
        <v/>
      </c>
      <c r="J128" s="1077"/>
      <c r="K128" s="1078"/>
      <c r="L128" s="1079"/>
      <c r="M128" s="1080"/>
      <c r="N128" s="1081"/>
      <c r="O128" s="1081"/>
      <c r="P128" s="1082"/>
      <c r="Q128" s="1083">
        <f>E128*(H128/100)</f>
        <v>0</v>
      </c>
      <c r="R128" s="1083"/>
      <c r="S128" s="278"/>
      <c r="T128" s="278"/>
      <c r="U128" s="278"/>
    </row>
    <row r="129" spans="1:27" s="105" customFormat="1" ht="14.5" customHeight="1" x14ac:dyDescent="0.25">
      <c r="A129" s="454" t="s">
        <v>2</v>
      </c>
      <c r="B129" s="159" t="s">
        <v>4777</v>
      </c>
      <c r="C129" s="455"/>
      <c r="D129" s="456"/>
      <c r="E129" s="1073">
        <v>0</v>
      </c>
      <c r="F129" s="1074"/>
      <c r="G129" s="1075"/>
      <c r="H129" s="661">
        <v>0</v>
      </c>
      <c r="I129" s="1076" t="str">
        <f t="shared" si="2"/>
        <v/>
      </c>
      <c r="J129" s="1077"/>
      <c r="K129" s="1078"/>
      <c r="L129" s="1079"/>
      <c r="M129" s="1080"/>
      <c r="N129" s="1081"/>
      <c r="O129" s="1081"/>
      <c r="P129" s="1082"/>
      <c r="Q129" s="1083">
        <f t="shared" ref="Q129:Q134" si="3">E129*(H129/100)</f>
        <v>0</v>
      </c>
      <c r="R129" s="1083"/>
      <c r="S129" s="278"/>
      <c r="T129" s="278"/>
      <c r="U129" s="278"/>
    </row>
    <row r="130" spans="1:27" s="105" customFormat="1" ht="14.5" customHeight="1" x14ac:dyDescent="0.25">
      <c r="A130" s="454"/>
      <c r="B130" s="159" t="s">
        <v>4778</v>
      </c>
      <c r="C130" s="455"/>
      <c r="D130" s="456"/>
      <c r="E130" s="1073">
        <v>0</v>
      </c>
      <c r="F130" s="1074"/>
      <c r="G130" s="1075"/>
      <c r="H130" s="660">
        <v>0</v>
      </c>
      <c r="I130" s="1076" t="str">
        <f t="shared" si="2"/>
        <v/>
      </c>
      <c r="J130" s="1077"/>
      <c r="K130" s="1078"/>
      <c r="L130" s="1079"/>
      <c r="M130" s="1080"/>
      <c r="N130" s="1081"/>
      <c r="O130" s="1081"/>
      <c r="P130" s="1082"/>
      <c r="Q130" s="1083">
        <f t="shared" si="3"/>
        <v>0</v>
      </c>
      <c r="R130" s="1083"/>
      <c r="S130" s="278"/>
      <c r="T130" s="278"/>
      <c r="U130" s="278"/>
    </row>
    <row r="131" spans="1:27" s="105" customFormat="1" ht="14.5" customHeight="1" x14ac:dyDescent="0.25">
      <c r="A131" s="454"/>
      <c r="B131" s="159" t="s">
        <v>4785</v>
      </c>
      <c r="C131" s="455"/>
      <c r="D131" s="456"/>
      <c r="E131" s="1073">
        <v>0</v>
      </c>
      <c r="F131" s="1074"/>
      <c r="G131" s="1075"/>
      <c r="H131" s="660">
        <v>0</v>
      </c>
      <c r="I131" s="1076" t="str">
        <f t="shared" si="2"/>
        <v/>
      </c>
      <c r="J131" s="1077"/>
      <c r="K131" s="1078"/>
      <c r="L131" s="1079"/>
      <c r="M131" s="1080"/>
      <c r="N131" s="1081"/>
      <c r="O131" s="1081"/>
      <c r="P131" s="1082"/>
      <c r="Q131" s="1083">
        <f t="shared" si="3"/>
        <v>0</v>
      </c>
      <c r="R131" s="1083"/>
      <c r="S131" s="278"/>
      <c r="T131" s="278"/>
      <c r="U131" s="278"/>
    </row>
    <row r="132" spans="1:27" s="105" customFormat="1" ht="14.5" customHeight="1" x14ac:dyDescent="0.25">
      <c r="A132" s="454"/>
      <c r="B132" s="159" t="s">
        <v>4779</v>
      </c>
      <c r="C132" s="455"/>
      <c r="D132" s="456"/>
      <c r="E132" s="1073">
        <v>0</v>
      </c>
      <c r="F132" s="1074"/>
      <c r="G132" s="1075"/>
      <c r="H132" s="661">
        <v>0</v>
      </c>
      <c r="I132" s="1076" t="str">
        <f t="shared" si="2"/>
        <v/>
      </c>
      <c r="J132" s="1077"/>
      <c r="K132" s="1078"/>
      <c r="L132" s="1079"/>
      <c r="M132" s="1080"/>
      <c r="N132" s="1081"/>
      <c r="O132" s="1081"/>
      <c r="P132" s="1082"/>
      <c r="Q132" s="1083">
        <f t="shared" si="3"/>
        <v>0</v>
      </c>
      <c r="R132" s="1083"/>
      <c r="S132" s="278"/>
      <c r="T132" s="278"/>
      <c r="U132" s="278"/>
    </row>
    <row r="133" spans="1:27" s="105" customFormat="1" ht="14.5" customHeight="1" x14ac:dyDescent="0.25">
      <c r="A133" s="454"/>
      <c r="B133" s="159" t="s">
        <v>4780</v>
      </c>
      <c r="C133" s="455"/>
      <c r="D133" s="456"/>
      <c r="E133" s="1073">
        <v>0</v>
      </c>
      <c r="F133" s="1074"/>
      <c r="G133" s="1075"/>
      <c r="H133" s="660">
        <v>0</v>
      </c>
      <c r="I133" s="1076" t="str">
        <f t="shared" si="2"/>
        <v/>
      </c>
      <c r="J133" s="1077"/>
      <c r="K133" s="1078"/>
      <c r="L133" s="1079"/>
      <c r="M133" s="1080"/>
      <c r="N133" s="1081"/>
      <c r="O133" s="1081"/>
      <c r="P133" s="1082"/>
      <c r="Q133" s="1083">
        <f t="shared" si="3"/>
        <v>0</v>
      </c>
      <c r="R133" s="1083"/>
      <c r="S133" s="278"/>
      <c r="T133" s="278"/>
      <c r="U133" s="278"/>
    </row>
    <row r="134" spans="1:27" s="105" customFormat="1" ht="14.5" customHeight="1" x14ac:dyDescent="0.25">
      <c r="A134" s="454"/>
      <c r="B134" s="159" t="s">
        <v>4786</v>
      </c>
      <c r="C134" s="455"/>
      <c r="D134" s="456"/>
      <c r="E134" s="1073">
        <v>0</v>
      </c>
      <c r="F134" s="1074"/>
      <c r="G134" s="1075"/>
      <c r="H134" s="660">
        <v>0</v>
      </c>
      <c r="I134" s="1076" t="str">
        <f t="shared" si="2"/>
        <v/>
      </c>
      <c r="J134" s="1077"/>
      <c r="K134" s="1078"/>
      <c r="L134" s="1079"/>
      <c r="M134" s="1080"/>
      <c r="N134" s="1081"/>
      <c r="O134" s="1081"/>
      <c r="P134" s="1082"/>
      <c r="Q134" s="1083">
        <f t="shared" si="3"/>
        <v>0</v>
      </c>
      <c r="R134" s="1083"/>
      <c r="S134" s="457"/>
      <c r="T134" s="278"/>
      <c r="U134" s="278"/>
    </row>
    <row r="135" spans="1:27" s="105" customFormat="1" ht="14.5" customHeight="1" x14ac:dyDescent="0.25">
      <c r="A135" s="454"/>
      <c r="B135" s="159" t="s">
        <v>4781</v>
      </c>
      <c r="C135" s="455"/>
      <c r="D135" s="456"/>
      <c r="E135" s="1104">
        <f>E119</f>
        <v>0</v>
      </c>
      <c r="F135" s="1105"/>
      <c r="G135" s="1106"/>
      <c r="H135" s="458"/>
      <c r="I135" s="1149">
        <f>IFERROR(Q135/E135,0)</f>
        <v>0</v>
      </c>
      <c r="J135" s="1150"/>
      <c r="K135" s="459"/>
      <c r="L135" s="459"/>
      <c r="M135" s="1107"/>
      <c r="N135" s="1107"/>
      <c r="O135" s="1107"/>
      <c r="P135" s="1108"/>
      <c r="Q135" s="1109">
        <f>Q119</f>
        <v>0</v>
      </c>
      <c r="R135" s="1110"/>
      <c r="S135" s="460"/>
      <c r="T135" s="278"/>
      <c r="U135" s="278"/>
    </row>
    <row r="136" spans="1:27" s="2" customFormat="1" ht="14.5" customHeight="1" x14ac:dyDescent="0.25">
      <c r="A136" s="461"/>
      <c r="B136" s="1155" t="s">
        <v>4889</v>
      </c>
      <c r="C136" s="1155"/>
      <c r="D136" s="1156"/>
      <c r="E136" s="957">
        <f>SUM(E128:G135)</f>
        <v>0</v>
      </c>
      <c r="F136" s="958"/>
      <c r="G136" s="959"/>
      <c r="H136" s="464"/>
      <c r="I136" s="839">
        <f>SUM(I128:J135)</f>
        <v>0</v>
      </c>
      <c r="J136" s="840"/>
      <c r="K136" s="465"/>
      <c r="L136" s="465"/>
      <c r="M136" s="867"/>
      <c r="N136" s="867"/>
      <c r="O136" s="867"/>
      <c r="P136" s="868"/>
      <c r="Q136" s="843">
        <f>SUM(Q128:Q133)+Q135</f>
        <v>0</v>
      </c>
      <c r="R136" s="843"/>
      <c r="S136" s="133"/>
      <c r="T136" s="133"/>
      <c r="U136" s="133"/>
    </row>
    <row r="137" spans="1:27" s="99" customFormat="1" ht="14.5" customHeight="1" x14ac:dyDescent="0.3">
      <c r="A137" s="461"/>
      <c r="B137" s="159" t="s">
        <v>4788</v>
      </c>
      <c r="C137" s="159"/>
      <c r="D137" s="462"/>
      <c r="E137" s="1111">
        <v>0</v>
      </c>
      <c r="F137" s="1112"/>
      <c r="G137" s="1113"/>
      <c r="H137" s="662">
        <v>0</v>
      </c>
      <c r="I137" s="1114"/>
      <c r="J137" s="1114"/>
      <c r="K137" s="1159"/>
      <c r="L137" s="1160"/>
      <c r="M137" s="1161"/>
      <c r="N137" s="1162"/>
      <c r="O137" s="1162"/>
      <c r="P137" s="1163"/>
      <c r="Q137" s="1117">
        <f>E137*H137</f>
        <v>0</v>
      </c>
      <c r="R137" s="1117"/>
      <c r="S137" s="43"/>
      <c r="T137" s="355"/>
      <c r="U137" s="355"/>
      <c r="V137" s="355"/>
      <c r="W137" s="355"/>
      <c r="X137" s="90"/>
      <c r="Y137" s="90"/>
      <c r="Z137" s="242"/>
    </row>
    <row r="138" spans="1:27" s="99" customFormat="1" ht="14.5" customHeight="1" x14ac:dyDescent="0.3">
      <c r="A138" s="474">
        <v>1</v>
      </c>
      <c r="B138" s="475" t="s">
        <v>4782</v>
      </c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398"/>
      <c r="N138" s="398"/>
      <c r="O138" s="398"/>
      <c r="P138" s="93"/>
      <c r="Q138" s="93"/>
      <c r="R138" s="180"/>
      <c r="S138" s="90"/>
      <c r="T138" s="355"/>
      <c r="U138" s="355"/>
      <c r="V138" s="355"/>
      <c r="W138" s="355"/>
      <c r="X138" s="90"/>
      <c r="Y138" s="90"/>
      <c r="Z138" s="242"/>
    </row>
    <row r="139" spans="1:27" s="99" customFormat="1" ht="14.5" customHeight="1" x14ac:dyDescent="0.3">
      <c r="A139" s="476">
        <v>2</v>
      </c>
      <c r="B139" s="206" t="s">
        <v>4783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15"/>
      <c r="N139" s="15"/>
      <c r="O139" s="15"/>
      <c r="P139" s="2"/>
      <c r="Q139" s="2"/>
      <c r="R139" s="5"/>
      <c r="S139" s="90"/>
      <c r="T139" s="355"/>
      <c r="U139" s="355"/>
      <c r="V139" s="355"/>
      <c r="W139" s="355"/>
      <c r="X139" s="90"/>
      <c r="Y139" s="90"/>
      <c r="Z139" s="242"/>
    </row>
    <row r="140" spans="1:27" s="99" customFormat="1" ht="14.5" customHeight="1" x14ac:dyDescent="0.3">
      <c r="A140" s="476">
        <v>3</v>
      </c>
      <c r="B140" s="206" t="s">
        <v>4784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15"/>
      <c r="N140" s="15"/>
      <c r="O140" s="15"/>
      <c r="P140" s="2"/>
      <c r="Q140" s="2"/>
      <c r="R140" s="5"/>
      <c r="S140" s="90"/>
      <c r="T140" s="355"/>
      <c r="U140" s="355"/>
      <c r="V140" s="355"/>
      <c r="W140" s="355"/>
      <c r="X140" s="90"/>
      <c r="Y140" s="90"/>
      <c r="Z140" s="242"/>
    </row>
    <row r="141" spans="1:27" s="99" customFormat="1" ht="14.5" customHeight="1" x14ac:dyDescent="0.3">
      <c r="S141" s="133"/>
      <c r="T141" s="16"/>
      <c r="U141" s="16"/>
      <c r="V141" s="355"/>
      <c r="W141" s="355"/>
      <c r="X141" s="90"/>
      <c r="Y141" s="90"/>
      <c r="Z141" s="242"/>
    </row>
    <row r="142" spans="1:27" s="376" customFormat="1" ht="14.5" customHeight="1" x14ac:dyDescent="0.3">
      <c r="A142" s="477" t="s">
        <v>4789</v>
      </c>
      <c r="B142" s="618"/>
      <c r="C142" s="618"/>
      <c r="D142" s="618"/>
      <c r="E142" s="618"/>
      <c r="F142" s="618"/>
      <c r="G142" s="618"/>
      <c r="H142" s="618"/>
      <c r="I142" s="618"/>
      <c r="J142" s="618"/>
      <c r="K142" s="618"/>
      <c r="L142" s="618"/>
      <c r="M142" s="618"/>
      <c r="N142" s="618"/>
      <c r="O142" s="618"/>
      <c r="P142" s="618"/>
      <c r="Q142" s="618"/>
      <c r="S142" s="154"/>
      <c r="T142" s="274"/>
      <c r="U142" s="274"/>
      <c r="X142" s="114"/>
      <c r="Y142" s="114"/>
      <c r="Z142" s="240"/>
      <c r="AA142" s="112"/>
    </row>
    <row r="143" spans="1:27" s="376" customFormat="1" ht="14.5" customHeight="1" x14ac:dyDescent="0.3">
      <c r="A143" s="145"/>
      <c r="B143" s="145"/>
      <c r="C143" s="145"/>
      <c r="D143" s="145"/>
      <c r="E143" s="145"/>
      <c r="F143" s="145"/>
      <c r="G143" s="145"/>
      <c r="H143" s="145"/>
      <c r="I143" s="145"/>
      <c r="J143" s="145"/>
      <c r="K143" s="145"/>
      <c r="L143" s="145"/>
      <c r="Q143" s="145"/>
      <c r="S143" s="154"/>
      <c r="T143" s="274"/>
      <c r="U143" s="274"/>
      <c r="X143" s="114"/>
      <c r="Y143" s="114"/>
      <c r="Z143" s="240"/>
      <c r="AA143" s="112"/>
    </row>
    <row r="144" spans="1:27" s="112" customFormat="1" ht="14.5" customHeight="1" x14ac:dyDescent="0.3">
      <c r="A144" s="930" t="s">
        <v>4790</v>
      </c>
      <c r="B144" s="931"/>
      <c r="C144" s="932"/>
      <c r="D144" s="478" t="s">
        <v>4791</v>
      </c>
      <c r="E144" s="933" t="s">
        <v>4792</v>
      </c>
      <c r="F144" s="934"/>
      <c r="G144" s="934"/>
      <c r="H144" s="934"/>
      <c r="I144" s="935"/>
      <c r="J144" s="936" t="s">
        <v>4793</v>
      </c>
      <c r="K144" s="937"/>
      <c r="L144" s="937"/>
      <c r="M144" s="937"/>
      <c r="N144" s="938"/>
      <c r="O144" s="478" t="s">
        <v>4794</v>
      </c>
      <c r="P144" s="954" t="s">
        <v>4795</v>
      </c>
      <c r="Q144" s="955"/>
      <c r="R144" s="956"/>
    </row>
    <row r="145" spans="1:27" s="376" customFormat="1" ht="14.5" customHeight="1" x14ac:dyDescent="0.3">
      <c r="A145" s="947" t="s">
        <v>3</v>
      </c>
      <c r="B145" s="948"/>
      <c r="C145" s="645" t="s">
        <v>4796</v>
      </c>
      <c r="D145" s="47" t="s">
        <v>3</v>
      </c>
      <c r="E145" s="941"/>
      <c r="F145" s="942"/>
      <c r="G145" s="942"/>
      <c r="H145" s="942"/>
      <c r="I145" s="942"/>
      <c r="J145" s="943">
        <v>0</v>
      </c>
      <c r="K145" s="944"/>
      <c r="L145" s="944"/>
      <c r="M145" s="944"/>
      <c r="N145" s="944"/>
      <c r="O145" s="82" t="str">
        <f>IF($J$152&gt;0,J145/$J$152,"")</f>
        <v/>
      </c>
      <c r="P145" s="986">
        <v>0</v>
      </c>
      <c r="Q145" s="987"/>
      <c r="R145" s="988"/>
      <c r="S145" s="154"/>
      <c r="T145" s="288"/>
      <c r="U145" s="274"/>
      <c r="V145" s="288"/>
      <c r="X145" s="114"/>
      <c r="Y145" s="114"/>
      <c r="Z145" s="240"/>
      <c r="AA145" s="112"/>
    </row>
    <row r="146" spans="1:27" s="376" customFormat="1" ht="14.5" customHeight="1" x14ac:dyDescent="0.3">
      <c r="A146" s="947" t="s">
        <v>3</v>
      </c>
      <c r="B146" s="948"/>
      <c r="C146" s="646" t="s">
        <v>4796</v>
      </c>
      <c r="D146" s="47" t="s">
        <v>3</v>
      </c>
      <c r="E146" s="949"/>
      <c r="F146" s="950"/>
      <c r="G146" s="950"/>
      <c r="H146" s="950"/>
      <c r="I146" s="950"/>
      <c r="J146" s="888">
        <v>0</v>
      </c>
      <c r="K146" s="889"/>
      <c r="L146" s="889"/>
      <c r="M146" s="889"/>
      <c r="N146" s="889"/>
      <c r="O146" s="82" t="str">
        <f t="shared" ref="O146:O151" si="4">IF($J$152&gt;0,J146/$J$152,"")</f>
        <v/>
      </c>
      <c r="P146" s="927">
        <v>0</v>
      </c>
      <c r="Q146" s="928"/>
      <c r="R146" s="929"/>
      <c r="S146" s="154"/>
      <c r="T146" s="274"/>
      <c r="U146" s="274"/>
      <c r="V146" s="274"/>
      <c r="X146" s="114"/>
      <c r="Y146" s="114"/>
      <c r="Z146" s="240"/>
      <c r="AA146" s="112"/>
    </row>
    <row r="147" spans="1:27" s="376" customFormat="1" ht="14.5" customHeight="1" x14ac:dyDescent="0.3">
      <c r="A147" s="947" t="s">
        <v>3</v>
      </c>
      <c r="B147" s="948"/>
      <c r="C147" s="647" t="s">
        <v>4796</v>
      </c>
      <c r="D147" s="47" t="s">
        <v>3</v>
      </c>
      <c r="E147" s="949"/>
      <c r="F147" s="950"/>
      <c r="G147" s="950"/>
      <c r="H147" s="950"/>
      <c r="I147" s="950"/>
      <c r="J147" s="888">
        <v>0</v>
      </c>
      <c r="K147" s="889"/>
      <c r="L147" s="889"/>
      <c r="M147" s="889"/>
      <c r="N147" s="889"/>
      <c r="O147" s="82" t="str">
        <f t="shared" si="4"/>
        <v/>
      </c>
      <c r="P147" s="927">
        <v>0</v>
      </c>
      <c r="Q147" s="928"/>
      <c r="R147" s="929"/>
      <c r="S147" s="154"/>
      <c r="T147" s="274"/>
      <c r="U147" s="274"/>
      <c r="V147" s="274"/>
      <c r="X147" s="114"/>
      <c r="Y147" s="114"/>
      <c r="Z147" s="240"/>
      <c r="AA147" s="112"/>
    </row>
    <row r="148" spans="1:27" s="376" customFormat="1" ht="14.5" customHeight="1" x14ac:dyDescent="0.3">
      <c r="A148" s="947" t="s">
        <v>3</v>
      </c>
      <c r="B148" s="948"/>
      <c r="C148" s="646" t="s">
        <v>4796</v>
      </c>
      <c r="D148" s="47" t="s">
        <v>3</v>
      </c>
      <c r="E148" s="949"/>
      <c r="F148" s="950"/>
      <c r="G148" s="950"/>
      <c r="H148" s="950"/>
      <c r="I148" s="950"/>
      <c r="J148" s="888">
        <v>0</v>
      </c>
      <c r="K148" s="889"/>
      <c r="L148" s="889"/>
      <c r="M148" s="889"/>
      <c r="N148" s="889"/>
      <c r="O148" s="82" t="str">
        <f t="shared" si="4"/>
        <v/>
      </c>
      <c r="P148" s="927">
        <v>0</v>
      </c>
      <c r="Q148" s="928"/>
      <c r="R148" s="929"/>
      <c r="S148" s="154"/>
      <c r="T148" s="274"/>
      <c r="U148" s="274"/>
      <c r="V148" s="274"/>
      <c r="X148" s="114"/>
      <c r="Y148" s="114"/>
      <c r="Z148" s="240"/>
      <c r="AA148" s="112"/>
    </row>
    <row r="149" spans="1:27" s="376" customFormat="1" ht="14.5" customHeight="1" x14ac:dyDescent="0.3">
      <c r="A149" s="947" t="s">
        <v>3</v>
      </c>
      <c r="B149" s="948"/>
      <c r="C149" s="647" t="s">
        <v>4796</v>
      </c>
      <c r="D149" s="47" t="s">
        <v>3</v>
      </c>
      <c r="E149" s="949"/>
      <c r="F149" s="950"/>
      <c r="G149" s="950"/>
      <c r="H149" s="950"/>
      <c r="I149" s="950"/>
      <c r="J149" s="888">
        <v>0</v>
      </c>
      <c r="K149" s="889"/>
      <c r="L149" s="889"/>
      <c r="M149" s="889"/>
      <c r="N149" s="889"/>
      <c r="O149" s="82" t="str">
        <f t="shared" si="4"/>
        <v/>
      </c>
      <c r="P149" s="927">
        <v>0</v>
      </c>
      <c r="Q149" s="928"/>
      <c r="R149" s="929"/>
      <c r="S149" s="154"/>
      <c r="T149" s="274"/>
      <c r="U149" s="274"/>
      <c r="V149" s="274"/>
      <c r="X149" s="114"/>
      <c r="Y149" s="114"/>
      <c r="Z149" s="240"/>
      <c r="AA149" s="112"/>
    </row>
    <row r="150" spans="1:27" s="376" customFormat="1" ht="14.5" customHeight="1" x14ac:dyDescent="0.3">
      <c r="A150" s="947" t="s">
        <v>3</v>
      </c>
      <c r="B150" s="948"/>
      <c r="C150" s="647" t="s">
        <v>4796</v>
      </c>
      <c r="D150" s="47" t="s">
        <v>3</v>
      </c>
      <c r="E150" s="949"/>
      <c r="F150" s="950"/>
      <c r="G150" s="950"/>
      <c r="H150" s="950"/>
      <c r="I150" s="950"/>
      <c r="J150" s="888">
        <v>0</v>
      </c>
      <c r="K150" s="889"/>
      <c r="L150" s="889"/>
      <c r="M150" s="889"/>
      <c r="N150" s="889"/>
      <c r="O150" s="82" t="str">
        <f t="shared" si="4"/>
        <v/>
      </c>
      <c r="P150" s="927">
        <v>0</v>
      </c>
      <c r="Q150" s="928"/>
      <c r="R150" s="929"/>
      <c r="S150" s="154"/>
      <c r="T150" s="274"/>
      <c r="U150" s="274"/>
      <c r="V150" s="274"/>
      <c r="X150" s="114"/>
      <c r="Y150" s="114"/>
      <c r="Z150" s="240"/>
      <c r="AA150" s="112"/>
    </row>
    <row r="151" spans="1:27" s="376" customFormat="1" ht="14.5" customHeight="1" x14ac:dyDescent="0.3">
      <c r="A151" s="479"/>
      <c r="B151" s="878" t="s">
        <v>4797</v>
      </c>
      <c r="C151" s="878"/>
      <c r="D151" s="879"/>
      <c r="E151" s="989"/>
      <c r="F151" s="989"/>
      <c r="G151" s="989"/>
      <c r="H151" s="989"/>
      <c r="I151" s="989"/>
      <c r="J151" s="888">
        <v>0</v>
      </c>
      <c r="K151" s="889"/>
      <c r="L151" s="889"/>
      <c r="M151" s="889"/>
      <c r="N151" s="889"/>
      <c r="O151" s="82" t="str">
        <f t="shared" si="4"/>
        <v/>
      </c>
      <c r="P151" s="927">
        <v>0</v>
      </c>
      <c r="Q151" s="928"/>
      <c r="R151" s="929"/>
      <c r="S151" s="154"/>
      <c r="T151" s="274"/>
      <c r="U151" s="274"/>
      <c r="V151" s="274"/>
      <c r="X151" s="114"/>
      <c r="Y151" s="114"/>
      <c r="Z151" s="240"/>
      <c r="AA151" s="112"/>
    </row>
    <row r="152" spans="1:27" s="376" customFormat="1" ht="14.5" customHeight="1" x14ac:dyDescent="0.3">
      <c r="A152" s="480"/>
      <c r="B152" s="481"/>
      <c r="C152" s="482"/>
      <c r="D152" s="483"/>
      <c r="E152" s="945" t="s">
        <v>4936</v>
      </c>
      <c r="F152" s="945"/>
      <c r="G152" s="945"/>
      <c r="H152" s="945"/>
      <c r="I152" s="945"/>
      <c r="J152" s="946">
        <f>SUM(J145:N151)</f>
        <v>0</v>
      </c>
      <c r="K152" s="946"/>
      <c r="L152" s="946"/>
      <c r="M152" s="946"/>
      <c r="N152" s="946"/>
      <c r="O152" s="45">
        <f>SUM(O145:O151)</f>
        <v>0</v>
      </c>
      <c r="P152" s="882">
        <f>SUM(P145:R151)</f>
        <v>0</v>
      </c>
      <c r="Q152" s="883"/>
      <c r="R152" s="884"/>
      <c r="S152" s="154"/>
      <c r="T152" s="274"/>
      <c r="U152" s="274"/>
      <c r="V152" s="274"/>
      <c r="X152" s="114"/>
      <c r="Y152" s="114"/>
      <c r="Z152" s="240"/>
      <c r="AA152" s="112"/>
    </row>
    <row r="153" spans="1:27" s="376" customFormat="1" ht="14.5" customHeight="1" x14ac:dyDescent="0.3">
      <c r="A153" s="484" t="s">
        <v>0</v>
      </c>
      <c r="B153" s="484" t="s">
        <v>4799</v>
      </c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S153" s="154"/>
      <c r="T153" s="274"/>
      <c r="U153" s="274"/>
      <c r="X153" s="114"/>
      <c r="Y153" s="114"/>
      <c r="Z153" s="240"/>
      <c r="AA153" s="112"/>
    </row>
    <row r="154" spans="1:27" s="376" customFormat="1" ht="14.5" customHeight="1" x14ac:dyDescent="0.3">
      <c r="A154" s="485"/>
      <c r="B154" s="484" t="s">
        <v>4800</v>
      </c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S154" s="154"/>
      <c r="T154" s="274"/>
      <c r="U154" s="274"/>
      <c r="X154" s="114"/>
      <c r="Y154" s="114"/>
      <c r="Z154" s="240"/>
      <c r="AA154" s="112"/>
    </row>
    <row r="155" spans="1:27" s="99" customFormat="1" ht="14.5" customHeight="1" x14ac:dyDescent="0.3">
      <c r="A155" s="2"/>
      <c r="B155" s="2"/>
      <c r="C155" s="2"/>
      <c r="D155" s="2"/>
      <c r="E155" s="2"/>
      <c r="F155" s="2"/>
      <c r="G155" s="2"/>
      <c r="H155" s="329"/>
      <c r="I155" s="329"/>
      <c r="J155" s="329"/>
      <c r="K155" s="329"/>
      <c r="L155" s="329"/>
      <c r="M155" s="329"/>
      <c r="N155" s="329"/>
      <c r="O155" s="329"/>
      <c r="P155" s="329"/>
      <c r="Q155" s="329"/>
      <c r="R155" s="2"/>
      <c r="S155" s="90"/>
      <c r="T155" s="355"/>
      <c r="U155" s="355"/>
      <c r="V155" s="355"/>
      <c r="W155" s="355"/>
      <c r="X155" s="90"/>
      <c r="Y155" s="90"/>
      <c r="Z155" s="242"/>
    </row>
    <row r="156" spans="1:27" s="376" customFormat="1" ht="14.5" customHeight="1" x14ac:dyDescent="0.3">
      <c r="A156" s="486" t="s">
        <v>4801</v>
      </c>
      <c r="B156" s="487"/>
      <c r="C156" s="426"/>
      <c r="D156" s="426"/>
      <c r="E156" s="426"/>
      <c r="F156" s="426"/>
      <c r="G156" s="426"/>
      <c r="H156" s="426"/>
      <c r="I156" s="426"/>
      <c r="J156" s="426"/>
      <c r="K156" s="488"/>
      <c r="L156" s="618"/>
      <c r="M156" s="618"/>
      <c r="N156" s="618"/>
      <c r="O156" s="618"/>
      <c r="P156" s="618"/>
      <c r="Q156" s="618"/>
      <c r="S156" s="154"/>
      <c r="T156" s="274"/>
      <c r="U156" s="274"/>
      <c r="X156" s="114"/>
      <c r="Y156" s="114"/>
      <c r="Z156" s="240"/>
      <c r="AA156" s="112"/>
    </row>
    <row r="157" spans="1:27" s="376" customFormat="1" ht="14.5" customHeight="1" x14ac:dyDescent="0.3">
      <c r="A157" s="156"/>
      <c r="B157" s="156"/>
      <c r="C157" s="156"/>
      <c r="D157" s="156"/>
      <c r="E157" s="156"/>
      <c r="F157" s="156"/>
      <c r="G157" s="156"/>
      <c r="H157" s="156"/>
      <c r="I157" s="156"/>
      <c r="J157" s="156"/>
      <c r="K157" s="156"/>
      <c r="L157" s="156"/>
      <c r="M157" s="619"/>
      <c r="N157" s="619"/>
      <c r="O157" s="619"/>
      <c r="Q157" s="145"/>
      <c r="S157" s="114"/>
      <c r="X157" s="114"/>
      <c r="Y157" s="114"/>
      <c r="Z157" s="240"/>
      <c r="AA157" s="112"/>
    </row>
    <row r="158" spans="1:27" s="376" customFormat="1" ht="14.5" customHeight="1" x14ac:dyDescent="0.3">
      <c r="A158" s="489" t="s">
        <v>4802</v>
      </c>
      <c r="B158" s="490"/>
      <c r="C158" s="490"/>
      <c r="D158" s="490"/>
      <c r="E158" s="490"/>
      <c r="F158" s="491"/>
      <c r="G158" s="491"/>
      <c r="H158" s="491"/>
      <c r="I158" s="648"/>
      <c r="J158" s="648"/>
      <c r="K158" s="648"/>
      <c r="L158" s="648"/>
      <c r="M158" s="648"/>
      <c r="N158" s="648"/>
      <c r="O158" s="648"/>
      <c r="P158" s="872"/>
      <c r="Q158" s="873"/>
      <c r="R158" s="874"/>
      <c r="S158" s="43"/>
      <c r="X158" s="114"/>
      <c r="Y158" s="114"/>
      <c r="Z158" s="240"/>
      <c r="AA158" s="112"/>
    </row>
    <row r="159" spans="1:27" s="376" customFormat="1" ht="14.5" customHeight="1" x14ac:dyDescent="0.3">
      <c r="A159" s="880" t="s">
        <v>4803</v>
      </c>
      <c r="B159" s="722"/>
      <c r="C159" s="722"/>
      <c r="D159" s="722"/>
      <c r="E159" s="722"/>
      <c r="F159" s="722"/>
      <c r="G159" s="722"/>
      <c r="H159" s="722"/>
      <c r="I159" s="722"/>
      <c r="J159" s="722"/>
      <c r="K159" s="722"/>
      <c r="L159" s="722"/>
      <c r="M159" s="722"/>
      <c r="N159" s="722"/>
      <c r="O159" s="881"/>
      <c r="P159" s="885">
        <f>Q136</f>
        <v>0</v>
      </c>
      <c r="Q159" s="886"/>
      <c r="R159" s="887"/>
      <c r="S159" s="469"/>
      <c r="X159" s="114"/>
      <c r="Y159" s="114"/>
      <c r="Z159" s="240"/>
      <c r="AA159" s="112"/>
    </row>
    <row r="160" spans="1:27" s="376" customFormat="1" ht="14.5" customHeight="1" x14ac:dyDescent="0.3">
      <c r="A160" s="880" t="s">
        <v>4804</v>
      </c>
      <c r="B160" s="722"/>
      <c r="C160" s="722"/>
      <c r="D160" s="722"/>
      <c r="E160" s="722"/>
      <c r="F160" s="722"/>
      <c r="G160" s="722"/>
      <c r="H160" s="722"/>
      <c r="I160" s="722"/>
      <c r="J160" s="722"/>
      <c r="K160" s="722"/>
      <c r="L160" s="722"/>
      <c r="M160" s="722"/>
      <c r="N160" s="722"/>
      <c r="O160" s="881"/>
      <c r="P160" s="885">
        <f>H86</f>
        <v>0</v>
      </c>
      <c r="Q160" s="886"/>
      <c r="R160" s="887"/>
      <c r="S160" s="43"/>
      <c r="X160" s="114"/>
      <c r="Y160" s="114"/>
      <c r="Z160" s="240"/>
      <c r="AA160" s="112"/>
    </row>
    <row r="161" spans="1:27" s="265" customFormat="1" ht="14.5" customHeight="1" x14ac:dyDescent="0.3">
      <c r="A161" s="880" t="s">
        <v>4805</v>
      </c>
      <c r="B161" s="722"/>
      <c r="C161" s="722"/>
      <c r="D161" s="722"/>
      <c r="E161" s="722"/>
      <c r="F161" s="722"/>
      <c r="G161" s="722"/>
      <c r="H161" s="722"/>
      <c r="I161" s="722"/>
      <c r="J161" s="722"/>
      <c r="K161" s="722"/>
      <c r="L161" s="722"/>
      <c r="M161" s="722"/>
      <c r="N161" s="722"/>
      <c r="O161" s="881"/>
      <c r="P161" s="895">
        <v>0</v>
      </c>
      <c r="Q161" s="896"/>
      <c r="R161" s="897"/>
      <c r="S161" s="114"/>
      <c r="T161" s="376"/>
      <c r="U161" s="376"/>
      <c r="V161" s="376"/>
      <c r="W161" s="376"/>
      <c r="X161" s="114"/>
      <c r="Y161" s="114"/>
      <c r="Z161" s="240"/>
      <c r="AA161" s="112"/>
    </row>
    <row r="162" spans="1:27" s="265" customFormat="1" ht="14.5" customHeight="1" x14ac:dyDescent="0.3">
      <c r="A162" s="880" t="s">
        <v>4937</v>
      </c>
      <c r="B162" s="722"/>
      <c r="C162" s="722"/>
      <c r="D162" s="722"/>
      <c r="E162" s="722"/>
      <c r="F162" s="722"/>
      <c r="G162" s="722"/>
      <c r="H162" s="722"/>
      <c r="I162" s="722"/>
      <c r="J162" s="722"/>
      <c r="K162" s="722"/>
      <c r="L162" s="722"/>
      <c r="M162" s="722"/>
      <c r="N162" s="722"/>
      <c r="O162" s="881"/>
      <c r="P162" s="895">
        <v>0</v>
      </c>
      <c r="Q162" s="896"/>
      <c r="R162" s="897"/>
      <c r="S162" s="114"/>
      <c r="T162" s="376"/>
      <c r="U162" s="376"/>
      <c r="V162" s="376"/>
      <c r="W162" s="376"/>
      <c r="X162" s="114"/>
      <c r="Y162" s="114"/>
      <c r="Z162" s="240"/>
      <c r="AA162" s="112"/>
    </row>
    <row r="163" spans="1:27" s="265" customFormat="1" ht="14.5" customHeight="1" x14ac:dyDescent="0.3">
      <c r="A163" s="880" t="s">
        <v>4806</v>
      </c>
      <c r="B163" s="722"/>
      <c r="C163" s="722"/>
      <c r="D163" s="722"/>
      <c r="E163" s="722"/>
      <c r="F163" s="722"/>
      <c r="G163" s="722"/>
      <c r="H163" s="722"/>
      <c r="I163" s="722"/>
      <c r="J163" s="722"/>
      <c r="K163" s="722"/>
      <c r="L163" s="722"/>
      <c r="M163" s="722"/>
      <c r="N163" s="722"/>
      <c r="O163" s="881"/>
      <c r="P163" s="895">
        <v>0</v>
      </c>
      <c r="Q163" s="896"/>
      <c r="R163" s="897"/>
      <c r="S163" s="114"/>
      <c r="T163" s="376"/>
      <c r="U163" s="376"/>
      <c r="V163" s="376"/>
      <c r="W163" s="376"/>
      <c r="X163" s="114"/>
      <c r="Y163" s="114"/>
      <c r="Z163" s="240"/>
      <c r="AA163" s="112"/>
    </row>
    <row r="164" spans="1:27" s="376" customFormat="1" ht="14.5" customHeight="1" x14ac:dyDescent="0.3">
      <c r="A164" s="880" t="s">
        <v>4807</v>
      </c>
      <c r="B164" s="722"/>
      <c r="C164" s="722"/>
      <c r="D164" s="722"/>
      <c r="E164" s="722"/>
      <c r="F164" s="722"/>
      <c r="G164" s="722"/>
      <c r="H164" s="722"/>
      <c r="I164" s="722"/>
      <c r="J164" s="722"/>
      <c r="K164" s="722"/>
      <c r="L164" s="722"/>
      <c r="M164" s="722"/>
      <c r="N164" s="722"/>
      <c r="O164" s="881"/>
      <c r="P164" s="895">
        <v>0</v>
      </c>
      <c r="Q164" s="896"/>
      <c r="R164" s="897"/>
      <c r="S164" s="114"/>
      <c r="X164" s="114"/>
      <c r="Y164" s="114"/>
      <c r="Z164" s="240"/>
      <c r="AA164" s="112"/>
    </row>
    <row r="165" spans="1:27" s="376" customFormat="1" ht="14.5" customHeight="1" x14ac:dyDescent="0.3">
      <c r="A165" s="880" t="s">
        <v>4808</v>
      </c>
      <c r="B165" s="722"/>
      <c r="C165" s="722"/>
      <c r="D165" s="722"/>
      <c r="E165" s="722"/>
      <c r="F165" s="722"/>
      <c r="G165" s="722"/>
      <c r="H165" s="722"/>
      <c r="I165" s="722"/>
      <c r="J165" s="722"/>
      <c r="K165" s="722"/>
      <c r="L165" s="722"/>
      <c r="M165" s="722"/>
      <c r="N165" s="722"/>
      <c r="O165" s="881"/>
      <c r="P165" s="898">
        <v>0</v>
      </c>
      <c r="Q165" s="898"/>
      <c r="R165" s="898"/>
      <c r="S165" s="114"/>
      <c r="X165" s="114"/>
      <c r="Y165" s="114"/>
      <c r="Z165" s="240"/>
      <c r="AA165" s="112"/>
    </row>
    <row r="166" spans="1:27" s="376" customFormat="1" ht="14.5" customHeight="1" x14ac:dyDescent="0.3">
      <c r="A166" s="880" t="s">
        <v>4809</v>
      </c>
      <c r="B166" s="722"/>
      <c r="C166" s="722"/>
      <c r="D166" s="722"/>
      <c r="E166" s="722"/>
      <c r="F166" s="722"/>
      <c r="G166" s="722"/>
      <c r="H166" s="722"/>
      <c r="I166" s="722"/>
      <c r="J166" s="722"/>
      <c r="K166" s="722"/>
      <c r="L166" s="722"/>
      <c r="M166" s="722"/>
      <c r="N166" s="722"/>
      <c r="O166" s="881"/>
      <c r="P166" s="898">
        <v>0</v>
      </c>
      <c r="Q166" s="898"/>
      <c r="R166" s="898"/>
      <c r="S166" s="114"/>
      <c r="X166" s="114"/>
      <c r="Y166" s="114"/>
      <c r="Z166" s="240"/>
      <c r="AA166" s="112"/>
    </row>
    <row r="167" spans="1:27" s="376" customFormat="1" ht="14.5" customHeight="1" x14ac:dyDescent="0.3">
      <c r="A167" s="880" t="s">
        <v>4810</v>
      </c>
      <c r="B167" s="722"/>
      <c r="C167" s="722"/>
      <c r="D167" s="722"/>
      <c r="E167" s="722"/>
      <c r="F167" s="722"/>
      <c r="G167" s="722"/>
      <c r="H167" s="722"/>
      <c r="I167" s="722"/>
      <c r="J167" s="722"/>
      <c r="K167" s="722"/>
      <c r="L167" s="722"/>
      <c r="M167" s="722"/>
      <c r="N167" s="722"/>
      <c r="O167" s="881"/>
      <c r="P167" s="983">
        <v>0</v>
      </c>
      <c r="Q167" s="984"/>
      <c r="R167" s="985"/>
      <c r="S167" s="114"/>
      <c r="X167" s="114"/>
      <c r="Y167" s="114"/>
      <c r="Z167" s="240"/>
      <c r="AA167" s="112"/>
    </row>
    <row r="168" spans="1:27" s="376" customFormat="1" ht="14.5" customHeight="1" x14ac:dyDescent="0.3">
      <c r="A168" s="890" t="s">
        <v>4811</v>
      </c>
      <c r="B168" s="890"/>
      <c r="C168" s="890"/>
      <c r="D168" s="890"/>
      <c r="E168" s="890"/>
      <c r="F168" s="890"/>
      <c r="G168" s="890"/>
      <c r="H168" s="890"/>
      <c r="I168" s="890"/>
      <c r="J168" s="890"/>
      <c r="K168" s="890"/>
      <c r="L168" s="890"/>
      <c r="M168" s="890"/>
      <c r="N168" s="890"/>
      <c r="O168" s="891"/>
      <c r="P168" s="892">
        <f>SUM(P159:R167)</f>
        <v>0</v>
      </c>
      <c r="Q168" s="893"/>
      <c r="R168" s="894"/>
      <c r="S168" s="114"/>
      <c r="X168" s="114"/>
      <c r="Y168" s="114"/>
      <c r="Z168" s="240"/>
      <c r="AA168" s="112"/>
    </row>
    <row r="169" spans="1:27" s="376" customFormat="1" ht="14.5" customHeight="1" x14ac:dyDescent="0.3">
      <c r="A169" s="476">
        <v>1</v>
      </c>
      <c r="B169" s="206" t="s">
        <v>4812</v>
      </c>
      <c r="C169" s="145"/>
      <c r="D169" s="145"/>
      <c r="E169" s="145"/>
      <c r="F169" s="145"/>
      <c r="G169" s="145"/>
      <c r="H169" s="145"/>
      <c r="I169" s="145"/>
      <c r="J169" s="145"/>
      <c r="K169" s="492"/>
      <c r="L169" s="112"/>
      <c r="M169" s="112"/>
      <c r="N169" s="112"/>
      <c r="O169" s="112"/>
      <c r="S169" s="114"/>
      <c r="T169" s="114"/>
      <c r="U169" s="114"/>
    </row>
    <row r="170" spans="1:27" s="376" customFormat="1" ht="14.5" customHeight="1" x14ac:dyDescent="0.3">
      <c r="A170" s="476">
        <v>2</v>
      </c>
      <c r="B170" s="206" t="s">
        <v>4938</v>
      </c>
      <c r="C170" s="145"/>
      <c r="D170" s="145"/>
      <c r="E170" s="145"/>
      <c r="F170" s="145"/>
      <c r="G170" s="145"/>
      <c r="H170" s="145"/>
      <c r="I170" s="145"/>
      <c r="J170" s="145"/>
      <c r="K170" s="492"/>
      <c r="L170" s="145"/>
      <c r="M170" s="492"/>
      <c r="N170" s="492"/>
      <c r="O170" s="492"/>
      <c r="P170" s="145"/>
      <c r="Q170" s="145"/>
      <c r="R170" s="411"/>
      <c r="S170" s="114"/>
      <c r="T170" s="114"/>
      <c r="U170" s="114"/>
    </row>
    <row r="171" spans="1:27" s="99" customFormat="1" ht="14.5" customHeight="1" x14ac:dyDescent="0.3">
      <c r="S171" s="90"/>
      <c r="T171" s="355"/>
      <c r="U171" s="355"/>
      <c r="V171" s="355"/>
      <c r="W171" s="355"/>
      <c r="X171" s="90"/>
      <c r="Y171" s="90"/>
      <c r="Z171" s="242"/>
    </row>
    <row r="172" spans="1:27" ht="14.5" customHeight="1" x14ac:dyDescent="0.3">
      <c r="A172" s="364" t="s">
        <v>4868</v>
      </c>
      <c r="B172" s="493"/>
      <c r="C172" s="93"/>
      <c r="D172" s="93"/>
      <c r="E172" s="93"/>
      <c r="F172" s="93"/>
      <c r="G172" s="218"/>
      <c r="H172" s="218"/>
      <c r="I172" s="218"/>
      <c r="J172" s="218"/>
      <c r="K172" s="218"/>
      <c r="L172" s="218"/>
      <c r="M172" s="218"/>
      <c r="N172" s="218"/>
      <c r="O172" s="218"/>
      <c r="P172" s="218"/>
      <c r="Q172" s="218"/>
      <c r="R172" s="219"/>
      <c r="S172" s="469"/>
      <c r="T172" s="355"/>
      <c r="U172" s="355"/>
      <c r="V172" s="355"/>
      <c r="W172" s="355"/>
      <c r="X172" s="90"/>
      <c r="Y172" s="90"/>
      <c r="Z172" s="242"/>
      <c r="AA172" s="99"/>
    </row>
    <row r="173" spans="1:27" ht="14.5" customHeight="1" x14ac:dyDescent="0.3">
      <c r="A173" s="494"/>
      <c r="B173" s="142" t="s">
        <v>4961</v>
      </c>
      <c r="C173" s="3"/>
      <c r="D173" s="3"/>
      <c r="E173" s="3"/>
      <c r="F173" s="3"/>
      <c r="G173" s="217"/>
      <c r="H173" s="217"/>
      <c r="I173" s="99"/>
      <c r="J173" s="99"/>
      <c r="K173" s="99"/>
      <c r="L173" s="99"/>
      <c r="M173" s="217"/>
      <c r="N173" s="217"/>
      <c r="O173" s="217"/>
      <c r="P173" s="217"/>
      <c r="Q173" s="217"/>
      <c r="R173" s="264"/>
      <c r="S173" s="43"/>
      <c r="T173" s="355"/>
      <c r="U173" s="355"/>
      <c r="V173" s="355"/>
      <c r="W173" s="355"/>
      <c r="X173" s="90"/>
      <c r="Y173" s="90"/>
      <c r="Z173" s="242"/>
      <c r="AA173" s="99"/>
    </row>
    <row r="174" spans="1:27" ht="14.5" customHeight="1" x14ac:dyDescent="0.3">
      <c r="A174" s="364"/>
      <c r="B174" s="493"/>
      <c r="C174" s="93"/>
      <c r="D174" s="93"/>
      <c r="E174" s="93"/>
      <c r="F174" s="93"/>
      <c r="G174" s="218"/>
      <c r="H174" s="218"/>
      <c r="I174" s="1007" t="s">
        <v>4869</v>
      </c>
      <c r="J174" s="1008"/>
      <c r="K174" s="1008"/>
      <c r="L174" s="1009"/>
      <c r="M174" s="1007" t="s">
        <v>4870</v>
      </c>
      <c r="N174" s="1008"/>
      <c r="O174" s="1009"/>
      <c r="P174" s="1007" t="s">
        <v>4871</v>
      </c>
      <c r="Q174" s="1008"/>
      <c r="R174" s="1009"/>
      <c r="S174" s="43"/>
      <c r="T174" s="355"/>
      <c r="U174" s="355"/>
      <c r="V174" s="355"/>
      <c r="W174" s="355"/>
      <c r="X174" s="90"/>
      <c r="Y174" s="90"/>
      <c r="Z174" s="242"/>
      <c r="AA174" s="99"/>
    </row>
    <row r="175" spans="1:27" ht="14.5" customHeight="1" x14ac:dyDescent="0.3">
      <c r="A175" s="279"/>
      <c r="B175" s="294"/>
      <c r="C175" s="2"/>
      <c r="D175" s="2"/>
      <c r="E175" s="2"/>
      <c r="F175" s="2"/>
      <c r="G175" s="99"/>
      <c r="H175" s="99"/>
      <c r="I175" s="1010"/>
      <c r="J175" s="1011"/>
      <c r="K175" s="1011"/>
      <c r="L175" s="1012"/>
      <c r="M175" s="1010"/>
      <c r="N175" s="1011"/>
      <c r="O175" s="1012"/>
      <c r="P175" s="1010"/>
      <c r="Q175" s="1011"/>
      <c r="R175" s="1012"/>
      <c r="S175" s="43"/>
      <c r="T175" s="355"/>
      <c r="U175" s="355"/>
      <c r="V175" s="355"/>
      <c r="W175" s="355"/>
      <c r="X175" s="90"/>
      <c r="Y175" s="90"/>
      <c r="Z175" s="242"/>
      <c r="AA175" s="99"/>
    </row>
    <row r="176" spans="1:27" ht="14.5" customHeight="1" x14ac:dyDescent="0.3">
      <c r="A176" s="263"/>
      <c r="B176" s="210"/>
      <c r="C176" s="210"/>
      <c r="D176" s="210"/>
      <c r="E176" s="210"/>
      <c r="F176" s="210"/>
      <c r="G176" s="210"/>
      <c r="H176" s="210"/>
      <c r="I176" s="1013"/>
      <c r="J176" s="1014"/>
      <c r="K176" s="1014"/>
      <c r="L176" s="1015"/>
      <c r="M176" s="1013"/>
      <c r="N176" s="1014"/>
      <c r="O176" s="1015"/>
      <c r="P176" s="1013"/>
      <c r="Q176" s="1014"/>
      <c r="R176" s="1015"/>
      <c r="T176" s="355"/>
      <c r="U176" s="355"/>
      <c r="V176" s="355"/>
      <c r="W176" s="355"/>
      <c r="X176" s="90"/>
      <c r="Y176" s="90"/>
      <c r="Z176" s="242"/>
      <c r="AA176" s="99"/>
    </row>
    <row r="177" spans="1:29" ht="14.5" customHeight="1" x14ac:dyDescent="0.3">
      <c r="A177" s="1024" t="s">
        <v>4890</v>
      </c>
      <c r="B177" s="1024"/>
      <c r="C177" s="1024"/>
      <c r="D177" s="1024"/>
      <c r="E177" s="1024"/>
      <c r="F177" s="1024"/>
      <c r="G177" s="1024"/>
      <c r="H177" s="1024"/>
      <c r="I177" s="1025">
        <f>E136</f>
        <v>0</v>
      </c>
      <c r="J177" s="1025"/>
      <c r="K177" s="1025"/>
      <c r="L177" s="1025"/>
      <c r="M177" s="1026">
        <v>0</v>
      </c>
      <c r="N177" s="828"/>
      <c r="O177" s="1027"/>
      <c r="P177" s="1021" t="str">
        <f>IFERROR(IF(M177&gt;0,(M177*100)/I177,""),0)</f>
        <v/>
      </c>
      <c r="Q177" s="1022"/>
      <c r="R177" s="1023"/>
      <c r="S177" s="43"/>
      <c r="T177" s="355"/>
      <c r="U177" s="355"/>
      <c r="V177" s="355"/>
      <c r="W177" s="355"/>
      <c r="X177" s="90"/>
      <c r="Y177" s="90"/>
      <c r="Z177" s="242"/>
      <c r="AA177" s="99"/>
    </row>
    <row r="178" spans="1:29" s="99" customFormat="1" ht="14.5" customHeight="1" x14ac:dyDescent="0.3">
      <c r="A178" s="206"/>
      <c r="S178" s="90"/>
      <c r="T178" s="355"/>
      <c r="U178" s="355"/>
      <c r="V178" s="355"/>
      <c r="W178" s="355"/>
      <c r="X178" s="90"/>
      <c r="Y178" s="90"/>
      <c r="Z178" s="242"/>
    </row>
    <row r="179" spans="1:29" s="114" customFormat="1" ht="14.5" customHeight="1" x14ac:dyDescent="0.3">
      <c r="A179" s="649" t="s">
        <v>4818</v>
      </c>
      <c r="B179" s="495"/>
      <c r="C179" s="495"/>
      <c r="D179" s="495"/>
      <c r="E179" s="495"/>
      <c r="F179" s="426"/>
      <c r="G179" s="426"/>
      <c r="H179" s="496"/>
      <c r="I179" s="496"/>
      <c r="J179" s="496"/>
      <c r="K179" s="496"/>
      <c r="L179" s="496"/>
      <c r="M179" s="496"/>
      <c r="N179" s="496"/>
      <c r="O179" s="496"/>
      <c r="P179" s="496"/>
      <c r="Q179" s="496"/>
      <c r="R179" s="112"/>
      <c r="S179" s="43"/>
      <c r="T179" s="376"/>
      <c r="U179" s="376"/>
      <c r="V179" s="376"/>
      <c r="W179" s="376"/>
      <c r="Z179" s="240"/>
      <c r="AA179" s="112"/>
    </row>
    <row r="180" spans="1:29" s="114" customFormat="1" ht="14.5" customHeight="1" x14ac:dyDescent="0.3">
      <c r="A180" s="145"/>
      <c r="B180" s="145"/>
      <c r="C180" s="145"/>
      <c r="D180" s="145"/>
      <c r="E180" s="145"/>
      <c r="F180" s="145"/>
      <c r="G180" s="145"/>
      <c r="H180" s="145"/>
      <c r="I180" s="145"/>
      <c r="J180" s="145"/>
      <c r="K180" s="145"/>
      <c r="L180" s="145"/>
      <c r="M180" s="112"/>
      <c r="N180" s="112"/>
      <c r="O180" s="112"/>
      <c r="P180" s="112"/>
      <c r="Q180" s="145"/>
      <c r="R180" s="112"/>
      <c r="T180" s="376"/>
      <c r="U180" s="376"/>
      <c r="V180" s="376"/>
      <c r="W180" s="376"/>
      <c r="Z180" s="240"/>
      <c r="AA180" s="112"/>
    </row>
    <row r="181" spans="1:29" ht="14.5" customHeight="1" x14ac:dyDescent="0.3">
      <c r="A181" s="1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218"/>
      <c r="N181" s="218"/>
      <c r="O181" s="218"/>
      <c r="P181" s="218"/>
      <c r="Q181" s="93"/>
      <c r="R181" s="219"/>
      <c r="T181" s="355"/>
      <c r="U181" s="355"/>
      <c r="V181" s="355"/>
      <c r="W181" s="355"/>
      <c r="X181" s="90"/>
      <c r="Y181" s="90"/>
      <c r="Z181" s="90"/>
      <c r="AA181" s="90"/>
    </row>
    <row r="182" spans="1:29" s="230" customFormat="1" ht="14.5" customHeight="1" x14ac:dyDescent="0.2">
      <c r="A182" s="220"/>
      <c r="B182" s="221" t="s">
        <v>4814</v>
      </c>
      <c r="C182" s="222"/>
      <c r="D182" s="223"/>
      <c r="E182" s="224"/>
      <c r="F182" s="291">
        <v>45</v>
      </c>
      <c r="G182" s="225" t="s">
        <v>4819</v>
      </c>
      <c r="H182" s="226"/>
      <c r="I182" s="227"/>
      <c r="J182" s="222"/>
      <c r="K182" s="222"/>
      <c r="L182" s="227"/>
      <c r="M182" s="227"/>
      <c r="N182" s="222"/>
      <c r="O182" s="222"/>
      <c r="P182" s="227"/>
      <c r="Q182" s="222"/>
      <c r="R182" s="228"/>
      <c r="S182" s="43"/>
      <c r="T182" s="497"/>
      <c r="U182" s="497"/>
      <c r="V182" s="497"/>
      <c r="W182" s="497"/>
      <c r="X182" s="116"/>
      <c r="Y182" s="116"/>
      <c r="Z182" s="116"/>
      <c r="AA182" s="116"/>
      <c r="AB182" s="116"/>
      <c r="AC182" s="116"/>
    </row>
    <row r="183" spans="1:29" s="230" customFormat="1" ht="14.5" customHeight="1" x14ac:dyDescent="0.2">
      <c r="A183" s="220"/>
      <c r="B183" s="221" t="s">
        <v>4815</v>
      </c>
      <c r="C183" s="222"/>
      <c r="D183" s="223"/>
      <c r="E183" s="223"/>
      <c r="F183" s="231">
        <v>45</v>
      </c>
      <c r="G183" s="232" t="s">
        <v>4686</v>
      </c>
      <c r="H183" s="59"/>
      <c r="I183" s="227"/>
      <c r="J183" s="222"/>
      <c r="K183" s="222"/>
      <c r="L183" s="227"/>
      <c r="M183" s="227"/>
      <c r="N183" s="222"/>
      <c r="O183" s="222"/>
      <c r="P183" s="227"/>
      <c r="Q183" s="222"/>
      <c r="R183" s="228"/>
      <c r="S183" s="233"/>
      <c r="X183" s="116"/>
      <c r="Y183" s="116"/>
      <c r="Z183" s="116"/>
      <c r="AA183" s="116"/>
      <c r="AB183" s="116"/>
      <c r="AC183" s="116"/>
    </row>
    <row r="184" spans="1:29" s="230" customFormat="1" ht="14.5" customHeight="1" x14ac:dyDescent="0.2">
      <c r="A184" s="220"/>
      <c r="B184" s="226" t="s">
        <v>4816</v>
      </c>
      <c r="C184" s="222"/>
      <c r="D184" s="223"/>
      <c r="E184" s="223"/>
      <c r="F184" s="231">
        <v>50</v>
      </c>
      <c r="G184" s="232" t="s">
        <v>4687</v>
      </c>
      <c r="H184" s="222"/>
      <c r="I184" s="227"/>
      <c r="J184" s="222"/>
      <c r="K184" s="222"/>
      <c r="L184" s="227"/>
      <c r="M184" s="227"/>
      <c r="N184" s="222"/>
      <c r="O184" s="222"/>
      <c r="P184" s="227"/>
      <c r="Q184" s="222"/>
      <c r="R184" s="228"/>
      <c r="S184" s="233"/>
      <c r="X184" s="116"/>
      <c r="Y184" s="116"/>
      <c r="Z184" s="116"/>
      <c r="AA184" s="116"/>
      <c r="AB184" s="116"/>
      <c r="AC184" s="116"/>
    </row>
    <row r="185" spans="1:29" s="230" customFormat="1" ht="14.5" customHeight="1" x14ac:dyDescent="0.2">
      <c r="A185" s="234"/>
      <c r="B185" s="226" t="s">
        <v>4817</v>
      </c>
      <c r="C185" s="222"/>
      <c r="D185" s="223"/>
      <c r="E185" s="223"/>
      <c r="F185" s="235">
        <v>5</v>
      </c>
      <c r="G185" s="232" t="s">
        <v>4688</v>
      </c>
      <c r="H185" s="222"/>
      <c r="I185" s="227"/>
      <c r="J185" s="222"/>
      <c r="K185" s="222"/>
      <c r="L185" s="227"/>
      <c r="M185" s="227"/>
      <c r="N185" s="222"/>
      <c r="O185" s="222"/>
      <c r="P185" s="227"/>
      <c r="Q185" s="222"/>
      <c r="R185" s="228"/>
      <c r="S185" s="233"/>
      <c r="X185" s="116"/>
      <c r="Y185" s="116"/>
      <c r="Z185" s="116"/>
      <c r="AA185" s="116"/>
      <c r="AB185" s="116"/>
      <c r="AC185" s="116"/>
    </row>
    <row r="186" spans="1:29" s="230" customFormat="1" ht="14.5" customHeight="1" x14ac:dyDescent="0.2">
      <c r="A186" s="61"/>
      <c r="B186" s="701" t="s">
        <v>4689</v>
      </c>
      <c r="C186" s="701"/>
      <c r="D186" s="701"/>
      <c r="E186" s="701"/>
      <c r="F186" s="701"/>
      <c r="G186" s="701"/>
      <c r="H186" s="701"/>
      <c r="I186" s="701"/>
      <c r="J186" s="701"/>
      <c r="K186" s="701"/>
      <c r="L186" s="701"/>
      <c r="M186" s="701"/>
      <c r="N186" s="701"/>
      <c r="O186" s="701"/>
      <c r="P186" s="701"/>
      <c r="Q186" s="701"/>
      <c r="R186" s="228"/>
      <c r="S186" s="233"/>
      <c r="X186" s="116"/>
      <c r="Y186" s="116"/>
      <c r="Z186" s="116"/>
      <c r="AA186" s="116"/>
      <c r="AB186" s="116"/>
      <c r="AC186" s="116"/>
    </row>
    <row r="187" spans="1:29" s="230" customFormat="1" ht="14.5" customHeight="1" x14ac:dyDescent="0.2">
      <c r="A187" s="64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237"/>
      <c r="S187" s="206"/>
      <c r="T187" s="620"/>
      <c r="U187" s="620"/>
      <c r="V187" s="620"/>
      <c r="W187" s="621"/>
      <c r="X187" s="206"/>
      <c r="Y187" s="206"/>
      <c r="Z187" s="206"/>
    </row>
    <row r="188" spans="1:29" s="258" customFormat="1" ht="14.5" customHeight="1" x14ac:dyDescent="0.25">
      <c r="A188" s="809" t="s">
        <v>4697</v>
      </c>
      <c r="B188" s="810"/>
      <c r="C188" s="811"/>
      <c r="D188" s="822" t="s">
        <v>4690</v>
      </c>
      <c r="E188" s="823"/>
      <c r="F188" s="810" t="s">
        <v>4699</v>
      </c>
      <c r="G188" s="811"/>
      <c r="H188" s="809" t="s">
        <v>4691</v>
      </c>
      <c r="I188" s="810"/>
      <c r="J188" s="810"/>
      <c r="K188" s="815" t="s">
        <v>4929</v>
      </c>
      <c r="L188" s="816"/>
      <c r="M188" s="816"/>
      <c r="N188" s="816"/>
      <c r="O188" s="817"/>
      <c r="P188" s="815" t="s">
        <v>4929</v>
      </c>
      <c r="Q188" s="816"/>
      <c r="R188" s="817"/>
      <c r="S188" s="185"/>
      <c r="T188" s="622"/>
      <c r="U188" s="622"/>
      <c r="V188" s="622"/>
      <c r="W188" s="622"/>
      <c r="X188" s="622"/>
      <c r="Y188" s="622"/>
      <c r="Z188" s="19"/>
      <c r="AA188" s="623"/>
    </row>
    <row r="189" spans="1:29" s="258" customFormat="1" ht="14.5" customHeight="1" x14ac:dyDescent="0.25">
      <c r="A189" s="809" t="s">
        <v>4696</v>
      </c>
      <c r="B189" s="810"/>
      <c r="C189" s="811"/>
      <c r="D189" s="822" t="s">
        <v>4693</v>
      </c>
      <c r="E189" s="823"/>
      <c r="F189" s="810" t="s">
        <v>4700</v>
      </c>
      <c r="G189" s="811"/>
      <c r="H189" s="809"/>
      <c r="I189" s="810"/>
      <c r="J189" s="810"/>
      <c r="K189" s="809" t="s">
        <v>4930</v>
      </c>
      <c r="L189" s="810"/>
      <c r="M189" s="810"/>
      <c r="N189" s="810"/>
      <c r="O189" s="811"/>
      <c r="P189" s="809" t="s">
        <v>4930</v>
      </c>
      <c r="Q189" s="810"/>
      <c r="R189" s="811"/>
      <c r="S189" s="244"/>
      <c r="T189" s="582"/>
      <c r="U189" s="582"/>
      <c r="V189" s="582"/>
      <c r="W189" s="582"/>
      <c r="X189" s="622"/>
      <c r="Y189" s="622"/>
      <c r="Z189" s="19"/>
      <c r="AA189" s="623"/>
    </row>
    <row r="190" spans="1:29" s="258" customFormat="1" ht="14.5" customHeight="1" x14ac:dyDescent="0.25">
      <c r="A190" s="809"/>
      <c r="B190" s="810"/>
      <c r="C190" s="811"/>
      <c r="D190" s="824" t="s">
        <v>4695</v>
      </c>
      <c r="E190" s="825"/>
      <c r="F190" s="810" t="s">
        <v>4694</v>
      </c>
      <c r="G190" s="811"/>
      <c r="H190" s="809"/>
      <c r="I190" s="810"/>
      <c r="J190" s="810"/>
      <c r="K190" s="1152" t="s">
        <v>4931</v>
      </c>
      <c r="L190" s="1153"/>
      <c r="M190" s="1153"/>
      <c r="N190" s="1153"/>
      <c r="O190" s="1154"/>
      <c r="P190" s="1152" t="s">
        <v>4932</v>
      </c>
      <c r="Q190" s="1153"/>
      <c r="R190" s="1154"/>
      <c r="S190" s="244"/>
      <c r="T190" s="582"/>
      <c r="U190" s="582"/>
      <c r="V190" s="582"/>
      <c r="W190" s="582"/>
      <c r="X190" s="244"/>
      <c r="Y190" s="244"/>
      <c r="Z190" s="44"/>
      <c r="AB190" s="44"/>
    </row>
    <row r="191" spans="1:29" s="99" customFormat="1" ht="14.5" customHeight="1" x14ac:dyDescent="0.3">
      <c r="A191" s="365"/>
      <c r="B191" s="195"/>
      <c r="C191" s="195"/>
      <c r="D191" s="1146" t="s">
        <v>4891</v>
      </c>
      <c r="E191" s="1147"/>
      <c r="F191" s="1147"/>
      <c r="G191" s="1147"/>
      <c r="H191" s="1147"/>
      <c r="I191" s="1147"/>
      <c r="J191" s="1147"/>
      <c r="K191" s="1147"/>
      <c r="L191" s="1147"/>
      <c r="M191" s="1147"/>
      <c r="N191" s="1147"/>
      <c r="O191" s="1147"/>
      <c r="P191" s="1147"/>
      <c r="Q191" s="1147"/>
      <c r="R191" s="1148"/>
      <c r="S191" s="90"/>
      <c r="T191" s="290"/>
      <c r="U191" s="87"/>
      <c r="V191" s="290"/>
      <c r="W191" s="290"/>
      <c r="X191" s="290"/>
      <c r="Y191" s="290"/>
      <c r="Z191" s="290"/>
      <c r="AA191" s="290"/>
    </row>
    <row r="192" spans="1:29" s="254" customFormat="1" ht="14.5" customHeight="1" x14ac:dyDescent="0.25">
      <c r="A192" s="738">
        <v>0</v>
      </c>
      <c r="B192" s="739"/>
      <c r="C192" s="241" t="s">
        <v>4698</v>
      </c>
      <c r="D192" s="740"/>
      <c r="E192" s="741"/>
      <c r="F192" s="742">
        <v>0</v>
      </c>
      <c r="G192" s="743"/>
      <c r="H192" s="758">
        <v>0</v>
      </c>
      <c r="I192" s="759"/>
      <c r="J192" s="759"/>
      <c r="K192" s="1127">
        <v>0</v>
      </c>
      <c r="L192" s="1128"/>
      <c r="M192" s="1128"/>
      <c r="N192" s="1128"/>
      <c r="O192" s="1128"/>
      <c r="P192" s="763">
        <v>0</v>
      </c>
      <c r="Q192" s="764"/>
      <c r="R192" s="764"/>
      <c r="S192" s="185"/>
      <c r="T192" s="582" t="b">
        <f>IF($A192=1,30,IF($A192=2,45,IF($A192=3,60,IF($A192=4,80,IF($A192=5,100,IF($A192=6,120,IF($A192=7,140)))))))</f>
        <v>0</v>
      </c>
      <c r="U192" s="582" t="b">
        <f>IF($A192=1,36,IF($A192=2,51,IF($A192=3,70,IF($A192=4,90,IF($A192=5,114,IF($A192=6,134,IF($A192=7,158)))))))</f>
        <v>0</v>
      </c>
      <c r="V192" s="582" t="b">
        <f>IF($A192=1,42,IF($A192=2,57,IF($A192=3,78,IF($A192=4,98,IF($A192=5,124,IF($A192=6,144,IF($A192=7,170)))))))</f>
        <v>0</v>
      </c>
      <c r="W192" s="582" t="b">
        <f>IF($A192=1,50,IF($A192=2,65,IF($A192=3,90,IF($A192=4,110,IF($A192=5,140,IF($A192=6,160,IF($A192=7,190)))))))</f>
        <v>0</v>
      </c>
      <c r="X192" s="185"/>
      <c r="Y192" s="185"/>
      <c r="Z192" s="14"/>
      <c r="AA192" s="624"/>
      <c r="AB192" s="625"/>
      <c r="AC192" s="625"/>
    </row>
    <row r="193" spans="1:29" s="254" customFormat="1" ht="14.5" customHeight="1" x14ac:dyDescent="0.25">
      <c r="A193" s="738">
        <v>0</v>
      </c>
      <c r="B193" s="739"/>
      <c r="C193" s="241" t="s">
        <v>4698</v>
      </c>
      <c r="D193" s="740"/>
      <c r="E193" s="741"/>
      <c r="F193" s="742">
        <v>0</v>
      </c>
      <c r="G193" s="743"/>
      <c r="H193" s="758">
        <v>0</v>
      </c>
      <c r="I193" s="759"/>
      <c r="J193" s="759"/>
      <c r="K193" s="1127">
        <v>0</v>
      </c>
      <c r="L193" s="1128"/>
      <c r="M193" s="1128"/>
      <c r="N193" s="1128"/>
      <c r="O193" s="1128"/>
      <c r="P193" s="763">
        <v>0</v>
      </c>
      <c r="Q193" s="764"/>
      <c r="R193" s="764"/>
      <c r="S193" s="185"/>
      <c r="T193" s="582" t="b">
        <f t="shared" ref="T193:T201" si="5">IF($A193=1,30,IF($A193=2,45,IF($A193=3,60,IF($A193=4,80,IF($A193=5,100,IF($A193=6,120,IF($A193=7,140)))))))</f>
        <v>0</v>
      </c>
      <c r="U193" s="582" t="b">
        <f t="shared" ref="U193:U201" si="6">IF($A193=1,36,IF($A193=2,51,IF($A193=3,70,IF($A193=4,90,IF($A193=5,114,IF($A193=6,134,IF($A193=7,158)))))))</f>
        <v>0</v>
      </c>
      <c r="V193" s="582" t="b">
        <f t="shared" ref="V193:V201" si="7">IF($A193=1,42,IF($A193=2,57,IF($A193=3,78,IF($A193=4,98,IF($A193=5,124,IF($A193=6,144,IF($A193=7,170)))))))</f>
        <v>0</v>
      </c>
      <c r="W193" s="582" t="b">
        <f t="shared" ref="W193:W201" si="8">IF($A193=1,50,IF($A193=2,65,IF($A193=3,90,IF($A193=4,110,IF($A193=5,140,IF($A193=6,160,IF($A193=7,190)))))))</f>
        <v>0</v>
      </c>
      <c r="X193" s="185"/>
      <c r="Y193" s="185"/>
      <c r="Z193" s="14"/>
      <c r="AA193" s="624"/>
      <c r="AB193" s="625"/>
      <c r="AC193" s="625"/>
    </row>
    <row r="194" spans="1:29" s="254" customFormat="1" ht="14.5" customHeight="1" x14ac:dyDescent="0.25">
      <c r="A194" s="738">
        <v>0</v>
      </c>
      <c r="B194" s="739"/>
      <c r="C194" s="241" t="s">
        <v>4698</v>
      </c>
      <c r="D194" s="740"/>
      <c r="E194" s="741"/>
      <c r="F194" s="742">
        <v>0</v>
      </c>
      <c r="G194" s="743"/>
      <c r="H194" s="758">
        <v>0</v>
      </c>
      <c r="I194" s="759"/>
      <c r="J194" s="759"/>
      <c r="K194" s="1127">
        <v>0</v>
      </c>
      <c r="L194" s="1128"/>
      <c r="M194" s="1128"/>
      <c r="N194" s="1128"/>
      <c r="O194" s="1128"/>
      <c r="P194" s="763">
        <v>0</v>
      </c>
      <c r="Q194" s="764"/>
      <c r="R194" s="764"/>
      <c r="S194" s="185"/>
      <c r="T194" s="582" t="b">
        <f t="shared" si="5"/>
        <v>0</v>
      </c>
      <c r="U194" s="582" t="b">
        <f t="shared" si="6"/>
        <v>0</v>
      </c>
      <c r="V194" s="582" t="b">
        <f t="shared" si="7"/>
        <v>0</v>
      </c>
      <c r="W194" s="582" t="b">
        <f t="shared" si="8"/>
        <v>0</v>
      </c>
      <c r="X194" s="185"/>
      <c r="Y194" s="185"/>
      <c r="Z194" s="14"/>
      <c r="AA194" s="624"/>
      <c r="AB194" s="625"/>
      <c r="AC194" s="625"/>
    </row>
    <row r="195" spans="1:29" s="254" customFormat="1" ht="14.5" customHeight="1" x14ac:dyDescent="0.25">
      <c r="A195" s="738">
        <v>0</v>
      </c>
      <c r="B195" s="739"/>
      <c r="C195" s="241" t="s">
        <v>4698</v>
      </c>
      <c r="D195" s="740"/>
      <c r="E195" s="741"/>
      <c r="F195" s="742">
        <v>0</v>
      </c>
      <c r="G195" s="743"/>
      <c r="H195" s="758">
        <v>0</v>
      </c>
      <c r="I195" s="759"/>
      <c r="J195" s="759"/>
      <c r="K195" s="1127">
        <v>0</v>
      </c>
      <c r="L195" s="1128"/>
      <c r="M195" s="1128"/>
      <c r="N195" s="1128"/>
      <c r="O195" s="1128"/>
      <c r="P195" s="763">
        <v>0</v>
      </c>
      <c r="Q195" s="764"/>
      <c r="R195" s="764"/>
      <c r="S195" s="185"/>
      <c r="T195" s="582" t="b">
        <f t="shared" si="5"/>
        <v>0</v>
      </c>
      <c r="U195" s="582" t="b">
        <f t="shared" si="6"/>
        <v>0</v>
      </c>
      <c r="V195" s="582" t="b">
        <f t="shared" si="7"/>
        <v>0</v>
      </c>
      <c r="W195" s="582" t="b">
        <f t="shared" si="8"/>
        <v>0</v>
      </c>
      <c r="X195" s="185"/>
      <c r="Y195" s="185"/>
      <c r="Z195" s="14"/>
      <c r="AA195" s="624"/>
      <c r="AB195" s="625"/>
      <c r="AC195" s="625"/>
    </row>
    <row r="196" spans="1:29" s="254" customFormat="1" ht="14.5" customHeight="1" x14ac:dyDescent="0.25">
      <c r="A196" s="738"/>
      <c r="B196" s="739"/>
      <c r="C196" s="241" t="s">
        <v>4698</v>
      </c>
      <c r="D196" s="740"/>
      <c r="E196" s="741"/>
      <c r="F196" s="742">
        <v>0</v>
      </c>
      <c r="G196" s="743"/>
      <c r="H196" s="758">
        <v>0</v>
      </c>
      <c r="I196" s="759"/>
      <c r="J196" s="759"/>
      <c r="K196" s="1127">
        <v>0</v>
      </c>
      <c r="L196" s="1128"/>
      <c r="M196" s="1128"/>
      <c r="N196" s="1128"/>
      <c r="O196" s="1128"/>
      <c r="P196" s="763">
        <v>0</v>
      </c>
      <c r="Q196" s="764"/>
      <c r="R196" s="764"/>
      <c r="S196" s="185"/>
      <c r="T196" s="582" t="b">
        <f t="shared" si="5"/>
        <v>0</v>
      </c>
      <c r="U196" s="582" t="b">
        <f t="shared" si="6"/>
        <v>0</v>
      </c>
      <c r="V196" s="582" t="b">
        <f t="shared" si="7"/>
        <v>0</v>
      </c>
      <c r="W196" s="582" t="b">
        <f t="shared" si="8"/>
        <v>0</v>
      </c>
      <c r="X196" s="185"/>
      <c r="Y196" s="185"/>
      <c r="Z196" s="14"/>
      <c r="AA196" s="624"/>
      <c r="AB196" s="625"/>
      <c r="AC196" s="625"/>
    </row>
    <row r="197" spans="1:29" s="254" customFormat="1" ht="14.5" customHeight="1" x14ac:dyDescent="0.25">
      <c r="A197" s="738"/>
      <c r="B197" s="739"/>
      <c r="C197" s="241" t="s">
        <v>4698</v>
      </c>
      <c r="D197" s="740"/>
      <c r="E197" s="1145"/>
      <c r="F197" s="1144">
        <v>0</v>
      </c>
      <c r="G197" s="1144"/>
      <c r="H197" s="758">
        <v>0</v>
      </c>
      <c r="I197" s="759"/>
      <c r="J197" s="759"/>
      <c r="K197" s="1127">
        <v>0</v>
      </c>
      <c r="L197" s="1128"/>
      <c r="M197" s="1128"/>
      <c r="N197" s="1128"/>
      <c r="O197" s="1128"/>
      <c r="P197" s="763">
        <v>0</v>
      </c>
      <c r="Q197" s="764"/>
      <c r="R197" s="764"/>
      <c r="S197" s="185"/>
      <c r="T197" s="582" t="b">
        <f t="shared" si="5"/>
        <v>0</v>
      </c>
      <c r="U197" s="582" t="b">
        <f t="shared" si="6"/>
        <v>0</v>
      </c>
      <c r="V197" s="582" t="b">
        <f t="shared" si="7"/>
        <v>0</v>
      </c>
      <c r="W197" s="582" t="b">
        <f t="shared" si="8"/>
        <v>0</v>
      </c>
      <c r="X197" s="185"/>
      <c r="Y197" s="185"/>
      <c r="Z197" s="14"/>
      <c r="AA197" s="624"/>
      <c r="AB197" s="625"/>
      <c r="AC197" s="625"/>
    </row>
    <row r="198" spans="1:29" s="254" customFormat="1" ht="14.5" customHeight="1" x14ac:dyDescent="0.25">
      <c r="A198" s="738"/>
      <c r="B198" s="739"/>
      <c r="C198" s="241" t="s">
        <v>4698</v>
      </c>
      <c r="D198" s="740"/>
      <c r="E198" s="741"/>
      <c r="F198" s="1144">
        <v>0</v>
      </c>
      <c r="G198" s="1144"/>
      <c r="H198" s="758">
        <v>0</v>
      </c>
      <c r="I198" s="759"/>
      <c r="J198" s="759"/>
      <c r="K198" s="1127">
        <v>0</v>
      </c>
      <c r="L198" s="1128"/>
      <c r="M198" s="1128"/>
      <c r="N198" s="1128"/>
      <c r="O198" s="1128"/>
      <c r="P198" s="763">
        <v>0</v>
      </c>
      <c r="Q198" s="764"/>
      <c r="R198" s="764"/>
      <c r="S198" s="185"/>
      <c r="T198" s="582" t="b">
        <f t="shared" si="5"/>
        <v>0</v>
      </c>
      <c r="U198" s="582" t="b">
        <f t="shared" si="6"/>
        <v>0</v>
      </c>
      <c r="V198" s="582" t="b">
        <f t="shared" si="7"/>
        <v>0</v>
      </c>
      <c r="W198" s="582" t="b">
        <f t="shared" si="8"/>
        <v>0</v>
      </c>
      <c r="X198" s="185"/>
      <c r="Y198" s="185"/>
      <c r="Z198" s="14"/>
      <c r="AA198" s="624"/>
      <c r="AB198" s="625"/>
      <c r="AC198" s="625"/>
    </row>
    <row r="199" spans="1:29" s="254" customFormat="1" ht="14.5" customHeight="1" x14ac:dyDescent="0.25">
      <c r="A199" s="738"/>
      <c r="B199" s="739"/>
      <c r="C199" s="241" t="s">
        <v>4698</v>
      </c>
      <c r="D199" s="740"/>
      <c r="E199" s="741"/>
      <c r="F199" s="1144">
        <v>0</v>
      </c>
      <c r="G199" s="1144"/>
      <c r="H199" s="758">
        <v>0</v>
      </c>
      <c r="I199" s="759"/>
      <c r="J199" s="759"/>
      <c r="K199" s="1127">
        <v>0</v>
      </c>
      <c r="L199" s="1128"/>
      <c r="M199" s="1128"/>
      <c r="N199" s="1128"/>
      <c r="O199" s="1128"/>
      <c r="P199" s="763">
        <v>0</v>
      </c>
      <c r="Q199" s="764"/>
      <c r="R199" s="764"/>
      <c r="S199" s="185"/>
      <c r="T199" s="582" t="b">
        <f t="shared" si="5"/>
        <v>0</v>
      </c>
      <c r="U199" s="582" t="b">
        <f t="shared" si="6"/>
        <v>0</v>
      </c>
      <c r="V199" s="582" t="b">
        <f t="shared" si="7"/>
        <v>0</v>
      </c>
      <c r="W199" s="582" t="b">
        <f t="shared" si="8"/>
        <v>0</v>
      </c>
      <c r="X199" s="185"/>
      <c r="Y199" s="185"/>
      <c r="Z199" s="14"/>
      <c r="AA199" s="624"/>
      <c r="AB199" s="625"/>
      <c r="AC199" s="625"/>
    </row>
    <row r="200" spans="1:29" s="254" customFormat="1" ht="14.5" customHeight="1" x14ac:dyDescent="0.25">
      <c r="A200" s="738"/>
      <c r="B200" s="739"/>
      <c r="C200" s="241" t="s">
        <v>4698</v>
      </c>
      <c r="D200" s="740"/>
      <c r="E200" s="741"/>
      <c r="F200" s="1144">
        <v>0</v>
      </c>
      <c r="G200" s="1144"/>
      <c r="H200" s="758">
        <v>0</v>
      </c>
      <c r="I200" s="759"/>
      <c r="J200" s="759"/>
      <c r="K200" s="1127">
        <v>0</v>
      </c>
      <c r="L200" s="1128"/>
      <c r="M200" s="1128"/>
      <c r="N200" s="1128"/>
      <c r="O200" s="1128"/>
      <c r="P200" s="763">
        <v>0</v>
      </c>
      <c r="Q200" s="764"/>
      <c r="R200" s="764"/>
      <c r="S200" s="185"/>
      <c r="T200" s="582" t="b">
        <f t="shared" si="5"/>
        <v>0</v>
      </c>
      <c r="U200" s="582" t="b">
        <f t="shared" si="6"/>
        <v>0</v>
      </c>
      <c r="V200" s="582" t="b">
        <f t="shared" si="7"/>
        <v>0</v>
      </c>
      <c r="W200" s="582" t="b">
        <f t="shared" si="8"/>
        <v>0</v>
      </c>
      <c r="X200" s="185"/>
      <c r="Y200" s="185"/>
      <c r="Z200" s="14"/>
      <c r="AA200" s="624"/>
      <c r="AB200" s="625"/>
      <c r="AC200" s="625"/>
    </row>
    <row r="201" spans="1:29" s="254" customFormat="1" ht="14.5" customHeight="1" x14ac:dyDescent="0.25">
      <c r="A201" s="738"/>
      <c r="B201" s="739"/>
      <c r="C201" s="241" t="s">
        <v>4698</v>
      </c>
      <c r="D201" s="740"/>
      <c r="E201" s="741"/>
      <c r="F201" s="1144">
        <v>0</v>
      </c>
      <c r="G201" s="1144"/>
      <c r="H201" s="758">
        <v>0</v>
      </c>
      <c r="I201" s="759"/>
      <c r="J201" s="759"/>
      <c r="K201" s="1127">
        <v>0</v>
      </c>
      <c r="L201" s="1128"/>
      <c r="M201" s="1128"/>
      <c r="N201" s="1128"/>
      <c r="O201" s="1128"/>
      <c r="P201" s="763">
        <v>0</v>
      </c>
      <c r="Q201" s="764"/>
      <c r="R201" s="764"/>
      <c r="S201" s="185"/>
      <c r="T201" s="582" t="b">
        <f t="shared" si="5"/>
        <v>0</v>
      </c>
      <c r="U201" s="582" t="b">
        <f t="shared" si="6"/>
        <v>0</v>
      </c>
      <c r="V201" s="582" t="b">
        <f t="shared" si="7"/>
        <v>0</v>
      </c>
      <c r="W201" s="582" t="b">
        <f t="shared" si="8"/>
        <v>0</v>
      </c>
      <c r="X201" s="185"/>
      <c r="Y201" s="185"/>
      <c r="Z201" s="14"/>
      <c r="AA201" s="624"/>
      <c r="AB201" s="625"/>
      <c r="AC201" s="625"/>
    </row>
    <row r="202" spans="1:29" s="246" customFormat="1" ht="14.5" customHeight="1" x14ac:dyDescent="0.25">
      <c r="A202" s="243"/>
      <c r="B202" s="939" t="s">
        <v>4701</v>
      </c>
      <c r="C202" s="939"/>
      <c r="D202" s="939"/>
      <c r="E202" s="940"/>
      <c r="F202" s="753">
        <v>0</v>
      </c>
      <c r="G202" s="754"/>
      <c r="H202" s="755">
        <v>1</v>
      </c>
      <c r="I202" s="755"/>
      <c r="J202" s="755"/>
      <c r="K202" s="756">
        <v>0</v>
      </c>
      <c r="L202" s="757"/>
      <c r="M202" s="757"/>
      <c r="N202" s="757"/>
      <c r="O202" s="757"/>
      <c r="P202" s="732">
        <v>0</v>
      </c>
      <c r="Q202" s="732"/>
      <c r="R202" s="732"/>
      <c r="S202" s="244"/>
      <c r="T202" s="244"/>
      <c r="U202" s="244"/>
      <c r="V202" s="244"/>
      <c r="W202" s="244"/>
      <c r="X202" s="244"/>
      <c r="Y202" s="244"/>
      <c r="Z202" s="44"/>
      <c r="AA202" s="245"/>
    </row>
    <row r="203" spans="1:29" s="246" customFormat="1" ht="14.5" customHeight="1" x14ac:dyDescent="0.25">
      <c r="A203" s="243"/>
      <c r="B203" s="14" t="s">
        <v>4702</v>
      </c>
      <c r="C203" s="14"/>
      <c r="D203" s="14"/>
      <c r="E203" s="14"/>
      <c r="F203" s="747">
        <f>SUMPRODUCT(F192:F202,H192:H202)</f>
        <v>0</v>
      </c>
      <c r="G203" s="747"/>
      <c r="H203" s="744">
        <f>SUM(H192:H201)</f>
        <v>0</v>
      </c>
      <c r="I203" s="744"/>
      <c r="J203" s="744"/>
      <c r="K203" s="745">
        <f>SUMPRODUCT(H192:H201,K192:K201)</f>
        <v>0</v>
      </c>
      <c r="L203" s="745"/>
      <c r="M203" s="745"/>
      <c r="N203" s="745"/>
      <c r="O203" s="745"/>
      <c r="P203" s="812">
        <f>SUMPRODUCT(H192:H201,P192:P201)</f>
        <v>0</v>
      </c>
      <c r="Q203" s="813"/>
      <c r="R203" s="813"/>
      <c r="S203" s="244"/>
      <c r="T203" s="244"/>
      <c r="U203" s="244"/>
      <c r="V203" s="244"/>
      <c r="W203" s="244"/>
      <c r="X203" s="244"/>
      <c r="Y203" s="244"/>
      <c r="Z203" s="44"/>
      <c r="AA203" s="245"/>
    </row>
    <row r="204" spans="1:29" s="246" customFormat="1" ht="14.5" customHeight="1" x14ac:dyDescent="0.25">
      <c r="A204" s="243"/>
      <c r="B204" s="19" t="s">
        <v>4703</v>
      </c>
      <c r="C204" s="19"/>
      <c r="D204" s="19"/>
      <c r="E204" s="19"/>
      <c r="F204" s="19"/>
      <c r="G204" s="19"/>
      <c r="H204" s="19"/>
      <c r="I204" s="19"/>
      <c r="J204" s="19"/>
      <c r="K204" s="725">
        <f>K203*12</f>
        <v>0</v>
      </c>
      <c r="L204" s="725"/>
      <c r="M204" s="725"/>
      <c r="N204" s="725"/>
      <c r="O204" s="725"/>
      <c r="P204" s="736">
        <f>P203*12</f>
        <v>0</v>
      </c>
      <c r="Q204" s="737"/>
      <c r="R204" s="737"/>
      <c r="S204" s="244"/>
      <c r="T204" s="244"/>
      <c r="U204" s="244"/>
      <c r="V204" s="244"/>
      <c r="W204" s="244"/>
      <c r="X204" s="244"/>
      <c r="Y204" s="244"/>
      <c r="Z204" s="44"/>
      <c r="AA204" s="245"/>
    </row>
    <row r="205" spans="1:29" s="251" customFormat="1" ht="14.5" customHeight="1" x14ac:dyDescent="0.35">
      <c r="A205" s="247"/>
      <c r="B205" s="248" t="s">
        <v>4947</v>
      </c>
      <c r="C205" s="248"/>
      <c r="D205" s="248"/>
      <c r="E205" s="248"/>
      <c r="F205" s="248"/>
      <c r="G205" s="248"/>
      <c r="H205" s="248"/>
      <c r="I205" s="248"/>
      <c r="J205" s="248"/>
      <c r="K205" s="734">
        <f>IF(F203&gt;0,K204/(F203-F202),0)</f>
        <v>0</v>
      </c>
      <c r="L205" s="734"/>
      <c r="M205" s="734"/>
      <c r="N205" s="734"/>
      <c r="O205" s="734"/>
      <c r="P205" s="734">
        <f>IF(F203&gt;0,P204/F203,0)</f>
        <v>0</v>
      </c>
      <c r="Q205" s="734"/>
      <c r="R205" s="734"/>
      <c r="S205" s="249"/>
      <c r="T205" s="249"/>
      <c r="U205" s="250"/>
      <c r="V205" s="249"/>
      <c r="W205" s="249"/>
      <c r="X205" s="249"/>
      <c r="Y205" s="249"/>
      <c r="Z205" s="101"/>
      <c r="AB205" s="101"/>
    </row>
    <row r="206" spans="1:29" s="258" customFormat="1" ht="14.5" customHeight="1" x14ac:dyDescent="0.25">
      <c r="A206" s="259"/>
      <c r="B206" s="44"/>
      <c r="C206" s="44"/>
      <c r="D206" s="44"/>
      <c r="E206" s="44"/>
      <c r="F206" s="44"/>
      <c r="G206" s="44"/>
      <c r="H206" s="44"/>
      <c r="I206" s="44"/>
      <c r="J206" s="44"/>
      <c r="K206" s="500"/>
      <c r="L206" s="500"/>
      <c r="M206" s="500"/>
      <c r="N206" s="500"/>
      <c r="O206" s="500"/>
      <c r="P206" s="500"/>
      <c r="Q206" s="500"/>
      <c r="R206" s="501"/>
      <c r="S206" s="44"/>
      <c r="T206" s="44"/>
      <c r="U206" s="48"/>
      <c r="V206" s="44"/>
      <c r="W206" s="44"/>
      <c r="X206" s="44"/>
      <c r="Y206" s="44"/>
      <c r="Z206" s="44"/>
      <c r="AB206" s="44"/>
    </row>
    <row r="207" spans="1:29" s="246" customFormat="1" ht="14.5" customHeight="1" x14ac:dyDescent="0.25">
      <c r="A207" s="256"/>
      <c r="B207" s="257" t="s">
        <v>4927</v>
      </c>
      <c r="C207" s="257"/>
      <c r="D207" s="257"/>
      <c r="E207" s="257"/>
      <c r="F207" s="257"/>
      <c r="G207" s="626"/>
      <c r="H207" s="1129">
        <v>0</v>
      </c>
      <c r="I207" s="1130"/>
      <c r="J207" s="1131"/>
      <c r="K207" s="727">
        <v>0</v>
      </c>
      <c r="L207" s="728"/>
      <c r="M207" s="728"/>
      <c r="N207" s="728"/>
      <c r="O207" s="728"/>
      <c r="P207" s="1136">
        <v>0</v>
      </c>
      <c r="Q207" s="1137"/>
      <c r="R207" s="1138"/>
      <c r="S207" s="44"/>
      <c r="T207" s="44"/>
      <c r="U207" s="44"/>
      <c r="V207" s="44"/>
      <c r="W207" s="44"/>
      <c r="X207" s="44"/>
      <c r="Y207" s="44"/>
      <c r="Z207" s="44"/>
    </row>
    <row r="208" spans="1:29" s="246" customFormat="1" ht="14.5" customHeight="1" x14ac:dyDescent="0.25">
      <c r="A208" s="256"/>
      <c r="B208" s="257" t="s">
        <v>4704</v>
      </c>
      <c r="C208" s="257"/>
      <c r="D208" s="257"/>
      <c r="E208" s="257"/>
      <c r="F208" s="257"/>
      <c r="G208" s="626"/>
      <c r="H208" s="1129">
        <v>0</v>
      </c>
      <c r="I208" s="1130"/>
      <c r="J208" s="1131"/>
      <c r="K208" s="727">
        <v>0</v>
      </c>
      <c r="L208" s="728"/>
      <c r="M208" s="728"/>
      <c r="N208" s="728"/>
      <c r="O208" s="728"/>
      <c r="P208" s="732">
        <v>0</v>
      </c>
      <c r="Q208" s="735"/>
      <c r="R208" s="735"/>
      <c r="S208" s="258"/>
      <c r="T208" s="258"/>
      <c r="U208" s="258"/>
    </row>
    <row r="209" spans="1:29" s="246" customFormat="1" ht="14.5" customHeight="1" x14ac:dyDescent="0.25">
      <c r="A209" s="256"/>
      <c r="B209" s="257" t="s">
        <v>4680</v>
      </c>
      <c r="C209" s="257"/>
      <c r="D209" s="257"/>
      <c r="E209" s="257"/>
      <c r="F209" s="257"/>
      <c r="G209" s="626"/>
      <c r="H209" s="1129">
        <v>0</v>
      </c>
      <c r="I209" s="1130"/>
      <c r="J209" s="1131"/>
      <c r="K209" s="727">
        <v>0</v>
      </c>
      <c r="L209" s="728"/>
      <c r="M209" s="728"/>
      <c r="N209" s="728"/>
      <c r="O209" s="728"/>
      <c r="P209" s="1136">
        <v>0</v>
      </c>
      <c r="Q209" s="1137"/>
      <c r="R209" s="1138"/>
      <c r="S209" s="258"/>
      <c r="T209" s="258"/>
      <c r="U209" s="258"/>
    </row>
    <row r="210" spans="1:29" s="246" customFormat="1" ht="14.5" customHeight="1" x14ac:dyDescent="0.25">
      <c r="A210" s="256"/>
      <c r="B210" s="257" t="s">
        <v>4948</v>
      </c>
      <c r="C210" s="257"/>
      <c r="D210" s="257"/>
      <c r="E210" s="257"/>
      <c r="F210" s="257"/>
      <c r="G210" s="626"/>
      <c r="H210" s="1129">
        <v>0</v>
      </c>
      <c r="I210" s="1130"/>
      <c r="J210" s="1131"/>
      <c r="K210" s="727">
        <v>0</v>
      </c>
      <c r="L210" s="728"/>
      <c r="M210" s="728"/>
      <c r="N210" s="728"/>
      <c r="O210" s="728"/>
      <c r="P210" s="1136">
        <v>0</v>
      </c>
      <c r="Q210" s="1137"/>
      <c r="R210" s="1138"/>
      <c r="S210" s="258"/>
      <c r="T210" s="258"/>
      <c r="U210" s="258"/>
    </row>
    <row r="211" spans="1:29" s="246" customFormat="1" ht="14.5" customHeight="1" x14ac:dyDescent="0.25">
      <c r="A211" s="256"/>
      <c r="B211" s="257" t="s">
        <v>4948</v>
      </c>
      <c r="C211" s="257"/>
      <c r="D211" s="257"/>
      <c r="E211" s="257"/>
      <c r="F211" s="257"/>
      <c r="G211" s="626"/>
      <c r="H211" s="1129">
        <v>0</v>
      </c>
      <c r="I211" s="1130"/>
      <c r="J211" s="1131"/>
      <c r="K211" s="727">
        <v>0</v>
      </c>
      <c r="L211" s="728"/>
      <c r="M211" s="728"/>
      <c r="N211" s="728"/>
      <c r="O211" s="728"/>
      <c r="P211" s="1136">
        <v>0</v>
      </c>
      <c r="Q211" s="1137"/>
      <c r="R211" s="1138"/>
      <c r="S211" s="258"/>
      <c r="T211" s="258"/>
      <c r="U211" s="258"/>
    </row>
    <row r="212" spans="1:29" s="246" customFormat="1" ht="14.5" customHeight="1" x14ac:dyDescent="0.25">
      <c r="A212" s="259"/>
      <c r="B212" s="19" t="s">
        <v>4949</v>
      </c>
      <c r="C212" s="19"/>
      <c r="D212" s="19"/>
      <c r="E212" s="19"/>
      <c r="F212" s="19"/>
      <c r="G212" s="19"/>
      <c r="H212" s="19"/>
      <c r="I212" s="19"/>
      <c r="J212" s="19"/>
      <c r="K212" s="729">
        <f>SUMPRODUCT(H207:H211,K207:K211)*12</f>
        <v>0</v>
      </c>
      <c r="L212" s="730"/>
      <c r="M212" s="730"/>
      <c r="N212" s="730"/>
      <c r="O212" s="730"/>
      <c r="P212" s="731"/>
      <c r="Q212" s="731"/>
      <c r="R212" s="731"/>
      <c r="S212" s="258"/>
      <c r="T212" s="258"/>
      <c r="U212" s="258"/>
    </row>
    <row r="213" spans="1:29" s="246" customFormat="1" ht="14.5" customHeight="1" x14ac:dyDescent="0.25">
      <c r="A213" s="259"/>
      <c r="B213" s="19" t="s">
        <v>4892</v>
      </c>
      <c r="C213" s="19"/>
      <c r="D213" s="19"/>
      <c r="E213" s="19"/>
      <c r="F213" s="19"/>
      <c r="G213" s="19"/>
      <c r="H213" s="19"/>
      <c r="I213" s="19"/>
      <c r="J213" s="19"/>
      <c r="K213" s="712">
        <f>K204+K212</f>
        <v>0</v>
      </c>
      <c r="L213" s="713"/>
      <c r="M213" s="713"/>
      <c r="N213" s="713"/>
      <c r="O213" s="713"/>
      <c r="P213" s="717"/>
      <c r="Q213" s="717"/>
      <c r="R213" s="717"/>
      <c r="S213" s="258"/>
      <c r="T213" s="258"/>
      <c r="U213" s="258"/>
    </row>
    <row r="214" spans="1:29" s="246" customFormat="1" ht="14.5" customHeight="1" x14ac:dyDescent="0.25">
      <c r="A214" s="591"/>
      <c r="B214" s="592" t="s">
        <v>4820</v>
      </c>
      <c r="C214" s="592"/>
      <c r="D214" s="592"/>
      <c r="E214" s="592"/>
      <c r="F214" s="592"/>
      <c r="G214" s="592"/>
      <c r="H214" s="899">
        <f>IFERROR(IF(K213&gt;0,K213/#REF!,0),0)</f>
        <v>0</v>
      </c>
      <c r="I214" s="900"/>
      <c r="J214" s="901"/>
      <c r="K214" s="902" t="s">
        <v>4821</v>
      </c>
      <c r="L214" s="903"/>
      <c r="M214" s="903"/>
      <c r="N214" s="903"/>
      <c r="O214" s="903"/>
      <c r="P214" s="904">
        <f>IFERROR(IF(P168&gt;0,P168/#REF!,0),"?")</f>
        <v>0</v>
      </c>
      <c r="Q214" s="905"/>
      <c r="R214" s="906"/>
      <c r="S214" s="258"/>
      <c r="T214" s="258"/>
      <c r="U214" s="258"/>
    </row>
    <row r="215" spans="1:29" s="265" customFormat="1" ht="14.5" customHeight="1" x14ac:dyDescent="0.3">
      <c r="A215" s="593"/>
      <c r="B215" s="206"/>
      <c r="C215" s="145"/>
      <c r="D215" s="145"/>
      <c r="E215" s="145"/>
      <c r="R215" s="508"/>
      <c r="S215" s="114"/>
      <c r="T215" s="114"/>
      <c r="U215" s="114"/>
    </row>
    <row r="216" spans="1:29" s="99" customFormat="1" ht="14.5" customHeight="1" x14ac:dyDescent="0.3">
      <c r="A216" s="12"/>
      <c r="B216" s="2" t="s">
        <v>4874</v>
      </c>
      <c r="C216" s="2"/>
      <c r="D216" s="2"/>
      <c r="E216" s="2"/>
      <c r="I216" s="803">
        <v>0</v>
      </c>
      <c r="J216" s="803"/>
      <c r="K216" s="803"/>
      <c r="R216" s="10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</row>
    <row r="217" spans="1:29" s="99" customFormat="1" ht="14.5" customHeight="1" x14ac:dyDescent="0.3">
      <c r="A217" s="12"/>
      <c r="B217" s="2" t="s">
        <v>4898</v>
      </c>
      <c r="C217" s="2"/>
      <c r="D217" s="2"/>
      <c r="E217" s="2"/>
      <c r="H217" s="261"/>
      <c r="I217" s="261"/>
      <c r="R217" s="10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</row>
    <row r="218" spans="1:29" s="99" customFormat="1" ht="14.5" customHeight="1" x14ac:dyDescent="0.3">
      <c r="A218" s="4"/>
      <c r="B218" s="262" t="s">
        <v>4875</v>
      </c>
      <c r="C218" s="2"/>
      <c r="D218" s="2"/>
      <c r="E218" s="2"/>
      <c r="I218" s="1139" t="b">
        <v>0</v>
      </c>
      <c r="J218" s="1139"/>
      <c r="K218" s="1139"/>
      <c r="L218" s="2" t="s">
        <v>4710</v>
      </c>
      <c r="O218" s="1139" t="b">
        <v>0</v>
      </c>
      <c r="P218" s="1139"/>
      <c r="Q218" s="2" t="s">
        <v>4711</v>
      </c>
      <c r="R218" s="10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</row>
    <row r="219" spans="1:29" s="99" customFormat="1" ht="14.5" customHeight="1" x14ac:dyDescent="0.3">
      <c r="A219" s="4"/>
      <c r="B219" s="262" t="s">
        <v>4708</v>
      </c>
      <c r="C219" s="2"/>
      <c r="D219" s="2"/>
      <c r="E219" s="2"/>
      <c r="I219" s="1139" t="b">
        <v>0</v>
      </c>
      <c r="J219" s="1139"/>
      <c r="K219" s="1139"/>
      <c r="L219" s="2" t="s">
        <v>4710</v>
      </c>
      <c r="O219" s="1139" t="b">
        <v>0</v>
      </c>
      <c r="P219" s="1139"/>
      <c r="Q219" s="2" t="s">
        <v>4711</v>
      </c>
      <c r="R219" s="10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</row>
    <row r="220" spans="1:29" s="99" customFormat="1" ht="14.5" customHeight="1" x14ac:dyDescent="0.3">
      <c r="A220" s="12"/>
      <c r="B220" s="2" t="s">
        <v>4709</v>
      </c>
      <c r="C220" s="2"/>
      <c r="D220" s="2"/>
      <c r="E220" s="2"/>
      <c r="I220" s="261"/>
      <c r="J220" s="261"/>
      <c r="K220" s="261"/>
      <c r="L220" s="2"/>
      <c r="O220" s="261"/>
      <c r="P220" s="261"/>
      <c r="Q220" s="2"/>
      <c r="R220" s="100"/>
      <c r="S220" s="43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</row>
    <row r="221" spans="1:29" s="99" customFormat="1" ht="14.5" customHeight="1" x14ac:dyDescent="0.3">
      <c r="A221" s="12"/>
      <c r="B221" s="675"/>
      <c r="C221" s="675"/>
      <c r="D221" s="675"/>
      <c r="E221" s="675"/>
      <c r="F221" s="675"/>
      <c r="G221" s="675"/>
      <c r="H221" s="675"/>
      <c r="I221" s="675"/>
      <c r="J221" s="675"/>
      <c r="K221" s="675"/>
      <c r="L221" s="675"/>
      <c r="M221" s="675"/>
      <c r="N221" s="675"/>
      <c r="O221" s="675"/>
      <c r="P221" s="675"/>
      <c r="Q221" s="675"/>
      <c r="R221" s="10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</row>
    <row r="222" spans="1:29" s="99" customFormat="1" ht="14.5" customHeight="1" x14ac:dyDescent="0.3">
      <c r="A222" s="12"/>
      <c r="B222" s="675"/>
      <c r="C222" s="675"/>
      <c r="D222" s="675"/>
      <c r="E222" s="675"/>
      <c r="F222" s="675"/>
      <c r="G222" s="675"/>
      <c r="H222" s="675"/>
      <c r="I222" s="675"/>
      <c r="J222" s="675"/>
      <c r="K222" s="675"/>
      <c r="L222" s="675"/>
      <c r="M222" s="675"/>
      <c r="N222" s="675"/>
      <c r="O222" s="675"/>
      <c r="P222" s="675"/>
      <c r="Q222" s="675"/>
      <c r="R222" s="10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</row>
    <row r="223" spans="1:29" s="99" customFormat="1" ht="14.5" customHeight="1" x14ac:dyDescent="0.3">
      <c r="A223" s="12"/>
      <c r="B223" s="676"/>
      <c r="C223" s="676"/>
      <c r="D223" s="676"/>
      <c r="E223" s="676"/>
      <c r="F223" s="676"/>
      <c r="G223" s="676"/>
      <c r="H223" s="676"/>
      <c r="I223" s="676"/>
      <c r="J223" s="676"/>
      <c r="K223" s="676"/>
      <c r="L223" s="676"/>
      <c r="M223" s="676"/>
      <c r="N223" s="676"/>
      <c r="O223" s="676"/>
      <c r="P223" s="676"/>
      <c r="Q223" s="676"/>
      <c r="R223" s="10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</row>
    <row r="224" spans="1:29" s="99" customFormat="1" ht="14.5" customHeight="1" x14ac:dyDescent="0.3">
      <c r="A224" s="13"/>
      <c r="B224" s="164"/>
      <c r="C224" s="164"/>
      <c r="D224" s="164"/>
      <c r="E224" s="164"/>
      <c r="F224" s="164"/>
      <c r="G224" s="164"/>
      <c r="H224" s="164"/>
      <c r="I224" s="164"/>
      <c r="J224" s="164"/>
      <c r="K224" s="164"/>
      <c r="L224" s="164"/>
      <c r="M224" s="164"/>
      <c r="N224" s="164"/>
      <c r="O224" s="164"/>
      <c r="P224" s="164"/>
      <c r="Q224" s="164"/>
      <c r="R224" s="264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</row>
    <row r="225" spans="1:29" s="99" customFormat="1" ht="14.5" customHeight="1" x14ac:dyDescent="0.3">
      <c r="A225" s="11"/>
      <c r="B225" s="11"/>
      <c r="C225" s="2"/>
      <c r="D225" s="2"/>
      <c r="E225" s="2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</row>
    <row r="226" spans="1:29" s="265" customFormat="1" ht="14.5" customHeight="1" x14ac:dyDescent="0.3">
      <c r="A226" s="503"/>
      <c r="B226" s="504" t="s">
        <v>4822</v>
      </c>
      <c r="C226" s="505"/>
      <c r="D226" s="505"/>
      <c r="E226" s="505"/>
      <c r="F226" s="506"/>
      <c r="G226" s="506"/>
      <c r="H226" s="506"/>
      <c r="I226" s="506"/>
      <c r="J226" s="506"/>
      <c r="K226" s="506"/>
      <c r="L226" s="506"/>
      <c r="M226" s="506"/>
      <c r="N226" s="506"/>
      <c r="O226" s="506"/>
      <c r="P226" s="506"/>
      <c r="Q226" s="506"/>
      <c r="R226" s="507"/>
      <c r="S226" s="43"/>
      <c r="T226" s="114"/>
      <c r="U226" s="114"/>
    </row>
    <row r="227" spans="1:29" s="265" customFormat="1" ht="14.5" customHeight="1" x14ac:dyDescent="0.3">
      <c r="A227" s="259"/>
      <c r="B227" s="206" t="s">
        <v>4939</v>
      </c>
      <c r="C227" s="44"/>
      <c r="D227" s="44"/>
      <c r="E227" s="44"/>
      <c r="R227" s="508"/>
      <c r="S227" s="114"/>
      <c r="T227" s="114"/>
      <c r="U227" s="114"/>
    </row>
    <row r="228" spans="1:29" s="265" customFormat="1" ht="14.5" customHeight="1" x14ac:dyDescent="0.3">
      <c r="A228" s="509"/>
      <c r="B228" s="540" t="b">
        <v>0</v>
      </c>
      <c r="D228" s="44" t="s">
        <v>4823</v>
      </c>
      <c r="E228" s="44"/>
      <c r="R228" s="508"/>
      <c r="S228" s="114"/>
      <c r="T228" s="114"/>
      <c r="U228" s="114"/>
    </row>
    <row r="229" spans="1:29" s="265" customFormat="1" ht="14.5" customHeight="1" x14ac:dyDescent="0.3">
      <c r="A229" s="509"/>
      <c r="B229" s="540" t="b">
        <v>0</v>
      </c>
      <c r="D229" s="44" t="s">
        <v>4824</v>
      </c>
      <c r="E229" s="44"/>
      <c r="R229" s="508"/>
      <c r="S229" s="114"/>
      <c r="T229" s="114"/>
      <c r="U229" s="114"/>
    </row>
    <row r="230" spans="1:29" s="265" customFormat="1" ht="14.5" customHeight="1" x14ac:dyDescent="0.3">
      <c r="A230" s="509"/>
      <c r="B230" s="540" t="b">
        <v>0</v>
      </c>
      <c r="D230" s="44" t="s">
        <v>4825</v>
      </c>
      <c r="E230" s="44"/>
      <c r="R230" s="508"/>
      <c r="S230" s="43"/>
      <c r="T230" s="114"/>
      <c r="U230" s="114"/>
    </row>
    <row r="231" spans="1:29" s="265" customFormat="1" ht="14.5" customHeight="1" x14ac:dyDescent="0.3">
      <c r="A231" s="509"/>
      <c r="B231" s="540" t="b">
        <v>0</v>
      </c>
      <c r="D231" s="44" t="s">
        <v>4826</v>
      </c>
      <c r="E231" s="44"/>
      <c r="R231" s="508"/>
      <c r="S231" s="114"/>
      <c r="T231" s="114"/>
      <c r="U231" s="114"/>
    </row>
    <row r="232" spans="1:29" s="265" customFormat="1" ht="14.5" customHeight="1" x14ac:dyDescent="0.3">
      <c r="A232" s="509"/>
      <c r="B232" s="540" t="b">
        <v>0</v>
      </c>
      <c r="D232" s="44" t="s">
        <v>4827</v>
      </c>
      <c r="E232" s="44"/>
      <c r="R232" s="508"/>
      <c r="S232" s="114"/>
      <c r="T232" s="114"/>
      <c r="U232" s="114"/>
    </row>
    <row r="233" spans="1:29" s="265" customFormat="1" ht="14.5" customHeight="1" x14ac:dyDescent="0.3">
      <c r="A233" s="509"/>
      <c r="B233" s="540" t="b">
        <v>0</v>
      </c>
      <c r="D233" s="44" t="s">
        <v>4828</v>
      </c>
      <c r="E233" s="44"/>
      <c r="R233" s="508"/>
      <c r="S233" s="114"/>
      <c r="T233" s="114"/>
      <c r="U233" s="114"/>
    </row>
    <row r="234" spans="1:29" s="265" customFormat="1" ht="14.5" customHeight="1" x14ac:dyDescent="0.3">
      <c r="A234" s="509"/>
      <c r="B234" s="540" t="b">
        <v>0</v>
      </c>
      <c r="D234" s="44" t="s">
        <v>4829</v>
      </c>
      <c r="E234" s="44"/>
      <c r="R234" s="508"/>
      <c r="S234" s="114"/>
      <c r="T234" s="114"/>
      <c r="U234" s="114"/>
    </row>
    <row r="235" spans="1:29" s="265" customFormat="1" ht="14.5" customHeight="1" x14ac:dyDescent="0.3">
      <c r="A235" s="509"/>
      <c r="B235" s="540" t="b">
        <v>0</v>
      </c>
      <c r="D235" s="44" t="s">
        <v>4830</v>
      </c>
      <c r="E235" s="44"/>
      <c r="R235" s="508"/>
      <c r="S235" s="114"/>
      <c r="T235" s="114"/>
      <c r="U235" s="114"/>
    </row>
    <row r="236" spans="1:29" s="265" customFormat="1" ht="14.5" customHeight="1" x14ac:dyDescent="0.3">
      <c r="A236" s="509"/>
      <c r="B236" s="540" t="b">
        <v>0</v>
      </c>
      <c r="D236" s="44" t="s">
        <v>4831</v>
      </c>
      <c r="E236" s="44"/>
      <c r="R236" s="508"/>
      <c r="S236" s="114"/>
      <c r="T236" s="114"/>
      <c r="U236" s="114"/>
    </row>
    <row r="237" spans="1:29" s="265" customFormat="1" ht="14.5" customHeight="1" x14ac:dyDescent="0.3">
      <c r="A237" s="509"/>
      <c r="B237" s="540" t="b">
        <v>0</v>
      </c>
      <c r="D237" s="44" t="s">
        <v>4832</v>
      </c>
      <c r="E237" s="44"/>
      <c r="R237" s="508"/>
      <c r="S237" s="43"/>
      <c r="T237" s="114"/>
      <c r="U237" s="114"/>
    </row>
    <row r="238" spans="1:29" s="265" customFormat="1" ht="14.5" customHeight="1" x14ac:dyDescent="0.3">
      <c r="A238" s="509"/>
      <c r="B238" s="540" t="b">
        <v>0</v>
      </c>
      <c r="D238" s="44" t="s">
        <v>4833</v>
      </c>
      <c r="E238" s="145"/>
      <c r="R238" s="508"/>
      <c r="S238" s="114"/>
      <c r="T238" s="114"/>
      <c r="U238" s="114"/>
    </row>
    <row r="239" spans="1:29" s="265" customFormat="1" ht="14.5" customHeight="1" x14ac:dyDescent="0.3">
      <c r="A239" s="509"/>
      <c r="B239" s="510" t="s">
        <v>4834</v>
      </c>
      <c r="C239" s="44"/>
      <c r="D239" s="44"/>
      <c r="E239" s="44"/>
      <c r="R239" s="508"/>
      <c r="S239" s="43"/>
      <c r="T239" s="114"/>
      <c r="U239" s="114"/>
    </row>
    <row r="240" spans="1:29" s="265" customFormat="1" ht="14.5" customHeight="1" x14ac:dyDescent="0.3">
      <c r="A240" s="509"/>
      <c r="B240" s="540" t="b">
        <v>0</v>
      </c>
      <c r="C240" s="44" t="s">
        <v>2</v>
      </c>
      <c r="D240" s="877"/>
      <c r="E240" s="877"/>
      <c r="F240" s="877"/>
      <c r="G240" s="877"/>
      <c r="H240" s="877"/>
      <c r="I240" s="877"/>
      <c r="J240" s="877"/>
      <c r="K240" s="877"/>
      <c r="L240" s="877"/>
      <c r="M240" s="877"/>
      <c r="N240" s="877"/>
      <c r="O240" s="877"/>
      <c r="P240" s="877"/>
      <c r="Q240" s="877"/>
      <c r="R240" s="508"/>
      <c r="S240" s="114"/>
      <c r="T240" s="114"/>
      <c r="U240" s="114"/>
    </row>
    <row r="241" spans="1:27" s="265" customFormat="1" ht="14.5" customHeight="1" x14ac:dyDescent="0.3">
      <c r="A241" s="511"/>
      <c r="B241" s="512"/>
      <c r="C241" s="512"/>
      <c r="D241" s="512"/>
      <c r="E241" s="512"/>
      <c r="F241" s="512"/>
      <c r="G241" s="512"/>
      <c r="H241" s="512"/>
      <c r="I241" s="512"/>
      <c r="J241" s="512"/>
      <c r="K241" s="512"/>
      <c r="L241" s="512"/>
      <c r="M241" s="512"/>
      <c r="N241" s="512"/>
      <c r="O241" s="512"/>
      <c r="P241" s="512"/>
      <c r="Q241" s="512"/>
      <c r="R241" s="513"/>
      <c r="S241" s="114"/>
      <c r="T241" s="114"/>
      <c r="U241" s="114"/>
    </row>
    <row r="242" spans="1:27" s="99" customFormat="1" ht="14.5" customHeight="1" x14ac:dyDescent="0.3">
      <c r="S242" s="90"/>
      <c r="T242" s="140"/>
      <c r="U242" s="140"/>
      <c r="V242" s="140"/>
      <c r="W242" s="140"/>
      <c r="X242" s="140"/>
      <c r="Y242" s="140"/>
      <c r="Z242" s="140"/>
      <c r="AA242" s="140"/>
    </row>
    <row r="243" spans="1:27" s="265" customFormat="1" ht="14.5" customHeight="1" x14ac:dyDescent="0.3">
      <c r="A243" s="997" t="s">
        <v>4835</v>
      </c>
      <c r="B243" s="997"/>
      <c r="C243" s="997"/>
      <c r="D243" s="997"/>
      <c r="E243" s="997"/>
      <c r="F243" s="997"/>
      <c r="G243" s="997"/>
      <c r="H243" s="997"/>
      <c r="I243" s="997"/>
      <c r="J243" s="997"/>
      <c r="K243" s="997"/>
      <c r="L243" s="285"/>
      <c r="M243" s="285"/>
      <c r="N243" s="285"/>
      <c r="O243" s="285"/>
      <c r="P243" s="285"/>
      <c r="Q243" s="285"/>
      <c r="S243" s="114"/>
      <c r="T243" s="597"/>
      <c r="U243" s="597"/>
      <c r="V243" s="597"/>
      <c r="W243" s="597"/>
      <c r="X243" s="597"/>
      <c r="Y243" s="597"/>
      <c r="Z243" s="597"/>
      <c r="AA243" s="597"/>
    </row>
    <row r="244" spans="1:27" s="265" customFormat="1" ht="14.5" customHeight="1" x14ac:dyDescent="0.3">
      <c r="A244" s="145"/>
      <c r="B244" s="145"/>
      <c r="C244" s="145"/>
      <c r="D244" s="145"/>
      <c r="E244" s="145"/>
      <c r="F244" s="145"/>
      <c r="G244" s="145"/>
      <c r="H244" s="145"/>
      <c r="I244" s="145"/>
      <c r="J244" s="145"/>
      <c r="K244" s="145"/>
      <c r="L244" s="145"/>
      <c r="Q244" s="145"/>
      <c r="S244" s="114"/>
      <c r="T244" s="597"/>
      <c r="U244" s="597"/>
      <c r="V244" s="597"/>
      <c r="W244" s="597"/>
      <c r="X244" s="597"/>
      <c r="Y244" s="597"/>
      <c r="Z244" s="597"/>
      <c r="AA244" s="597"/>
    </row>
    <row r="245" spans="1:27" s="114" customFormat="1" ht="14.5" customHeight="1" x14ac:dyDescent="0.3">
      <c r="A245" s="274"/>
      <c r="B245" s="990" t="s">
        <v>4713</v>
      </c>
      <c r="C245" s="990"/>
      <c r="D245" s="990"/>
      <c r="E245" s="990"/>
      <c r="F245" s="990"/>
      <c r="G245" s="990"/>
      <c r="H245" s="990"/>
      <c r="I245" s="990"/>
      <c r="J245" s="990"/>
      <c r="K245" s="990"/>
      <c r="L245" s="990"/>
      <c r="M245" s="990"/>
      <c r="N245" s="990"/>
      <c r="O245" s="990"/>
      <c r="P245" s="990"/>
      <c r="Q245" s="990"/>
      <c r="R245" s="274"/>
      <c r="T245" s="597"/>
      <c r="U245" s="597"/>
      <c r="V245" s="597"/>
      <c r="W245" s="597"/>
      <c r="X245" s="597"/>
      <c r="Y245" s="597"/>
      <c r="Z245" s="597"/>
      <c r="AA245" s="597"/>
    </row>
    <row r="246" spans="1:27" s="114" customFormat="1" ht="14.5" customHeight="1" x14ac:dyDescent="0.3">
      <c r="A246" s="274"/>
      <c r="B246" s="269"/>
      <c r="C246" s="269"/>
      <c r="D246" s="269"/>
      <c r="E246" s="269"/>
      <c r="F246" s="269"/>
      <c r="G246" s="269"/>
      <c r="H246" s="269"/>
      <c r="I246" s="269"/>
      <c r="J246" s="269"/>
      <c r="K246" s="269"/>
      <c r="L246" s="269"/>
      <c r="M246" s="269"/>
      <c r="N246" s="269"/>
      <c r="O246" s="269"/>
      <c r="P246" s="269"/>
      <c r="Q246" s="269"/>
      <c r="R246" s="274"/>
      <c r="T246" s="597"/>
      <c r="U246" s="597"/>
      <c r="V246" s="597"/>
      <c r="W246" s="597"/>
      <c r="X246" s="597"/>
      <c r="Y246" s="597"/>
      <c r="Z246" s="597"/>
      <c r="AA246" s="597"/>
    </row>
    <row r="247" spans="1:27" s="114" customFormat="1" ht="14.5" customHeight="1" x14ac:dyDescent="0.3">
      <c r="A247" s="514"/>
      <c r="B247" s="653" t="s">
        <v>4714</v>
      </c>
      <c r="C247" s="150"/>
      <c r="D247" s="150"/>
      <c r="E247" s="150"/>
      <c r="F247" s="150"/>
      <c r="G247" s="150"/>
      <c r="H247" s="150"/>
      <c r="I247" s="150"/>
      <c r="J247" s="654"/>
      <c r="K247" s="654"/>
      <c r="L247" s="654"/>
      <c r="M247" s="654"/>
      <c r="N247" s="654"/>
      <c r="O247" s="654"/>
      <c r="P247" s="654"/>
      <c r="Q247" s="516"/>
      <c r="R247" s="267"/>
      <c r="T247" s="376"/>
      <c r="U247" s="376"/>
      <c r="V247" s="376"/>
      <c r="W247" s="376"/>
      <c r="Z247" s="240"/>
      <c r="AA247" s="112"/>
    </row>
    <row r="248" spans="1:27" s="114" customFormat="1" ht="14.5" customHeight="1" x14ac:dyDescent="0.3">
      <c r="A248" s="273"/>
      <c r="B248" s="733" t="s">
        <v>4950</v>
      </c>
      <c r="C248" s="733"/>
      <c r="D248" s="733"/>
      <c r="E248" s="733"/>
      <c r="F248" s="733"/>
      <c r="G248" s="733"/>
      <c r="H248" s="733"/>
      <c r="I248" s="733"/>
      <c r="J248" s="733"/>
      <c r="K248" s="733"/>
      <c r="L248" s="733"/>
      <c r="M248" s="733"/>
      <c r="N248" s="733"/>
      <c r="O248" s="733"/>
      <c r="P248" s="733"/>
      <c r="Q248" s="537" t="b">
        <v>0</v>
      </c>
      <c r="R248" s="270"/>
      <c r="T248" s="376"/>
      <c r="U248" s="376"/>
      <c r="V248" s="376"/>
      <c r="W248" s="376"/>
      <c r="Z248" s="240"/>
      <c r="AA248" s="112"/>
    </row>
    <row r="249" spans="1:27" s="114" customFormat="1" ht="14.5" customHeight="1" x14ac:dyDescent="0.3">
      <c r="A249" s="155"/>
      <c r="B249" s="733" t="s">
        <v>4836</v>
      </c>
      <c r="C249" s="733"/>
      <c r="D249" s="733"/>
      <c r="E249" s="733"/>
      <c r="F249" s="733"/>
      <c r="G249" s="733"/>
      <c r="H249" s="733"/>
      <c r="I249" s="733"/>
      <c r="J249" s="733"/>
      <c r="K249" s="733"/>
      <c r="L249" s="733"/>
      <c r="M249" s="733"/>
      <c r="N249" s="733"/>
      <c r="O249" s="733"/>
      <c r="P249" s="733"/>
      <c r="Q249" s="537" t="b">
        <v>0</v>
      </c>
      <c r="R249" s="270"/>
      <c r="T249" s="376"/>
      <c r="U249" s="376"/>
      <c r="V249" s="376"/>
      <c r="W249" s="376"/>
      <c r="Z249" s="240"/>
      <c r="AA249" s="112"/>
    </row>
    <row r="250" spans="1:27" s="114" customFormat="1" ht="14.5" customHeight="1" x14ac:dyDescent="0.3">
      <c r="A250" s="273"/>
      <c r="B250" s="733" t="s">
        <v>4837</v>
      </c>
      <c r="C250" s="733"/>
      <c r="D250" s="733"/>
      <c r="E250" s="733"/>
      <c r="F250" s="733"/>
      <c r="G250" s="733"/>
      <c r="H250" s="733"/>
      <c r="I250" s="733"/>
      <c r="J250" s="733"/>
      <c r="K250" s="733"/>
      <c r="L250" s="733"/>
      <c r="M250" s="733"/>
      <c r="N250" s="733"/>
      <c r="O250" s="733"/>
      <c r="P250" s="733"/>
      <c r="Q250" s="537" t="b">
        <v>0</v>
      </c>
      <c r="R250" s="270"/>
      <c r="T250" s="376"/>
      <c r="U250" s="376"/>
      <c r="V250" s="376"/>
      <c r="W250" s="376"/>
      <c r="Z250" s="240"/>
      <c r="AA250" s="112"/>
    </row>
    <row r="251" spans="1:27" s="114" customFormat="1" ht="14.5" customHeight="1" x14ac:dyDescent="0.3">
      <c r="A251" s="155"/>
      <c r="B251" s="733" t="s">
        <v>4838</v>
      </c>
      <c r="C251" s="733"/>
      <c r="D251" s="733"/>
      <c r="E251" s="733"/>
      <c r="F251" s="733"/>
      <c r="G251" s="733"/>
      <c r="H251" s="733"/>
      <c r="I251" s="733"/>
      <c r="J251" s="733"/>
      <c r="K251" s="733"/>
      <c r="L251" s="733"/>
      <c r="M251" s="733"/>
      <c r="N251" s="733"/>
      <c r="O251" s="733"/>
      <c r="P251" s="733"/>
      <c r="Q251" s="537" t="b">
        <v>0</v>
      </c>
      <c r="R251" s="270"/>
      <c r="T251" s="376"/>
      <c r="U251" s="376"/>
      <c r="V251" s="376"/>
      <c r="W251" s="376"/>
      <c r="Z251" s="240"/>
      <c r="AA251" s="112"/>
    </row>
    <row r="252" spans="1:27" s="114" customFormat="1" ht="14.5" customHeight="1" x14ac:dyDescent="0.3">
      <c r="A252" s="273"/>
      <c r="B252" s="998" t="s">
        <v>4876</v>
      </c>
      <c r="C252" s="998"/>
      <c r="D252" s="998"/>
      <c r="E252" s="998"/>
      <c r="F252" s="998"/>
      <c r="G252" s="998"/>
      <c r="H252" s="998"/>
      <c r="I252" s="998"/>
      <c r="J252" s="998"/>
      <c r="K252" s="998"/>
      <c r="L252" s="998"/>
      <c r="M252" s="998"/>
      <c r="N252" s="998"/>
      <c r="O252" s="998"/>
      <c r="P252" s="998"/>
      <c r="Q252" s="537" t="b">
        <v>0</v>
      </c>
      <c r="R252" s="270"/>
      <c r="S252" s="154"/>
      <c r="T252" s="376"/>
      <c r="U252" s="376"/>
      <c r="V252" s="376"/>
      <c r="W252" s="376"/>
      <c r="Z252" s="240"/>
      <c r="AA252" s="112"/>
    </row>
    <row r="253" spans="1:27" s="114" customFormat="1" ht="14.5" customHeight="1" x14ac:dyDescent="0.3">
      <c r="A253" s="273"/>
      <c r="B253" s="998" t="s">
        <v>4717</v>
      </c>
      <c r="C253" s="998"/>
      <c r="D253" s="998"/>
      <c r="E253" s="998"/>
      <c r="F253" s="998"/>
      <c r="G253" s="998"/>
      <c r="H253" s="998"/>
      <c r="I253" s="998"/>
      <c r="J253" s="998"/>
      <c r="K253" s="998"/>
      <c r="L253" s="998"/>
      <c r="M253" s="998"/>
      <c r="N253" s="998"/>
      <c r="O253" s="998"/>
      <c r="P253" s="998"/>
      <c r="Q253" s="537" t="b">
        <v>0</v>
      </c>
      <c r="R253" s="270"/>
      <c r="S253" s="154"/>
      <c r="T253" s="376"/>
      <c r="U253" s="376"/>
      <c r="V253" s="376"/>
      <c r="W253" s="376"/>
      <c r="Z253" s="240"/>
      <c r="AA253" s="112"/>
    </row>
    <row r="254" spans="1:27" s="114" customFormat="1" ht="14.5" customHeight="1" x14ac:dyDescent="0.3">
      <c r="A254" s="155"/>
      <c r="B254" s="909" t="s">
        <v>4718</v>
      </c>
      <c r="C254" s="909"/>
      <c r="D254" s="909"/>
      <c r="E254" s="909"/>
      <c r="F254" s="909"/>
      <c r="G254" s="909"/>
      <c r="H254" s="909"/>
      <c r="I254" s="651"/>
      <c r="J254" s="111"/>
      <c r="K254" s="111"/>
      <c r="L254" s="111"/>
      <c r="M254" s="111"/>
      <c r="N254" s="111"/>
      <c r="O254" s="910"/>
      <c r="P254" s="910"/>
      <c r="Q254" s="517"/>
      <c r="R254" s="270"/>
      <c r="S254" s="154"/>
      <c r="T254" s="376"/>
      <c r="U254" s="376"/>
      <c r="V254" s="376"/>
      <c r="W254" s="376"/>
      <c r="Z254" s="240"/>
      <c r="AA254" s="112"/>
    </row>
    <row r="255" spans="1:27" s="114" customFormat="1" ht="14.5" customHeight="1" x14ac:dyDescent="0.3">
      <c r="A255" s="273"/>
      <c r="B255" s="733" t="s">
        <v>4839</v>
      </c>
      <c r="C255" s="733"/>
      <c r="D255" s="733"/>
      <c r="E255" s="733"/>
      <c r="F255" s="733"/>
      <c r="G255" s="733"/>
      <c r="H255" s="733"/>
      <c r="I255" s="733"/>
      <c r="J255" s="733"/>
      <c r="K255" s="733"/>
      <c r="L255" s="733"/>
      <c r="M255" s="733"/>
      <c r="N255" s="733"/>
      <c r="O255" s="733"/>
      <c r="P255" s="733"/>
      <c r="Q255" s="537" t="b">
        <v>0</v>
      </c>
      <c r="R255" s="270"/>
      <c r="S255" s="154"/>
      <c r="T255" s="376"/>
      <c r="U255" s="376"/>
      <c r="V255" s="376"/>
      <c r="W255" s="376"/>
      <c r="Z255" s="240"/>
      <c r="AA255" s="112"/>
    </row>
    <row r="256" spans="1:27" s="274" customFormat="1" ht="14.5" customHeight="1" x14ac:dyDescent="0.25">
      <c r="A256" s="155"/>
      <c r="B256" s="733" t="s">
        <v>4840</v>
      </c>
      <c r="C256" s="733"/>
      <c r="D256" s="733"/>
      <c r="E256" s="733"/>
      <c r="F256" s="733"/>
      <c r="G256" s="733"/>
      <c r="H256" s="733"/>
      <c r="I256" s="733"/>
      <c r="J256" s="733"/>
      <c r="K256" s="733"/>
      <c r="L256" s="733"/>
      <c r="M256" s="733"/>
      <c r="N256" s="733"/>
      <c r="O256" s="733"/>
      <c r="P256" s="733"/>
      <c r="Q256" s="537" t="b">
        <v>0</v>
      </c>
      <c r="R256" s="270"/>
      <c r="S256" s="154"/>
      <c r="X256" s="154"/>
      <c r="Y256" s="154"/>
      <c r="Z256" s="518"/>
      <c r="AA256" s="145"/>
    </row>
    <row r="257" spans="1:27" s="274" customFormat="1" ht="14.5" customHeight="1" x14ac:dyDescent="0.3">
      <c r="A257" s="273"/>
      <c r="B257" s="998" t="s">
        <v>4719</v>
      </c>
      <c r="C257" s="998"/>
      <c r="D257" s="998"/>
      <c r="E257" s="998"/>
      <c r="F257" s="998"/>
      <c r="G257" s="998"/>
      <c r="H257" s="998"/>
      <c r="I257" s="998"/>
      <c r="J257" s="998"/>
      <c r="K257" s="998"/>
      <c r="L257" s="998"/>
      <c r="M257" s="998"/>
      <c r="N257" s="998"/>
      <c r="O257" s="998"/>
      <c r="P257" s="998"/>
      <c r="Q257" s="537" t="b">
        <v>0</v>
      </c>
      <c r="R257" s="270"/>
      <c r="S257" s="154"/>
      <c r="X257" s="154"/>
      <c r="Y257" s="154"/>
      <c r="Z257" s="518"/>
      <c r="AA257" s="145"/>
    </row>
    <row r="258" spans="1:27" s="274" customFormat="1" ht="14.5" customHeight="1" x14ac:dyDescent="0.3">
      <c r="A258" s="273"/>
      <c r="B258" s="998" t="s">
        <v>4720</v>
      </c>
      <c r="C258" s="998"/>
      <c r="D258" s="998"/>
      <c r="E258" s="998"/>
      <c r="F258" s="998"/>
      <c r="G258" s="998"/>
      <c r="H258" s="998"/>
      <c r="I258" s="998"/>
      <c r="J258" s="998"/>
      <c r="K258" s="998"/>
      <c r="L258" s="998"/>
      <c r="M258" s="998"/>
      <c r="N258" s="998"/>
      <c r="O258" s="998"/>
      <c r="P258" s="636"/>
      <c r="Q258" s="537" t="b">
        <v>0</v>
      </c>
      <c r="R258" s="270"/>
      <c r="S258" s="154"/>
      <c r="X258" s="154"/>
      <c r="Y258" s="154"/>
      <c r="Z258" s="518"/>
      <c r="AA258" s="145"/>
    </row>
    <row r="259" spans="1:27" s="274" customFormat="1" ht="14.5" customHeight="1" x14ac:dyDescent="0.25">
      <c r="A259" s="155"/>
      <c r="B259" s="733" t="s">
        <v>4721</v>
      </c>
      <c r="C259" s="733"/>
      <c r="D259" s="733"/>
      <c r="E259" s="733"/>
      <c r="F259" s="733"/>
      <c r="G259" s="733"/>
      <c r="H259" s="733"/>
      <c r="I259" s="733"/>
      <c r="J259" s="733"/>
      <c r="K259" s="733"/>
      <c r="L259" s="733"/>
      <c r="M259" s="733"/>
      <c r="N259" s="733"/>
      <c r="O259" s="733"/>
      <c r="P259" s="733"/>
      <c r="Q259" s="537" t="b">
        <v>0</v>
      </c>
      <c r="R259" s="270"/>
      <c r="S259" s="154"/>
      <c r="X259" s="154"/>
      <c r="Y259" s="154"/>
      <c r="Z259" s="518"/>
      <c r="AA259" s="145"/>
    </row>
    <row r="260" spans="1:27" s="274" customFormat="1" ht="14.5" customHeight="1" x14ac:dyDescent="0.3">
      <c r="A260" s="273"/>
      <c r="B260" s="733" t="s">
        <v>4841</v>
      </c>
      <c r="C260" s="733"/>
      <c r="D260" s="733"/>
      <c r="E260" s="733"/>
      <c r="F260" s="733"/>
      <c r="G260" s="733"/>
      <c r="H260" s="733"/>
      <c r="I260" s="733"/>
      <c r="J260" s="733"/>
      <c r="K260" s="733"/>
      <c r="L260" s="733"/>
      <c r="M260" s="733"/>
      <c r="N260" s="733"/>
      <c r="O260" s="733"/>
      <c r="P260" s="733"/>
      <c r="Q260" s="537" t="b">
        <v>0</v>
      </c>
      <c r="R260" s="270"/>
      <c r="S260" s="154"/>
      <c r="X260" s="154"/>
      <c r="Y260" s="154"/>
      <c r="Z260" s="518"/>
      <c r="AA260" s="145"/>
    </row>
    <row r="261" spans="1:27" s="114" customFormat="1" ht="14.5" customHeight="1" x14ac:dyDescent="0.3">
      <c r="A261" s="155"/>
      <c r="B261" s="733" t="s">
        <v>4893</v>
      </c>
      <c r="C261" s="733"/>
      <c r="D261" s="733"/>
      <c r="E261" s="733"/>
      <c r="F261" s="733"/>
      <c r="G261" s="733"/>
      <c r="H261" s="733"/>
      <c r="I261" s="733"/>
      <c r="J261" s="733"/>
      <c r="K261" s="733"/>
      <c r="L261" s="733"/>
      <c r="M261" s="733"/>
      <c r="N261" s="733"/>
      <c r="O261" s="733"/>
      <c r="P261" s="733"/>
      <c r="Q261" s="537" t="b">
        <v>0</v>
      </c>
      <c r="R261" s="270"/>
      <c r="S261" s="154"/>
      <c r="T261" s="597"/>
      <c r="U261" s="597"/>
      <c r="V261" s="597"/>
      <c r="W261" s="597"/>
      <c r="X261" s="597"/>
      <c r="Y261" s="597"/>
      <c r="Z261" s="597"/>
      <c r="AA261" s="597"/>
    </row>
    <row r="262" spans="1:27" s="114" customFormat="1" ht="14.5" customHeight="1" x14ac:dyDescent="0.3">
      <c r="A262" s="519"/>
      <c r="B262" s="703" t="s">
        <v>4723</v>
      </c>
      <c r="C262" s="703"/>
      <c r="D262" s="703"/>
      <c r="E262" s="703"/>
      <c r="F262" s="703"/>
      <c r="G262" s="703"/>
      <c r="H262" s="703"/>
      <c r="I262" s="703"/>
      <c r="J262" s="703"/>
      <c r="K262" s="703"/>
      <c r="L262" s="703"/>
      <c r="M262" s="703"/>
      <c r="N262" s="703"/>
      <c r="O262" s="703"/>
      <c r="P262" s="703"/>
      <c r="Q262" s="537" t="b">
        <v>0</v>
      </c>
      <c r="R262" s="520"/>
      <c r="S262" s="154"/>
      <c r="T262" s="597"/>
      <c r="U262" s="597"/>
      <c r="V262" s="597"/>
      <c r="W262" s="597"/>
      <c r="X262" s="597"/>
      <c r="Y262" s="597"/>
      <c r="Z262" s="597"/>
      <c r="AA262" s="597"/>
    </row>
    <row r="263" spans="1:27" s="114" customFormat="1" ht="14.5" customHeight="1" x14ac:dyDescent="0.3">
      <c r="A263" s="519"/>
      <c r="B263" s="733" t="s">
        <v>4724</v>
      </c>
      <c r="C263" s="733"/>
      <c r="D263" s="733"/>
      <c r="E263" s="733"/>
      <c r="F263" s="733"/>
      <c r="G263" s="733"/>
      <c r="H263" s="733"/>
      <c r="I263" s="733"/>
      <c r="J263" s="733"/>
      <c r="K263" s="733"/>
      <c r="L263" s="733"/>
      <c r="M263" s="733"/>
      <c r="N263" s="733"/>
      <c r="O263" s="733"/>
      <c r="P263" s="733"/>
      <c r="Q263" s="517"/>
      <c r="R263" s="520"/>
      <c r="S263" s="154"/>
      <c r="T263" s="597"/>
      <c r="U263" s="597"/>
      <c r="V263" s="597"/>
      <c r="W263" s="597"/>
      <c r="X263" s="597"/>
      <c r="Y263" s="597"/>
      <c r="Z263" s="597"/>
      <c r="AA263" s="597"/>
    </row>
    <row r="264" spans="1:27" s="114" customFormat="1" ht="14.5" customHeight="1" x14ac:dyDescent="0.3">
      <c r="A264" s="110"/>
      <c r="B264" s="998" t="s">
        <v>4894</v>
      </c>
      <c r="C264" s="998"/>
      <c r="D264" s="998"/>
      <c r="E264" s="998"/>
      <c r="F264" s="998"/>
      <c r="G264" s="998"/>
      <c r="H264" s="998"/>
      <c r="I264" s="998"/>
      <c r="J264" s="998"/>
      <c r="K264" s="998"/>
      <c r="L264" s="998"/>
      <c r="M264" s="998"/>
      <c r="N264" s="998"/>
      <c r="O264" s="998"/>
      <c r="P264" s="998"/>
      <c r="Q264" s="537" t="b">
        <v>0</v>
      </c>
      <c r="R264" s="521"/>
      <c r="S264" s="154"/>
      <c r="T264" s="597"/>
      <c r="U264" s="597"/>
      <c r="V264" s="597"/>
      <c r="W264" s="597"/>
      <c r="X264" s="597"/>
      <c r="Y264" s="597"/>
      <c r="Z264" s="597"/>
      <c r="AA264" s="597"/>
    </row>
    <row r="265" spans="1:27" s="274" customFormat="1" ht="14.5" customHeight="1" x14ac:dyDescent="0.3">
      <c r="A265" s="273"/>
      <c r="B265" s="733" t="s">
        <v>4877</v>
      </c>
      <c r="C265" s="733"/>
      <c r="D265" s="733"/>
      <c r="E265" s="733"/>
      <c r="F265" s="733"/>
      <c r="G265" s="733"/>
      <c r="H265" s="733"/>
      <c r="I265" s="733"/>
      <c r="J265" s="733"/>
      <c r="K265" s="733"/>
      <c r="L265" s="733"/>
      <c r="M265" s="733"/>
      <c r="N265" s="733"/>
      <c r="O265" s="733"/>
      <c r="P265" s="733"/>
      <c r="Q265" s="537" t="b">
        <v>0</v>
      </c>
      <c r="R265" s="270"/>
      <c r="S265" s="154"/>
      <c r="X265" s="154"/>
      <c r="Y265" s="154"/>
      <c r="Z265" s="518"/>
      <c r="AA265" s="145"/>
    </row>
    <row r="266" spans="1:27" s="274" customFormat="1" ht="14.5" customHeight="1" x14ac:dyDescent="0.25">
      <c r="A266" s="522"/>
      <c r="B266" s="733" t="s">
        <v>4728</v>
      </c>
      <c r="C266" s="733"/>
      <c r="D266" s="733"/>
      <c r="E266" s="733"/>
      <c r="F266" s="733"/>
      <c r="G266" s="733"/>
      <c r="H266" s="733"/>
      <c r="I266" s="733"/>
      <c r="J266" s="733"/>
      <c r="K266" s="733"/>
      <c r="L266" s="733"/>
      <c r="M266" s="733"/>
      <c r="N266" s="733"/>
      <c r="O266" s="733"/>
      <c r="P266" s="733"/>
      <c r="Q266" s="537" t="b">
        <v>0</v>
      </c>
      <c r="R266" s="521"/>
      <c r="S266" s="154"/>
      <c r="X266" s="154"/>
      <c r="Y266" s="154"/>
      <c r="Z266" s="518"/>
      <c r="AA266" s="145"/>
    </row>
    <row r="267" spans="1:27" s="274" customFormat="1" ht="14.5" customHeight="1" x14ac:dyDescent="0.25">
      <c r="A267" s="522"/>
      <c r="B267" s="733" t="s">
        <v>4729</v>
      </c>
      <c r="C267" s="733"/>
      <c r="D267" s="733"/>
      <c r="E267" s="733"/>
      <c r="F267" s="733"/>
      <c r="G267" s="733"/>
      <c r="H267" s="733"/>
      <c r="I267" s="733"/>
      <c r="J267" s="733"/>
      <c r="K267" s="733"/>
      <c r="L267" s="733"/>
      <c r="M267" s="733"/>
      <c r="N267" s="733"/>
      <c r="O267" s="733"/>
      <c r="P267" s="733"/>
      <c r="Q267" s="517"/>
      <c r="R267" s="521"/>
      <c r="S267" s="154"/>
      <c r="X267" s="154"/>
      <c r="Y267" s="154"/>
      <c r="Z267" s="518"/>
      <c r="AA267" s="145"/>
    </row>
    <row r="268" spans="1:27" s="274" customFormat="1" ht="14.5" customHeight="1" x14ac:dyDescent="0.25">
      <c r="A268" s="522"/>
      <c r="B268" s="998" t="s">
        <v>4895</v>
      </c>
      <c r="C268" s="998"/>
      <c r="D268" s="998"/>
      <c r="E268" s="998"/>
      <c r="F268" s="998"/>
      <c r="G268" s="998"/>
      <c r="H268" s="998"/>
      <c r="I268" s="998"/>
      <c r="J268" s="998"/>
      <c r="K268" s="998"/>
      <c r="L268" s="998"/>
      <c r="M268" s="998"/>
      <c r="N268" s="998"/>
      <c r="O268" s="998"/>
      <c r="P268" s="998"/>
      <c r="Q268" s="537" t="b">
        <v>0</v>
      </c>
      <c r="R268" s="521"/>
      <c r="S268" s="154"/>
      <c r="X268" s="154"/>
      <c r="Y268" s="154"/>
      <c r="Z268" s="518"/>
      <c r="AA268" s="145"/>
    </row>
    <row r="269" spans="1:27" s="114" customFormat="1" ht="14.5" customHeight="1" x14ac:dyDescent="0.3">
      <c r="A269" s="273"/>
      <c r="B269" s="998" t="s">
        <v>4732</v>
      </c>
      <c r="C269" s="998"/>
      <c r="D269" s="998"/>
      <c r="E269" s="998"/>
      <c r="F269" s="998"/>
      <c r="G269" s="998"/>
      <c r="H269" s="998"/>
      <c r="I269" s="998"/>
      <c r="J269" s="998"/>
      <c r="K269" s="998"/>
      <c r="L269" s="998"/>
      <c r="M269" s="998"/>
      <c r="N269" s="998"/>
      <c r="O269" s="998"/>
      <c r="P269" s="998"/>
      <c r="Q269" s="537" t="b">
        <v>0</v>
      </c>
      <c r="R269" s="270"/>
      <c r="S269" s="116"/>
      <c r="T269" s="376"/>
      <c r="U269" s="376"/>
      <c r="V269" s="376"/>
      <c r="W269" s="376"/>
      <c r="Z269" s="240"/>
      <c r="AA269" s="112"/>
    </row>
    <row r="270" spans="1:27" s="114" customFormat="1" ht="14.5" customHeight="1" x14ac:dyDescent="0.3">
      <c r="A270" s="273"/>
      <c r="B270" s="907" t="s">
        <v>4957</v>
      </c>
      <c r="C270" s="907"/>
      <c r="D270" s="907"/>
      <c r="E270" s="907"/>
      <c r="F270" s="907"/>
      <c r="G270" s="907"/>
      <c r="H270" s="907"/>
      <c r="I270" s="907"/>
      <c r="J270" s="907"/>
      <c r="K270" s="907"/>
      <c r="L270" s="907"/>
      <c r="M270" s="907"/>
      <c r="N270" s="907"/>
      <c r="O270" s="907"/>
      <c r="P270" s="907"/>
      <c r="Q270" s="537" t="b">
        <v>0</v>
      </c>
      <c r="R270" s="270"/>
      <c r="S270" s="116"/>
      <c r="T270" s="376"/>
      <c r="U270" s="376"/>
      <c r="V270" s="376"/>
      <c r="W270" s="376"/>
      <c r="Z270" s="240"/>
      <c r="AA270" s="112"/>
    </row>
    <row r="271" spans="1:27" s="114" customFormat="1" ht="14.5" customHeight="1" x14ac:dyDescent="0.3">
      <c r="A271" s="273"/>
      <c r="B271" s="703" t="s">
        <v>4896</v>
      </c>
      <c r="C271" s="703"/>
      <c r="D271" s="703"/>
      <c r="E271" s="703"/>
      <c r="F271" s="703"/>
      <c r="G271" s="703"/>
      <c r="H271" s="703"/>
      <c r="I271" s="703"/>
      <c r="J271" s="703"/>
      <c r="K271" s="703"/>
      <c r="L271" s="703"/>
      <c r="M271" s="703"/>
      <c r="N271" s="703"/>
      <c r="O271" s="703"/>
      <c r="P271" s="703"/>
      <c r="Q271" s="537" t="b">
        <v>0</v>
      </c>
      <c r="R271" s="270"/>
      <c r="S271" s="116"/>
      <c r="T271" s="597"/>
      <c r="U271" s="597"/>
      <c r="V271" s="597"/>
      <c r="W271" s="597"/>
      <c r="X271" s="597"/>
      <c r="Y271" s="597"/>
      <c r="Z271" s="597"/>
      <c r="AA271" s="597"/>
    </row>
    <row r="272" spans="1:27" s="274" customFormat="1" ht="14.5" customHeight="1" x14ac:dyDescent="0.25">
      <c r="A272" s="522"/>
      <c r="B272" s="733" t="s">
        <v>4941</v>
      </c>
      <c r="C272" s="733"/>
      <c r="D272" s="733"/>
      <c r="E272" s="733"/>
      <c r="F272" s="733"/>
      <c r="G272" s="733"/>
      <c r="H272" s="733"/>
      <c r="I272" s="733"/>
      <c r="J272" s="733"/>
      <c r="K272" s="733"/>
      <c r="L272" s="733"/>
      <c r="M272" s="733"/>
      <c r="N272" s="733"/>
      <c r="O272" s="733"/>
      <c r="P272" s="733"/>
      <c r="Q272" s="537" t="b">
        <v>0</v>
      </c>
      <c r="R272" s="521"/>
      <c r="S272" s="154"/>
      <c r="T272" s="627"/>
      <c r="U272" s="627"/>
      <c r="V272" s="627"/>
      <c r="W272" s="627"/>
      <c r="X272" s="627"/>
      <c r="Y272" s="627"/>
      <c r="Z272" s="627"/>
      <c r="AA272" s="627"/>
    </row>
    <row r="273" spans="1:29" s="274" customFormat="1" ht="14.5" customHeight="1" x14ac:dyDescent="0.25">
      <c r="A273" s="522"/>
      <c r="B273" s="733" t="s">
        <v>4942</v>
      </c>
      <c r="C273" s="733"/>
      <c r="D273" s="733"/>
      <c r="E273" s="733"/>
      <c r="F273" s="733"/>
      <c r="G273" s="733"/>
      <c r="H273" s="733"/>
      <c r="I273" s="733"/>
      <c r="J273" s="733"/>
      <c r="K273" s="733"/>
      <c r="L273" s="733"/>
      <c r="M273" s="733"/>
      <c r="N273" s="733"/>
      <c r="O273" s="733"/>
      <c r="P273" s="733"/>
      <c r="Q273" s="517"/>
      <c r="R273" s="521"/>
      <c r="S273" s="154"/>
      <c r="T273" s="627"/>
      <c r="U273" s="627"/>
      <c r="V273" s="627"/>
      <c r="W273" s="627"/>
      <c r="X273" s="627"/>
      <c r="Y273" s="627"/>
      <c r="Z273" s="627"/>
      <c r="AA273" s="627"/>
    </row>
    <row r="274" spans="1:29" s="114" customFormat="1" ht="14.5" customHeight="1" x14ac:dyDescent="0.3">
      <c r="A274" s="155"/>
      <c r="B274" s="733" t="s">
        <v>4943</v>
      </c>
      <c r="C274" s="733"/>
      <c r="D274" s="733"/>
      <c r="E274" s="733"/>
      <c r="F274" s="733"/>
      <c r="G274" s="733"/>
      <c r="H274" s="733"/>
      <c r="I274" s="733"/>
      <c r="J274" s="733"/>
      <c r="K274" s="733"/>
      <c r="L274" s="733"/>
      <c r="M274" s="733"/>
      <c r="N274" s="733"/>
      <c r="O274" s="733"/>
      <c r="P274" s="733"/>
      <c r="Q274" s="537" t="b">
        <v>0</v>
      </c>
      <c r="R274" s="270"/>
      <c r="S274" s="154"/>
    </row>
    <row r="275" spans="1:29" s="525" customFormat="1" ht="14.5" customHeight="1" x14ac:dyDescent="0.25">
      <c r="A275" s="155"/>
      <c r="B275" s="733" t="s">
        <v>4842</v>
      </c>
      <c r="C275" s="733"/>
      <c r="D275" s="733"/>
      <c r="E275" s="733"/>
      <c r="F275" s="733"/>
      <c r="G275" s="733"/>
      <c r="H275" s="733"/>
      <c r="I275" s="733"/>
      <c r="J275" s="733"/>
      <c r="K275" s="733"/>
      <c r="L275" s="733"/>
      <c r="M275" s="733"/>
      <c r="N275" s="733"/>
      <c r="O275" s="733"/>
      <c r="P275" s="733"/>
      <c r="Q275" s="537" t="b">
        <v>0</v>
      </c>
      <c r="R275" s="270"/>
      <c r="S275" s="523"/>
      <c r="T275" s="628"/>
      <c r="U275" s="628"/>
      <c r="V275" s="628"/>
      <c r="W275" s="628"/>
      <c r="X275" s="628"/>
      <c r="Y275" s="628"/>
      <c r="Z275" s="628"/>
      <c r="AA275" s="628"/>
    </row>
    <row r="276" spans="1:29" s="525" customFormat="1" ht="14.5" customHeight="1" x14ac:dyDescent="0.25">
      <c r="A276" s="155"/>
      <c r="B276" s="733" t="s">
        <v>4843</v>
      </c>
      <c r="C276" s="733"/>
      <c r="D276" s="733"/>
      <c r="E276" s="733"/>
      <c r="F276" s="733"/>
      <c r="G276" s="733"/>
      <c r="H276" s="733"/>
      <c r="I276" s="733"/>
      <c r="J276" s="733"/>
      <c r="K276" s="733"/>
      <c r="L276" s="733"/>
      <c r="M276" s="733"/>
      <c r="N276" s="733"/>
      <c r="O276" s="733"/>
      <c r="P276" s="733"/>
      <c r="Q276" s="517"/>
      <c r="R276" s="270"/>
      <c r="S276" s="523"/>
      <c r="T276" s="628"/>
      <c r="U276" s="628"/>
      <c r="V276" s="628"/>
      <c r="W276" s="628"/>
      <c r="X276" s="628"/>
      <c r="Y276" s="628"/>
      <c r="Z276" s="628"/>
      <c r="AA276" s="628"/>
    </row>
    <row r="277" spans="1:29" s="102" customFormat="1" ht="14.5" customHeight="1" x14ac:dyDescent="0.35">
      <c r="A277" s="279"/>
      <c r="B277" s="703" t="s">
        <v>4737</v>
      </c>
      <c r="C277" s="703"/>
      <c r="D277" s="703"/>
      <c r="E277" s="703"/>
      <c r="F277" s="703"/>
      <c r="G277" s="703"/>
      <c r="H277" s="703"/>
      <c r="I277" s="703"/>
      <c r="J277" s="703"/>
      <c r="K277" s="703"/>
      <c r="L277" s="703"/>
      <c r="M277" s="703"/>
      <c r="N277" s="703"/>
      <c r="O277" s="703"/>
      <c r="P277" s="703"/>
      <c r="Q277" s="539" t="b">
        <v>0</v>
      </c>
      <c r="R277" s="37"/>
      <c r="S277" s="280"/>
      <c r="T277" s="629"/>
      <c r="U277" s="629"/>
      <c r="V277" s="629"/>
      <c r="W277" s="629"/>
      <c r="X277" s="629"/>
      <c r="Y277" s="629"/>
      <c r="Z277" s="629"/>
      <c r="AA277" s="629"/>
    </row>
    <row r="278" spans="1:29" s="449" customFormat="1" ht="14.5" customHeight="1" x14ac:dyDescent="0.2">
      <c r="A278" s="530">
        <v>1</v>
      </c>
      <c r="B278" s="716" t="s">
        <v>4944</v>
      </c>
      <c r="C278" s="716"/>
      <c r="D278" s="716"/>
      <c r="E278" s="716"/>
      <c r="F278" s="716"/>
      <c r="G278" s="716"/>
      <c r="H278" s="716"/>
      <c r="I278" s="716"/>
      <c r="J278" s="716"/>
      <c r="K278" s="716"/>
      <c r="L278" s="716"/>
      <c r="M278" s="716"/>
      <c r="N278" s="716"/>
      <c r="O278" s="716"/>
      <c r="P278" s="716"/>
      <c r="Q278" s="716"/>
      <c r="R278" s="531"/>
      <c r="S278" s="460"/>
      <c r="T278" s="532"/>
      <c r="U278" s="532"/>
      <c r="V278" s="532"/>
      <c r="W278" s="532"/>
      <c r="Z278" s="533"/>
      <c r="AA278" s="450"/>
    </row>
    <row r="279" spans="1:29" s="114" customFormat="1" ht="14.5" customHeight="1" x14ac:dyDescent="0.3">
      <c r="A279" s="530">
        <v>2</v>
      </c>
      <c r="B279" s="999" t="s">
        <v>4742</v>
      </c>
      <c r="C279" s="999"/>
      <c r="D279" s="999"/>
      <c r="E279" s="999"/>
      <c r="F279" s="999"/>
      <c r="G279" s="999"/>
      <c r="H279" s="999"/>
      <c r="I279" s="999"/>
      <c r="J279" s="999"/>
      <c r="K279" s="999"/>
      <c r="L279" s="999"/>
      <c r="M279" s="999"/>
      <c r="N279" s="999"/>
      <c r="O279" s="999"/>
      <c r="P279" s="999"/>
      <c r="Q279" s="999"/>
      <c r="R279" s="531"/>
      <c r="S279" s="154"/>
      <c r="T279" s="376"/>
      <c r="U279" s="376"/>
      <c r="V279" s="376"/>
      <c r="W279" s="376"/>
      <c r="Z279" s="240"/>
      <c r="AA279" s="112"/>
    </row>
    <row r="280" spans="1:29" s="449" customFormat="1" ht="14.5" customHeight="1" x14ac:dyDescent="0.2">
      <c r="A280" s="530">
        <v>3</v>
      </c>
      <c r="B280" s="999" t="s">
        <v>4743</v>
      </c>
      <c r="C280" s="999"/>
      <c r="D280" s="999"/>
      <c r="E280" s="999"/>
      <c r="F280" s="999"/>
      <c r="G280" s="999"/>
      <c r="H280" s="999"/>
      <c r="I280" s="999"/>
      <c r="J280" s="999"/>
      <c r="K280" s="999"/>
      <c r="L280" s="999"/>
      <c r="M280" s="999"/>
      <c r="N280" s="999"/>
      <c r="O280" s="999"/>
      <c r="P280" s="999"/>
      <c r="Q280" s="999"/>
      <c r="R280" s="531"/>
      <c r="S280" s="460"/>
      <c r="T280" s="532"/>
      <c r="U280" s="532"/>
      <c r="V280" s="532"/>
      <c r="W280" s="532"/>
      <c r="Z280" s="533"/>
      <c r="AA280" s="450"/>
    </row>
    <row r="281" spans="1:29" s="114" customFormat="1" ht="14.5" customHeight="1" x14ac:dyDescent="0.3">
      <c r="A281" s="530">
        <v>4</v>
      </c>
      <c r="B281" s="999" t="s">
        <v>4897</v>
      </c>
      <c r="C281" s="999"/>
      <c r="D281" s="999"/>
      <c r="E281" s="999"/>
      <c r="F281" s="999"/>
      <c r="G281" s="999"/>
      <c r="H281" s="999"/>
      <c r="I281" s="999"/>
      <c r="J281" s="999"/>
      <c r="K281" s="999"/>
      <c r="L281" s="999"/>
      <c r="M281" s="999"/>
      <c r="N281" s="999"/>
      <c r="O281" s="999"/>
      <c r="P281" s="999"/>
      <c r="Q281" s="999"/>
      <c r="R281" s="531"/>
      <c r="S281" s="154"/>
      <c r="T281" s="376"/>
      <c r="U281" s="376"/>
      <c r="V281" s="376"/>
      <c r="W281" s="376"/>
      <c r="Z281" s="240"/>
      <c r="AA281" s="112"/>
    </row>
    <row r="282" spans="1:29" s="114" customFormat="1" ht="14.5" customHeight="1" x14ac:dyDescent="0.3">
      <c r="A282" s="155"/>
      <c r="B282" s="722" t="s">
        <v>4844</v>
      </c>
      <c r="C282" s="722"/>
      <c r="D282" s="722"/>
      <c r="E282" s="722"/>
      <c r="F282" s="722"/>
      <c r="G282" s="722"/>
      <c r="H282" s="722"/>
      <c r="I282" s="722"/>
      <c r="J282" s="111"/>
      <c r="K282" s="111"/>
      <c r="L282" s="111"/>
      <c r="M282" s="111"/>
      <c r="N282" s="111"/>
      <c r="O282" s="111"/>
      <c r="P282" s="111"/>
      <c r="Q282" s="111"/>
      <c r="R282" s="270"/>
      <c r="S282" s="116"/>
    </row>
    <row r="283" spans="1:29" s="99" customFormat="1" ht="14.5" customHeight="1" x14ac:dyDescent="0.3">
      <c r="A283" s="12"/>
      <c r="B283" s="675"/>
      <c r="C283" s="675"/>
      <c r="D283" s="675"/>
      <c r="E283" s="675"/>
      <c r="F283" s="675"/>
      <c r="G283" s="675"/>
      <c r="H283" s="675"/>
      <c r="I283" s="675"/>
      <c r="J283" s="675"/>
      <c r="K283" s="675"/>
      <c r="L283" s="675"/>
      <c r="M283" s="675"/>
      <c r="N283" s="675"/>
      <c r="O283" s="675"/>
      <c r="P283" s="675"/>
      <c r="Q283" s="675"/>
      <c r="R283" s="10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</row>
    <row r="284" spans="1:29" s="99" customFormat="1" ht="14.5" customHeight="1" x14ac:dyDescent="0.3">
      <c r="A284" s="12"/>
      <c r="B284" s="675"/>
      <c r="C284" s="675"/>
      <c r="D284" s="675"/>
      <c r="E284" s="675"/>
      <c r="F284" s="675"/>
      <c r="G284" s="675"/>
      <c r="H284" s="675"/>
      <c r="I284" s="675"/>
      <c r="J284" s="675"/>
      <c r="K284" s="675"/>
      <c r="L284" s="675"/>
      <c r="M284" s="675"/>
      <c r="N284" s="675"/>
      <c r="O284" s="675"/>
      <c r="P284" s="675"/>
      <c r="Q284" s="675"/>
      <c r="R284" s="10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</row>
    <row r="285" spans="1:29" s="99" customFormat="1" ht="14.5" customHeight="1" x14ac:dyDescent="0.3">
      <c r="A285" s="12"/>
      <c r="B285" s="676"/>
      <c r="C285" s="676"/>
      <c r="D285" s="676"/>
      <c r="E285" s="676"/>
      <c r="F285" s="676"/>
      <c r="G285" s="676"/>
      <c r="H285" s="676"/>
      <c r="I285" s="676"/>
      <c r="J285" s="676"/>
      <c r="K285" s="676"/>
      <c r="L285" s="676"/>
      <c r="M285" s="676"/>
      <c r="N285" s="676"/>
      <c r="O285" s="676"/>
      <c r="P285" s="676"/>
      <c r="Q285" s="676"/>
      <c r="R285" s="10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</row>
    <row r="286" spans="1:29" ht="14.5" customHeight="1" x14ac:dyDescent="0.3">
      <c r="A286" s="23"/>
      <c r="B286" s="719" t="s">
        <v>4746</v>
      </c>
      <c r="C286" s="719"/>
      <c r="D286" s="719"/>
      <c r="E286" s="719"/>
      <c r="F286" s="719"/>
      <c r="G286" s="719"/>
      <c r="H286" s="719"/>
      <c r="I286" s="719"/>
      <c r="J286" s="719"/>
      <c r="K286" s="719"/>
      <c r="L286" s="719"/>
      <c r="M286" s="719"/>
      <c r="N286" s="719"/>
      <c r="O286" s="719"/>
      <c r="P286" s="719"/>
      <c r="Q286" s="719"/>
      <c r="R286" s="655"/>
      <c r="S286" s="43"/>
      <c r="T286" s="355"/>
      <c r="U286" s="355"/>
      <c r="V286" s="355"/>
      <c r="W286" s="355"/>
      <c r="X286" s="99"/>
      <c r="Y286" s="99"/>
      <c r="Z286" s="242"/>
      <c r="AA286" s="90"/>
    </row>
    <row r="287" spans="1:29" s="114" customFormat="1" ht="14.5" customHeight="1" x14ac:dyDescent="0.3">
      <c r="A287" s="130"/>
      <c r="B287" s="534"/>
      <c r="C287" s="534"/>
      <c r="D287" s="534"/>
      <c r="E287" s="534"/>
      <c r="F287" s="534"/>
      <c r="G287" s="534"/>
      <c r="H287" s="534"/>
      <c r="I287" s="534"/>
      <c r="J287" s="535"/>
      <c r="K287" s="535"/>
      <c r="L287" s="535"/>
      <c r="M287" s="535"/>
      <c r="N287" s="535"/>
      <c r="O287" s="535"/>
      <c r="P287" s="535"/>
      <c r="Q287" s="535"/>
      <c r="R287" s="536"/>
      <c r="S287" s="116"/>
      <c r="T287" s="376"/>
      <c r="U287" s="376"/>
      <c r="V287" s="376"/>
      <c r="W287" s="376"/>
      <c r="Z287" s="240"/>
      <c r="AA287" s="112"/>
    </row>
    <row r="288" spans="1:29" ht="14.5" customHeight="1" x14ac:dyDescent="0.3">
      <c r="A288" s="23"/>
      <c r="B288" s="630"/>
      <c r="C288" s="630"/>
      <c r="D288" s="630"/>
      <c r="E288" s="630"/>
      <c r="F288" s="630"/>
      <c r="G288" s="630"/>
      <c r="H288" s="630"/>
      <c r="I288" s="630"/>
      <c r="J288" s="630"/>
      <c r="K288" s="630"/>
      <c r="L288" s="630"/>
      <c r="M288" s="630"/>
      <c r="N288" s="630"/>
      <c r="O288" s="630"/>
      <c r="P288" s="630"/>
      <c r="Q288" s="630"/>
      <c r="R288" s="23"/>
      <c r="S288" s="43"/>
    </row>
    <row r="289" spans="1:29" s="99" customFormat="1" ht="14.5" customHeight="1" x14ac:dyDescent="0.3">
      <c r="A289" s="284" t="s">
        <v>4900</v>
      </c>
      <c r="B289" s="283"/>
      <c r="C289" s="284"/>
      <c r="D289" s="284"/>
      <c r="E289" s="284"/>
      <c r="F289" s="284"/>
      <c r="G289" s="284"/>
      <c r="H289" s="284"/>
      <c r="I289" s="284"/>
      <c r="J289" s="284"/>
      <c r="K289" s="284"/>
      <c r="L289" s="285"/>
      <c r="M289" s="285"/>
      <c r="N289" s="285"/>
      <c r="O289" s="285"/>
      <c r="P289" s="285"/>
      <c r="Q289" s="285"/>
      <c r="S289" s="43"/>
      <c r="T289" s="631"/>
      <c r="U289" s="631"/>
      <c r="V289" s="631"/>
      <c r="W289" s="631"/>
      <c r="X289" s="632"/>
      <c r="Y289" s="631"/>
      <c r="Z289" s="631"/>
      <c r="AA289" s="631"/>
    </row>
    <row r="290" spans="1:29" s="112" customFormat="1" ht="14.5" customHeight="1" x14ac:dyDescent="0.3">
      <c r="A290" s="145"/>
      <c r="B290" s="145"/>
      <c r="C290" s="145"/>
      <c r="D290" s="145"/>
      <c r="E290" s="227"/>
      <c r="F290" s="2"/>
      <c r="G290" s="227"/>
      <c r="H290" s="2"/>
      <c r="I290" s="2"/>
      <c r="J290" s="2"/>
      <c r="K290" s="2"/>
      <c r="L290" s="2"/>
      <c r="M290" s="2"/>
      <c r="N290" s="2"/>
      <c r="O290" s="281"/>
      <c r="P290" s="282"/>
      <c r="Q290" s="282"/>
      <c r="R290" s="2"/>
      <c r="S290" s="2"/>
      <c r="T290" s="139"/>
      <c r="U290" s="139"/>
      <c r="V290" s="139"/>
      <c r="W290" s="139"/>
      <c r="X290" s="139"/>
      <c r="Y290" s="633"/>
      <c r="Z290" s="634"/>
      <c r="AA290" s="634"/>
      <c r="AB290" s="114"/>
      <c r="AC290" s="114"/>
    </row>
    <row r="291" spans="1:29" ht="14.5" customHeight="1" x14ac:dyDescent="0.3">
      <c r="A291" s="1"/>
      <c r="B291" s="723"/>
      <c r="C291" s="723"/>
      <c r="D291" s="723"/>
      <c r="E291" s="723"/>
      <c r="F291" s="723"/>
      <c r="G291" s="723"/>
      <c r="H291" s="723"/>
      <c r="I291" s="723"/>
      <c r="J291" s="724"/>
      <c r="K291" s="724"/>
      <c r="L291" s="724"/>
      <c r="M291" s="724"/>
      <c r="N291" s="724"/>
      <c r="O291" s="724"/>
      <c r="P291" s="724"/>
      <c r="Q291" s="24"/>
      <c r="R291" s="20"/>
      <c r="S291" s="43"/>
    </row>
    <row r="292" spans="1:29" ht="14.5" customHeight="1" x14ac:dyDescent="0.3">
      <c r="A292" s="17"/>
      <c r="B292" s="721" t="s">
        <v>4748</v>
      </c>
      <c r="C292" s="721"/>
      <c r="D292" s="721"/>
      <c r="E292" s="721"/>
      <c r="F292" s="721"/>
      <c r="G292" s="721"/>
      <c r="H292" s="721"/>
      <c r="I292" s="721"/>
      <c r="J292" s="721"/>
      <c r="K292" s="721"/>
      <c r="L292" s="721"/>
      <c r="M292" s="721"/>
      <c r="N292" s="721"/>
      <c r="O292" s="721"/>
      <c r="P292" s="721"/>
      <c r="Q292" s="721"/>
      <c r="R292" s="26"/>
      <c r="S292" s="43"/>
    </row>
    <row r="293" spans="1:29" ht="14.5" customHeight="1" x14ac:dyDescent="0.3">
      <c r="A293" s="17"/>
      <c r="B293" s="721" t="s">
        <v>4749</v>
      </c>
      <c r="C293" s="721"/>
      <c r="D293" s="721"/>
      <c r="E293" s="721"/>
      <c r="F293" s="721"/>
      <c r="G293" s="721"/>
      <c r="H293" s="721"/>
      <c r="I293" s="721"/>
      <c r="J293" s="721"/>
      <c r="K293" s="721"/>
      <c r="L293" s="721"/>
      <c r="M293" s="721"/>
      <c r="N293" s="721"/>
      <c r="O293" s="721"/>
      <c r="P293" s="721"/>
      <c r="Q293" s="721"/>
      <c r="R293" s="26"/>
      <c r="S293" s="43"/>
      <c r="T293" s="90"/>
      <c r="U293" s="90"/>
      <c r="V293" s="90"/>
      <c r="W293" s="90"/>
      <c r="X293" s="90"/>
      <c r="Y293" s="90"/>
      <c r="Z293" s="90"/>
      <c r="AA293" s="90"/>
    </row>
    <row r="294" spans="1:29" ht="14.5" customHeight="1" x14ac:dyDescent="0.3">
      <c r="A294" s="17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6"/>
      <c r="S294" s="43"/>
    </row>
    <row r="295" spans="1:29" ht="14.5" customHeight="1" x14ac:dyDescent="0.3">
      <c r="A295" s="4"/>
      <c r="B295" s="681" t="s">
        <v>4902</v>
      </c>
      <c r="C295" s="681"/>
      <c r="D295" s="681"/>
      <c r="E295" s="681"/>
      <c r="F295" s="9"/>
      <c r="G295" s="9"/>
      <c r="H295" s="681"/>
      <c r="I295" s="681"/>
      <c r="J295" s="681"/>
      <c r="K295" s="681"/>
      <c r="L295" s="681"/>
      <c r="M295" s="681"/>
      <c r="N295" s="681"/>
      <c r="O295" s="681"/>
      <c r="P295" s="681"/>
      <c r="Q295" s="681"/>
      <c r="R295" s="21"/>
      <c r="S295" s="133"/>
    </row>
    <row r="296" spans="1:29" ht="14.5" customHeight="1" x14ac:dyDescent="0.3">
      <c r="A296" s="4"/>
      <c r="B296" s="714"/>
      <c r="C296" s="714"/>
      <c r="D296" s="714"/>
      <c r="E296" s="714"/>
      <c r="F296" s="714"/>
      <c r="G296" s="714"/>
      <c r="H296" s="714"/>
      <c r="I296" s="714"/>
      <c r="J296" s="714"/>
      <c r="K296" s="714"/>
      <c r="L296" s="714"/>
      <c r="M296" s="714"/>
      <c r="N296" s="714"/>
      <c r="O296" s="714"/>
      <c r="P296" s="714"/>
      <c r="Q296" s="714"/>
      <c r="R296" s="21"/>
      <c r="S296" s="133"/>
    </row>
    <row r="297" spans="1:29" ht="14.5" customHeight="1" x14ac:dyDescent="0.3">
      <c r="A297" s="4"/>
      <c r="B297" s="656"/>
      <c r="C297" s="656"/>
      <c r="D297" s="656"/>
      <c r="E297" s="656"/>
      <c r="F297" s="656"/>
      <c r="G297" s="656"/>
      <c r="H297" s="656"/>
      <c r="I297" s="656"/>
      <c r="J297" s="656"/>
      <c r="K297" s="656"/>
      <c r="L297" s="656"/>
      <c r="M297" s="656"/>
      <c r="N297" s="656"/>
      <c r="O297" s="656"/>
      <c r="P297" s="656"/>
      <c r="Q297" s="656"/>
      <c r="R297" s="21"/>
      <c r="S297" s="133"/>
    </row>
    <row r="298" spans="1:29" ht="14.5" customHeight="1" x14ac:dyDescent="0.3">
      <c r="A298" s="12"/>
      <c r="B298" s="657" t="s">
        <v>4901</v>
      </c>
      <c r="C298" s="9"/>
      <c r="D298" s="9"/>
      <c r="E298" s="9"/>
      <c r="F298" s="9"/>
      <c r="G298" s="2"/>
      <c r="H298" s="9" t="s">
        <v>4845</v>
      </c>
      <c r="I298" s="9"/>
      <c r="J298" s="9"/>
      <c r="K298" s="9"/>
      <c r="L298" s="9"/>
      <c r="M298" s="9"/>
      <c r="N298" s="9"/>
      <c r="O298" s="9"/>
      <c r="P298" s="9"/>
      <c r="Q298" s="9"/>
      <c r="R298" s="27"/>
      <c r="S298" s="133"/>
      <c r="T298" s="90"/>
      <c r="U298" s="90"/>
      <c r="V298" s="90"/>
      <c r="W298" s="90"/>
      <c r="X298" s="90"/>
      <c r="Y298" s="90"/>
      <c r="Z298" s="90"/>
      <c r="AA298" s="90"/>
    </row>
    <row r="299" spans="1:29" ht="14.5" customHeight="1" x14ac:dyDescent="0.3">
      <c r="A299" s="12"/>
      <c r="B299" s="715"/>
      <c r="C299" s="715"/>
      <c r="D299" s="715"/>
      <c r="E299" s="715"/>
      <c r="F299" s="715"/>
      <c r="G299" s="2"/>
      <c r="H299" s="720"/>
      <c r="I299" s="720"/>
      <c r="J299" s="720"/>
      <c r="K299" s="720"/>
      <c r="L299" s="720"/>
      <c r="M299" s="720"/>
      <c r="N299" s="720"/>
      <c r="O299" s="720"/>
      <c r="P299" s="720"/>
      <c r="Q299" s="720"/>
      <c r="R299" s="27"/>
      <c r="S299" s="133"/>
    </row>
    <row r="300" spans="1:29" ht="14.5" customHeight="1" x14ac:dyDescent="0.3">
      <c r="A300" s="12"/>
      <c r="B300" s="715"/>
      <c r="C300" s="715"/>
      <c r="D300" s="715"/>
      <c r="E300" s="715"/>
      <c r="F300" s="715"/>
      <c r="G300" s="2"/>
      <c r="H300" s="720"/>
      <c r="I300" s="720"/>
      <c r="J300" s="720"/>
      <c r="K300" s="720"/>
      <c r="L300" s="720"/>
      <c r="M300" s="720"/>
      <c r="N300" s="720"/>
      <c r="O300" s="720"/>
      <c r="P300" s="720"/>
      <c r="Q300" s="720"/>
      <c r="R300" s="27"/>
      <c r="S300" s="133"/>
    </row>
    <row r="301" spans="1:29" ht="14.5" customHeight="1" x14ac:dyDescent="0.3">
      <c r="A301" s="12"/>
      <c r="B301" s="715"/>
      <c r="C301" s="715"/>
      <c r="D301" s="715"/>
      <c r="E301" s="715"/>
      <c r="F301" s="715"/>
      <c r="G301" s="2"/>
      <c r="H301" s="643"/>
      <c r="I301" s="643"/>
      <c r="J301" s="643"/>
      <c r="K301" s="643"/>
      <c r="L301" s="643"/>
      <c r="M301" s="643"/>
      <c r="N301" s="643"/>
      <c r="O301" s="643"/>
      <c r="P301" s="643"/>
      <c r="Q301" s="643"/>
      <c r="R301" s="27"/>
      <c r="S301" s="133"/>
    </row>
    <row r="302" spans="1:29" ht="14.5" customHeight="1" x14ac:dyDescent="0.3">
      <c r="A302" s="12"/>
      <c r="B302" s="673"/>
      <c r="C302" s="673"/>
      <c r="D302" s="673"/>
      <c r="E302" s="673"/>
      <c r="F302" s="673"/>
      <c r="G302" s="2"/>
      <c r="H302" s="658"/>
      <c r="I302" s="658"/>
      <c r="J302" s="658"/>
      <c r="K302" s="658"/>
      <c r="L302" s="658"/>
      <c r="M302" s="658"/>
      <c r="N302" s="658"/>
      <c r="O302" s="658"/>
      <c r="P302" s="658"/>
      <c r="Q302" s="658"/>
      <c r="R302" s="27"/>
      <c r="S302" s="133"/>
    </row>
    <row r="303" spans="1:29" ht="14.5" customHeight="1" x14ac:dyDescent="0.3">
      <c r="A303" s="13"/>
      <c r="B303" s="814"/>
      <c r="C303" s="814"/>
      <c r="D303" s="814"/>
      <c r="E303" s="814"/>
      <c r="F303" s="814"/>
      <c r="G303" s="10"/>
      <c r="H303" s="286"/>
      <c r="I303" s="286"/>
      <c r="J303" s="286"/>
      <c r="K303" s="286"/>
      <c r="L303" s="286"/>
      <c r="M303" s="286"/>
      <c r="N303" s="286"/>
      <c r="O303" s="286"/>
      <c r="P303" s="286"/>
      <c r="Q303" s="286"/>
      <c r="R303" s="287"/>
      <c r="S303" s="133"/>
    </row>
  </sheetData>
  <sheetProtection sheet="1" objects="1" scenarios="1"/>
  <mergeCells count="413">
    <mergeCell ref="F190:G190"/>
    <mergeCell ref="H299:Q300"/>
    <mergeCell ref="K115:L115"/>
    <mergeCell ref="M115:P115"/>
    <mergeCell ref="K116:L116"/>
    <mergeCell ref="M116:P116"/>
    <mergeCell ref="B119:D119"/>
    <mergeCell ref="Q103:R103"/>
    <mergeCell ref="I31:N31"/>
    <mergeCell ref="E137:G137"/>
    <mergeCell ref="I137:J137"/>
    <mergeCell ref="K137:L137"/>
    <mergeCell ref="M137:P137"/>
    <mergeCell ref="Q137:R137"/>
    <mergeCell ref="Q126:R126"/>
    <mergeCell ref="Q119:R119"/>
    <mergeCell ref="Q110:R110"/>
    <mergeCell ref="I111:J111"/>
    <mergeCell ref="K111:L111"/>
    <mergeCell ref="M111:P111"/>
    <mergeCell ref="Q111:R111"/>
    <mergeCell ref="I112:J112"/>
    <mergeCell ref="K112:L112"/>
    <mergeCell ref="Q112:R112"/>
    <mergeCell ref="Q113:R113"/>
    <mergeCell ref="Q133:R133"/>
    <mergeCell ref="Q134:R134"/>
    <mergeCell ref="M134:P134"/>
    <mergeCell ref="Q105:R105"/>
    <mergeCell ref="B116:D116"/>
    <mergeCell ref="E116:G116"/>
    <mergeCell ref="I116:J116"/>
    <mergeCell ref="B117:D117"/>
    <mergeCell ref="E117:G117"/>
    <mergeCell ref="I117:J117"/>
    <mergeCell ref="K117:L117"/>
    <mergeCell ref="M117:P117"/>
    <mergeCell ref="B113:D113"/>
    <mergeCell ref="B115:D115"/>
    <mergeCell ref="E115:G115"/>
    <mergeCell ref="B118:D118"/>
    <mergeCell ref="E118:G118"/>
    <mergeCell ref="I118:J118"/>
    <mergeCell ref="K118:L118"/>
    <mergeCell ref="M118:P118"/>
    <mergeCell ref="E119:G119"/>
    <mergeCell ref="I119:J119"/>
    <mergeCell ref="K119:L119"/>
    <mergeCell ref="B136:D136"/>
    <mergeCell ref="E136:G136"/>
    <mergeCell ref="I136:J136"/>
    <mergeCell ref="M136:P136"/>
    <mergeCell ref="E132:G132"/>
    <mergeCell ref="I132:J132"/>
    <mergeCell ref="K132:L132"/>
    <mergeCell ref="M132:P132"/>
    <mergeCell ref="M130:P130"/>
    <mergeCell ref="E133:G133"/>
    <mergeCell ref="I133:J133"/>
    <mergeCell ref="K133:L133"/>
    <mergeCell ref="M133:P133"/>
    <mergeCell ref="E134:G134"/>
    <mergeCell ref="I134:J134"/>
    <mergeCell ref="K134:L134"/>
    <mergeCell ref="K127:L127"/>
    <mergeCell ref="M125:P125"/>
    <mergeCell ref="M129:P129"/>
    <mergeCell ref="E130:G130"/>
    <mergeCell ref="I130:J130"/>
    <mergeCell ref="K130:L130"/>
    <mergeCell ref="B110:D110"/>
    <mergeCell ref="E110:G110"/>
    <mergeCell ref="I110:J110"/>
    <mergeCell ref="K110:L110"/>
    <mergeCell ref="M110:P110"/>
    <mergeCell ref="B114:D114"/>
    <mergeCell ref="E114:G114"/>
    <mergeCell ref="I114:J114"/>
    <mergeCell ref="K114:L114"/>
    <mergeCell ref="M114:P114"/>
    <mergeCell ref="K113:L113"/>
    <mergeCell ref="M113:P113"/>
    <mergeCell ref="E113:G113"/>
    <mergeCell ref="I113:J113"/>
    <mergeCell ref="I127:J127"/>
    <mergeCell ref="A190:C190"/>
    <mergeCell ref="D190:E190"/>
    <mergeCell ref="H190:J190"/>
    <mergeCell ref="K190:O190"/>
    <mergeCell ref="P190:R190"/>
    <mergeCell ref="K205:O205"/>
    <mergeCell ref="P205:R205"/>
    <mergeCell ref="B202:E202"/>
    <mergeCell ref="H207:J207"/>
    <mergeCell ref="K207:O207"/>
    <mergeCell ref="P207:R207"/>
    <mergeCell ref="P193:R193"/>
    <mergeCell ref="D194:E194"/>
    <mergeCell ref="F194:G194"/>
    <mergeCell ref="H194:J194"/>
    <mergeCell ref="K194:O194"/>
    <mergeCell ref="P199:R199"/>
    <mergeCell ref="P200:R200"/>
    <mergeCell ref="F198:G198"/>
    <mergeCell ref="K198:O198"/>
    <mergeCell ref="P198:R198"/>
    <mergeCell ref="F201:G201"/>
    <mergeCell ref="K201:O201"/>
    <mergeCell ref="P201:R201"/>
    <mergeCell ref="A188:C188"/>
    <mergeCell ref="D188:E188"/>
    <mergeCell ref="F188:G188"/>
    <mergeCell ref="H188:J188"/>
    <mergeCell ref="K188:O188"/>
    <mergeCell ref="P188:R188"/>
    <mergeCell ref="A189:C189"/>
    <mergeCell ref="D189:E189"/>
    <mergeCell ref="F189:G189"/>
    <mergeCell ref="H189:J189"/>
    <mergeCell ref="K189:O189"/>
    <mergeCell ref="P189:R189"/>
    <mergeCell ref="A177:H177"/>
    <mergeCell ref="I177:L177"/>
    <mergeCell ref="M177:O177"/>
    <mergeCell ref="P177:R177"/>
    <mergeCell ref="B186:Q186"/>
    <mergeCell ref="P165:R165"/>
    <mergeCell ref="A166:O166"/>
    <mergeCell ref="P166:R166"/>
    <mergeCell ref="A167:O167"/>
    <mergeCell ref="P167:R167"/>
    <mergeCell ref="A168:O168"/>
    <mergeCell ref="P168:R168"/>
    <mergeCell ref="I174:L176"/>
    <mergeCell ref="M174:O176"/>
    <mergeCell ref="P174:R176"/>
    <mergeCell ref="E150:I150"/>
    <mergeCell ref="J150:N150"/>
    <mergeCell ref="P150:R150"/>
    <mergeCell ref="P158:R158"/>
    <mergeCell ref="A159:O159"/>
    <mergeCell ref="P159:R159"/>
    <mergeCell ref="P161:R161"/>
    <mergeCell ref="P162:R162"/>
    <mergeCell ref="P163:R163"/>
    <mergeCell ref="E151:I151"/>
    <mergeCell ref="J151:N151"/>
    <mergeCell ref="P151:R151"/>
    <mergeCell ref="E152:I152"/>
    <mergeCell ref="J152:N152"/>
    <mergeCell ref="P152:R152"/>
    <mergeCell ref="Q125:R125"/>
    <mergeCell ref="Q132:R132"/>
    <mergeCell ref="E131:G131"/>
    <mergeCell ref="I131:J131"/>
    <mergeCell ref="K131:L131"/>
    <mergeCell ref="M131:P131"/>
    <mergeCell ref="Q135:R135"/>
    <mergeCell ref="B283:Q285"/>
    <mergeCell ref="F83:G83"/>
    <mergeCell ref="K83:M83"/>
    <mergeCell ref="Q83:R83"/>
    <mergeCell ref="H84:J84"/>
    <mergeCell ref="Q84:R84"/>
    <mergeCell ref="H85:J85"/>
    <mergeCell ref="Q85:R85"/>
    <mergeCell ref="H86:J86"/>
    <mergeCell ref="Q86:R86"/>
    <mergeCell ref="A107:O107"/>
    <mergeCell ref="A194:B194"/>
    <mergeCell ref="Q114:R114"/>
    <mergeCell ref="I115:J115"/>
    <mergeCell ref="Q115:R115"/>
    <mergeCell ref="Q116:R116"/>
    <mergeCell ref="Q117:R117"/>
    <mergeCell ref="Q127:R127"/>
    <mergeCell ref="Q128:R128"/>
    <mergeCell ref="E128:G128"/>
    <mergeCell ref="I128:J128"/>
    <mergeCell ref="K128:L128"/>
    <mergeCell ref="M128:P128"/>
    <mergeCell ref="D191:R191"/>
    <mergeCell ref="Q131:R131"/>
    <mergeCell ref="Q130:R130"/>
    <mergeCell ref="E129:G129"/>
    <mergeCell ref="I129:J129"/>
    <mergeCell ref="K129:L129"/>
    <mergeCell ref="Q136:R136"/>
    <mergeCell ref="E135:G135"/>
    <mergeCell ref="I135:J135"/>
    <mergeCell ref="M135:P135"/>
    <mergeCell ref="E145:I145"/>
    <mergeCell ref="J145:N145"/>
    <mergeCell ref="P145:R145"/>
    <mergeCell ref="E146:I146"/>
    <mergeCell ref="J146:N146"/>
    <mergeCell ref="P146:R146"/>
    <mergeCell ref="E147:I147"/>
    <mergeCell ref="J147:N147"/>
    <mergeCell ref="A192:B192"/>
    <mergeCell ref="D192:E192"/>
    <mergeCell ref="F192:G192"/>
    <mergeCell ref="Q129:R129"/>
    <mergeCell ref="A200:B200"/>
    <mergeCell ref="A198:B198"/>
    <mergeCell ref="F200:G200"/>
    <mergeCell ref="F197:G197"/>
    <mergeCell ref="H192:J192"/>
    <mergeCell ref="K192:O192"/>
    <mergeCell ref="P192:R192"/>
    <mergeCell ref="A145:B145"/>
    <mergeCell ref="A146:B146"/>
    <mergeCell ref="A147:B147"/>
    <mergeCell ref="P147:R147"/>
    <mergeCell ref="A148:B148"/>
    <mergeCell ref="E148:I148"/>
    <mergeCell ref="J148:N148"/>
    <mergeCell ref="P148:R148"/>
    <mergeCell ref="A149:B149"/>
    <mergeCell ref="E149:I149"/>
    <mergeCell ref="J149:N149"/>
    <mergeCell ref="P149:R149"/>
    <mergeCell ref="A150:B150"/>
    <mergeCell ref="F195:G195"/>
    <mergeCell ref="E144:I144"/>
    <mergeCell ref="K203:O203"/>
    <mergeCell ref="K199:O199"/>
    <mergeCell ref="K200:O200"/>
    <mergeCell ref="H197:J197"/>
    <mergeCell ref="B279:Q279"/>
    <mergeCell ref="G44:N44"/>
    <mergeCell ref="P44:Q44"/>
    <mergeCell ref="G46:N46"/>
    <mergeCell ref="P46:Q46"/>
    <mergeCell ref="G47:N47"/>
    <mergeCell ref="P47:Q47"/>
    <mergeCell ref="G45:N45"/>
    <mergeCell ref="P45:Q45"/>
    <mergeCell ref="D198:E198"/>
    <mergeCell ref="H198:J198"/>
    <mergeCell ref="A197:B197"/>
    <mergeCell ref="A196:B196"/>
    <mergeCell ref="D197:E197"/>
    <mergeCell ref="D196:E196"/>
    <mergeCell ref="H196:J196"/>
    <mergeCell ref="D201:E201"/>
    <mergeCell ref="Q118:R118"/>
    <mergeCell ref="A201:B201"/>
    <mergeCell ref="F199:G199"/>
    <mergeCell ref="P203:R203"/>
    <mergeCell ref="Q100:R100"/>
    <mergeCell ref="P211:R211"/>
    <mergeCell ref="K212:O212"/>
    <mergeCell ref="P212:R212"/>
    <mergeCell ref="P195:R195"/>
    <mergeCell ref="A160:O160"/>
    <mergeCell ref="P160:R160"/>
    <mergeCell ref="A161:O161"/>
    <mergeCell ref="A162:O162"/>
    <mergeCell ref="A163:O163"/>
    <mergeCell ref="A164:O164"/>
    <mergeCell ref="P164:R164"/>
    <mergeCell ref="A165:O165"/>
    <mergeCell ref="A193:B193"/>
    <mergeCell ref="D193:E193"/>
    <mergeCell ref="F193:G193"/>
    <mergeCell ref="H193:J193"/>
    <mergeCell ref="K193:O193"/>
    <mergeCell ref="P194:R194"/>
    <mergeCell ref="H208:J208"/>
    <mergeCell ref="D195:E195"/>
    <mergeCell ref="D199:E199"/>
    <mergeCell ref="F203:G203"/>
    <mergeCell ref="B282:I282"/>
    <mergeCell ref="I5:Q5"/>
    <mergeCell ref="I8:Q8"/>
    <mergeCell ref="E38:M38"/>
    <mergeCell ref="P38:Q38"/>
    <mergeCell ref="A50:R50"/>
    <mergeCell ref="A51:K51"/>
    <mergeCell ref="E36:Q36"/>
    <mergeCell ref="E37:Q37"/>
    <mergeCell ref="B52:Q75"/>
    <mergeCell ref="B19:H19"/>
    <mergeCell ref="I19:Q20"/>
    <mergeCell ref="D20:E20"/>
    <mergeCell ref="I13:Q14"/>
    <mergeCell ref="I15:Q16"/>
    <mergeCell ref="I21:Q22"/>
    <mergeCell ref="O11:Q11"/>
    <mergeCell ref="I6:Q6"/>
    <mergeCell ref="B17:H17"/>
    <mergeCell ref="I17:Q18"/>
    <mergeCell ref="D18:E18"/>
    <mergeCell ref="H201:J201"/>
    <mergeCell ref="B31:H31"/>
    <mergeCell ref="I28:N28"/>
    <mergeCell ref="H203:J203"/>
    <mergeCell ref="I218:K218"/>
    <mergeCell ref="O218:P218"/>
    <mergeCell ref="I219:K219"/>
    <mergeCell ref="O219:P219"/>
    <mergeCell ref="B275:P275"/>
    <mergeCell ref="B268:P268"/>
    <mergeCell ref="B256:P256"/>
    <mergeCell ref="B257:P257"/>
    <mergeCell ref="B259:P259"/>
    <mergeCell ref="B260:P260"/>
    <mergeCell ref="B261:P261"/>
    <mergeCell ref="B262:P262"/>
    <mergeCell ref="B263:P263"/>
    <mergeCell ref="B266:P266"/>
    <mergeCell ref="B267:P267"/>
    <mergeCell ref="B269:P269"/>
    <mergeCell ref="B272:P272"/>
    <mergeCell ref="B273:P273"/>
    <mergeCell ref="B274:P274"/>
    <mergeCell ref="H210:J210"/>
    <mergeCell ref="K210:O210"/>
    <mergeCell ref="P210:R210"/>
    <mergeCell ref="K204:O204"/>
    <mergeCell ref="P214:R214"/>
    <mergeCell ref="B301:F301"/>
    <mergeCell ref="B302:F302"/>
    <mergeCell ref="B303:F303"/>
    <mergeCell ref="B291:I291"/>
    <mergeCell ref="J291:K291"/>
    <mergeCell ref="L291:N291"/>
    <mergeCell ref="O291:P291"/>
    <mergeCell ref="B292:Q292"/>
    <mergeCell ref="B295:E295"/>
    <mergeCell ref="H295:Q295"/>
    <mergeCell ref="B293:Q293"/>
    <mergeCell ref="B296:Q296"/>
    <mergeCell ref="B299:F299"/>
    <mergeCell ref="B300:F300"/>
    <mergeCell ref="B276:P276"/>
    <mergeCell ref="B278:Q278"/>
    <mergeCell ref="B221:Q223"/>
    <mergeCell ref="K208:O208"/>
    <mergeCell ref="B286:Q286"/>
    <mergeCell ref="P196:R196"/>
    <mergeCell ref="K197:O197"/>
    <mergeCell ref="P197:R197"/>
    <mergeCell ref="F196:G196"/>
    <mergeCell ref="P204:R204"/>
    <mergeCell ref="B270:P270"/>
    <mergeCell ref="B271:P271"/>
    <mergeCell ref="B264:P264"/>
    <mergeCell ref="B258:O258"/>
    <mergeCell ref="A243:K243"/>
    <mergeCell ref="B245:Q245"/>
    <mergeCell ref="B248:P248"/>
    <mergeCell ref="D240:Q240"/>
    <mergeCell ref="B265:P265"/>
    <mergeCell ref="O254:P254"/>
    <mergeCell ref="B255:P255"/>
    <mergeCell ref="K213:O213"/>
    <mergeCell ref="P213:R213"/>
    <mergeCell ref="H214:J214"/>
    <mergeCell ref="K214:O214"/>
    <mergeCell ref="H211:J211"/>
    <mergeCell ref="K211:O211"/>
    <mergeCell ref="A199:B199"/>
    <mergeCell ref="P209:R209"/>
    <mergeCell ref="I7:Q7"/>
    <mergeCell ref="B9:Q9"/>
    <mergeCell ref="P43:Q43"/>
    <mergeCell ref="Q96:R96"/>
    <mergeCell ref="I29:N29"/>
    <mergeCell ref="I30:N30"/>
    <mergeCell ref="P30:Q30"/>
    <mergeCell ref="A195:B195"/>
    <mergeCell ref="Q93:R93"/>
    <mergeCell ref="Q95:R95"/>
    <mergeCell ref="Q97:R97"/>
    <mergeCell ref="Q98:R98"/>
    <mergeCell ref="A78:Q78"/>
    <mergeCell ref="H81:P81"/>
    <mergeCell ref="A144:C144"/>
    <mergeCell ref="J144:N144"/>
    <mergeCell ref="P144:R144"/>
    <mergeCell ref="A125:D127"/>
    <mergeCell ref="E125:G125"/>
    <mergeCell ref="I125:J125"/>
    <mergeCell ref="K125:L125"/>
    <mergeCell ref="I126:J126"/>
    <mergeCell ref="K126:L126"/>
    <mergeCell ref="H82:P82"/>
    <mergeCell ref="H195:J195"/>
    <mergeCell ref="K195:O195"/>
    <mergeCell ref="F202:G202"/>
    <mergeCell ref="K202:O202"/>
    <mergeCell ref="P202:R202"/>
    <mergeCell ref="B151:D151"/>
    <mergeCell ref="B280:Q280"/>
    <mergeCell ref="B281:Q281"/>
    <mergeCell ref="I216:K216"/>
    <mergeCell ref="P208:R208"/>
    <mergeCell ref="H209:J209"/>
    <mergeCell ref="K209:O209"/>
    <mergeCell ref="B277:P277"/>
    <mergeCell ref="B249:P249"/>
    <mergeCell ref="B250:P250"/>
    <mergeCell ref="B251:P251"/>
    <mergeCell ref="B252:P252"/>
    <mergeCell ref="B253:P253"/>
    <mergeCell ref="B254:H254"/>
    <mergeCell ref="H202:J202"/>
    <mergeCell ref="D200:E200"/>
    <mergeCell ref="K196:O196"/>
    <mergeCell ref="H199:J199"/>
    <mergeCell ref="H200:J200"/>
  </mergeCells>
  <dataValidations count="2">
    <dataValidation type="list" allowBlank="1" showInputMessage="1" showErrorMessage="1" sqref="H32" xr:uid="{55CC74A2-F311-4A78-8B9D-DF075137D162}">
      <formula1>Energiestandards</formula1>
    </dataValidation>
    <dataValidation allowBlank="1" showInputMessage="1" showErrorMessage="1" sqref="K33:Q33 K24:Q24" xr:uid="{E0153B16-BCB0-401A-A4C0-69886C98A630}"/>
  </dataValidations>
  <hyperlinks>
    <hyperlink ref="B9" r:id="rId1" display="Mehr Informationen unter: &quot;Von Adresse zu EGID&quot;" xr:uid="{FF7A05BE-1E77-47D3-A02E-10DBAD991F66}"/>
    <hyperlink ref="B9:Q9" r:id="rId2" display="Maggiori informazioni su: https://www.housing-stat.ch/de/query/adrtoegid.html" xr:uid="{DF739AD9-35B9-4042-B3B7-DFBE7C095909}"/>
    <hyperlink ref="B186" r:id="rId3" display="Mehr Informationen unter: https://www.bwo.admin.ch/de/k15nettowohnflaeche &gt;&gt; WBS-Kriterium K15/Nettowohnfläche" xr:uid="{8D102412-9E7C-48B3-98D0-18F5F6CF8844}"/>
    <hyperlink ref="B186:Q186" r:id="rId4" display="Maggiori informazioni su: https://www.bwo.admin.ch/it/c15superficie-abitabile-netta" xr:uid="{43484EE0-E7B1-4EDB-899A-C90875ABC444}"/>
  </hyperlinks>
  <pageMargins left="0.70866141732283472" right="0.70866141732283472" top="0.78740157480314965" bottom="0.78740157480314965" header="0.31496062992125984" footer="0.31496062992125984"/>
  <pageSetup paperSize="9" scale="99" fitToHeight="0" orientation="portrait" useFirstPageNumber="1" r:id="rId5"/>
  <headerFooter>
    <oddHeader>&amp;L&amp;10UFAB I ccoperative d'abitazione svizzera I WOHNEN SCHWEIZ I hbg&amp;R&amp;"-,Fett"&amp;14&amp;A</oddHeader>
    <oddFooter>&amp;L&amp;"Arial,Standard"&amp;9&amp;D&amp;C&amp;"Arial,Standard"&amp;9&amp;F&amp;R&amp;"Arial,Standard"&amp;9&amp;P</oddFooter>
    <firstFooter>&amp;R&amp;"Arial,Standard"&amp;9&amp;P</firstFooter>
  </headerFooter>
  <rowBreaks count="8" manualBreakCount="8">
    <brk id="48" max="17" man="1"/>
    <brk id="76" max="17" man="1"/>
    <brk id="105" max="17" man="1"/>
    <brk id="140" max="17" man="1"/>
    <brk id="177" max="17" man="1"/>
    <brk id="224" max="17" man="1"/>
    <brk id="241" max="17" man="1"/>
    <brk id="287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3" id="{46FED9F0-A6B0-4DA9-B40C-C9FB8B83D22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8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A192:B201</xm:sqref>
        </x14:conditionalFormatting>
        <x14:conditionalFormatting xmlns:xm="http://schemas.microsoft.com/office/excel/2006/main">
          <x14:cfRule type="expression" priority="9" id="{71CCCDC4-5613-49A4-83B8-A7865C2994EB}">
            <xm:f>$B$19='elementi base'!$E$23</xm:f>
            <x14:dxf>
              <font>
                <color theme="1"/>
              </font>
            </x14:dxf>
          </x14:cfRule>
          <xm:sqref>B18</xm:sqref>
        </x14:conditionalFormatting>
        <x14:conditionalFormatting xmlns:xm="http://schemas.microsoft.com/office/excel/2006/main">
          <x14:cfRule type="expression" priority="72" id="{0C709B7A-4E64-4B8A-88A9-5959B247CDE8}">
            <xm:f>$B$19='elementi base'!$E$23</xm:f>
            <x14:dxf>
              <font>
                <color theme="1"/>
              </font>
            </x14:dxf>
          </x14:cfRule>
          <xm:sqref>B20</xm:sqref>
        </x14:conditionalFormatting>
        <x14:conditionalFormatting xmlns:xm="http://schemas.microsoft.com/office/excel/2006/main">
          <x14:cfRule type="expression" priority="8" id="{B8726C27-607A-40B5-ABC0-5ED1CA2CB0DF}">
            <xm:f>$I$17='menu a tendina'!$A$43</xm:f>
            <x14:dxf>
              <font>
                <color theme="1"/>
              </font>
            </x14:dxf>
          </x14:cfRule>
          <xm:sqref>B103</xm:sqref>
        </x14:conditionalFormatting>
        <x14:conditionalFormatting xmlns:xm="http://schemas.microsoft.com/office/excel/2006/main">
          <x14:cfRule type="expression" priority="4" id="{FD3B88E4-5F3E-43F1-8731-9AB5311C6713}">
            <xm:f>$I$17='menu a tendina'!$A$44</xm:f>
            <x14:dxf>
              <font>
                <color theme="1"/>
              </font>
            </x14:dxf>
          </x14:cfRule>
          <xm:sqref>B105</xm:sqref>
        </x14:conditionalFormatting>
        <x14:conditionalFormatting xmlns:xm="http://schemas.microsoft.com/office/excel/2006/main">
          <x14:cfRule type="expression" priority="7" id="{B0F33029-3F8D-4AFB-9426-4568404BC46A}">
            <xm:f>$I$17='menu a tendina'!$A$43</xm:f>
            <x14:dxf>
              <font>
                <color theme="1"/>
              </font>
            </x14:dxf>
          </x14:cfRule>
          <xm:sqref>F103</xm:sqref>
        </x14:conditionalFormatting>
        <x14:conditionalFormatting xmlns:xm="http://schemas.microsoft.com/office/excel/2006/main">
          <x14:cfRule type="expression" priority="3" id="{6525644C-7CA4-4C2C-9D5F-C6D4E50A6AD6}">
            <xm:f>$I$17='menu a tendina'!$A$44</xm:f>
            <x14:dxf>
              <font>
                <color theme="1"/>
              </font>
            </x14:dxf>
          </x14:cfRule>
          <xm:sqref>F105</xm:sqref>
        </x14:conditionalFormatting>
        <x14:conditionalFormatting xmlns:xm="http://schemas.microsoft.com/office/excel/2006/main">
          <x14:cfRule type="iconSet" priority="24" id="{EE6E2524-CD68-4AC0-BF7F-E9203918C337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1"/>
              <x14:cfIcon iconSet="3TrafficLights1" iconId="1"/>
              <x14:cfIcon iconSet="3TrafficLights1" iconId="1"/>
            </x14:iconSet>
          </x14:cfRule>
          <xm:sqref>F182</xm:sqref>
        </x14:conditionalFormatting>
        <x14:conditionalFormatting xmlns:xm="http://schemas.microsoft.com/office/excel/2006/main">
          <x14:cfRule type="iconSet" priority="23" id="{E002D1EF-1468-4FE5-BAA3-E848B685193F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2"/>
              <x14:cfIcon iconSet="3TrafficLights1" iconId="2"/>
              <x14:cfIcon iconSet="3TrafficLights1" iconId="2"/>
            </x14:iconSet>
          </x14:cfRule>
          <xm:sqref>F183</xm:sqref>
        </x14:conditionalFormatting>
        <x14:conditionalFormatting xmlns:xm="http://schemas.microsoft.com/office/excel/2006/main">
          <x14:cfRule type="iconSet" priority="22" id="{F0805B15-867C-4250-A05E-FEAC342B1E2A}">
            <x14:iconSet iconSet="3Symbols2"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m:sqref>F184</xm:sqref>
        </x14:conditionalFormatting>
        <x14:conditionalFormatting xmlns:xm="http://schemas.microsoft.com/office/excel/2006/main">
          <x14:cfRule type="iconSet" priority="21" id="{81640E5B-73CD-4F34-930C-E5E99B75055B}">
            <x14:iconSet custom="1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  <x14:cfIcon iconSet="4TrafficLights" iconId="0"/>
              <x14:cfIcon iconSet="4TrafficLights" iconId="0"/>
              <x14:cfIcon iconSet="4TrafficLights" iconId="0"/>
            </x14:iconSet>
          </x14:cfRule>
          <xm:sqref>F185</xm:sqref>
        </x14:conditionalFormatting>
        <x14:conditionalFormatting xmlns:xm="http://schemas.microsoft.com/office/excel/2006/main">
          <x14:cfRule type="iconSet" priority="54" id="{B27EF042-47CC-4C9C-8E17-F6A492EA0B1D}">
            <x14:iconSet custom="1">
              <x14:cfvo type="percent">
                <xm:f>0</xm:f>
              </x14:cfvo>
              <x14:cfvo type="formula">
                <xm:f>$T$192</xm:f>
              </x14:cfvo>
              <x14:cfvo type="formula" gte="0">
                <xm:f>$W$192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F192:G192</xm:sqref>
        </x14:conditionalFormatting>
        <x14:conditionalFormatting xmlns:xm="http://schemas.microsoft.com/office/excel/2006/main">
          <x14:cfRule type="iconSet" priority="55" id="{7EB5B121-DA45-4376-9D2B-91C417FDB263}">
            <x14:iconSet custom="1">
              <x14:cfvo type="percent">
                <xm:f>0</xm:f>
              </x14:cfvo>
              <x14:cfvo type="formula">
                <xm:f>$T$193</xm:f>
              </x14:cfvo>
              <x14:cfvo type="formula" gte="0">
                <xm:f>$W$193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F193:G193</xm:sqref>
        </x14:conditionalFormatting>
        <x14:conditionalFormatting xmlns:xm="http://schemas.microsoft.com/office/excel/2006/main">
          <x14:cfRule type="iconSet" priority="53" id="{B8D18719-FBF2-41AF-9757-4EE34C577094}">
            <x14:iconSet custom="1">
              <x14:cfvo type="percent">
                <xm:f>0</xm:f>
              </x14:cfvo>
              <x14:cfvo type="num">
                <xm:f>$T$194</xm:f>
              </x14:cfvo>
              <x14:cfvo type="num" gte="0">
                <xm:f>$W$194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F194:G194</xm:sqref>
        </x14:conditionalFormatting>
        <x14:conditionalFormatting xmlns:xm="http://schemas.microsoft.com/office/excel/2006/main">
          <x14:cfRule type="iconSet" priority="52" id="{F05DB956-CDAD-4941-A493-312385F9E9FC}">
            <x14:iconSet custom="1">
              <x14:cfvo type="percent">
                <xm:f>0</xm:f>
              </x14:cfvo>
              <x14:cfvo type="num">
                <xm:f>$T$195</xm:f>
              </x14:cfvo>
              <x14:cfvo type="num" gte="0">
                <xm:f>$W$195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F195:G195</xm:sqref>
        </x14:conditionalFormatting>
        <x14:conditionalFormatting xmlns:xm="http://schemas.microsoft.com/office/excel/2006/main">
          <x14:cfRule type="iconSet" priority="51" id="{BDE593BE-0AA6-4405-B88A-AD37186CF301}">
            <x14:iconSet custom="1">
              <x14:cfvo type="percent">
                <xm:f>0</xm:f>
              </x14:cfvo>
              <x14:cfvo type="num">
                <xm:f>$T$196</xm:f>
              </x14:cfvo>
              <x14:cfvo type="num" gte="0">
                <xm:f>$W$196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F196:G196</xm:sqref>
        </x14:conditionalFormatting>
        <x14:conditionalFormatting xmlns:xm="http://schemas.microsoft.com/office/excel/2006/main">
          <x14:cfRule type="iconSet" priority="50" id="{10E356D3-8147-4AF7-9EF2-8A6BCB17BDC1}">
            <x14:iconSet custom="1">
              <x14:cfvo type="percent">
                <xm:f>0</xm:f>
              </x14:cfvo>
              <x14:cfvo type="num">
                <xm:f>$T$197</xm:f>
              </x14:cfvo>
              <x14:cfvo type="num" gte="0">
                <xm:f>$W$197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F197:G197</xm:sqref>
        </x14:conditionalFormatting>
        <x14:conditionalFormatting xmlns:xm="http://schemas.microsoft.com/office/excel/2006/main">
          <x14:cfRule type="iconSet" priority="49" id="{FE8B3ECC-0971-4CF2-833D-35ACA02F4189}">
            <x14:iconSet custom="1">
              <x14:cfvo type="percent">
                <xm:f>0</xm:f>
              </x14:cfvo>
              <x14:cfvo type="num">
                <xm:f>$T$198</xm:f>
              </x14:cfvo>
              <x14:cfvo type="num" gte="0">
                <xm:f>$W$198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F198:G198</xm:sqref>
        </x14:conditionalFormatting>
        <x14:conditionalFormatting xmlns:xm="http://schemas.microsoft.com/office/excel/2006/main">
          <x14:cfRule type="iconSet" priority="48" id="{8E88EE35-698E-4700-BEC1-3AE6DAC109D5}">
            <x14:iconSet custom="1">
              <x14:cfvo type="percent">
                <xm:f>0</xm:f>
              </x14:cfvo>
              <x14:cfvo type="num">
                <xm:f>$T$199</xm:f>
              </x14:cfvo>
              <x14:cfvo type="num" gte="0">
                <xm:f>$W$199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F199:G199</xm:sqref>
        </x14:conditionalFormatting>
        <x14:conditionalFormatting xmlns:xm="http://schemas.microsoft.com/office/excel/2006/main">
          <x14:cfRule type="iconSet" priority="42" id="{DF6C3704-0BF0-43E9-8869-7CC4A23880EC}">
            <x14:iconSet custom="1">
              <x14:cfvo type="percent">
                <xm:f>0</xm:f>
              </x14:cfvo>
              <x14:cfvo type="num">
                <xm:f>$T$200</xm:f>
              </x14:cfvo>
              <x14:cfvo type="num" gte="0">
                <xm:f>$W$200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F200:G200</xm:sqref>
        </x14:conditionalFormatting>
        <x14:conditionalFormatting xmlns:xm="http://schemas.microsoft.com/office/excel/2006/main">
          <x14:cfRule type="iconSet" priority="41" id="{C786C171-3FCD-4141-B664-B18AD3EFDBCE}">
            <x14:iconSet custom="1">
              <x14:cfvo type="percent">
                <xm:f>0</xm:f>
              </x14:cfvo>
              <x14:cfvo type="num">
                <xm:f>$T$201</xm:f>
              </x14:cfvo>
              <x14:cfvo type="num" gte="0">
                <xm:f>$W$201</xm:f>
              </x14:cfvo>
              <x14:cfIcon iconSet="3TrafficLights1" iconId="1"/>
              <x14:cfIcon iconSet="3TrafficLights1" iconId="2"/>
              <x14:cfIcon iconSet="3TrafficLights1" iconId="0"/>
            </x14:iconSet>
          </x14:cfRule>
          <xm:sqref>F201:G201</xm:sqref>
        </x14:conditionalFormatting>
        <x14:conditionalFormatting xmlns:xm="http://schemas.microsoft.com/office/excel/2006/main">
          <x14:cfRule type="expression" priority="10" id="{697790AB-BC92-420F-BB7C-96D949B9B853}">
            <xm:f>$B$19='elementi base'!$E$23</xm:f>
            <x14:dxf>
              <font>
                <color theme="1"/>
              </font>
            </x14:dxf>
          </x14:cfRule>
          <xm:sqref>G18</xm:sqref>
        </x14:conditionalFormatting>
        <x14:conditionalFormatting xmlns:xm="http://schemas.microsoft.com/office/excel/2006/main">
          <x14:cfRule type="expression" priority="75" id="{E6DA7E1A-61CC-4B8F-B329-EEF85279B035}">
            <xm:f>$B$19='elementi base'!$E$23</xm:f>
            <x14:dxf>
              <font>
                <color theme="1"/>
              </font>
            </x14:dxf>
          </x14:cfRule>
          <xm:sqref>G20</xm:sqref>
        </x14:conditionalFormatting>
        <x14:conditionalFormatting xmlns:xm="http://schemas.microsoft.com/office/excel/2006/main">
          <x14:cfRule type="expression" priority="6" id="{0E7BC9BC-C4FE-415B-B253-BDD57E33D2FB}">
            <xm:f>$I$17='menu a tendina'!$A$43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H103</xm:sqref>
        </x14:conditionalFormatting>
        <x14:conditionalFormatting xmlns:xm="http://schemas.microsoft.com/office/excel/2006/main">
          <x14:cfRule type="expression" priority="2" id="{4CB40249-E0D2-472C-B0B7-DD9B37A3326D}">
            <xm:f>$I$17='menu a tendina'!$A$44</xm:f>
            <x14:dxf>
              <font>
                <color theme="1"/>
              </font>
            </x14:dxf>
          </x14:cfRule>
          <xm:sqref>H105</xm:sqref>
        </x14:conditionalFormatting>
        <x14:conditionalFormatting xmlns:xm="http://schemas.microsoft.com/office/excel/2006/main">
          <x14:cfRule type="expression" priority="18" id="{9C4A597E-0395-429E-AB41-BC2B0AE84BE6}">
            <xm:f>$I$30='menu a tendina'!$A$87</xm:f>
            <x14:dxf>
              <font>
                <color theme="1"/>
              </font>
              <fill>
                <patternFill patternType="none">
                  <bgColor auto="1"/>
                </patternFill>
              </fill>
            </x14:dxf>
          </x14:cfRule>
          <xm:sqref>O30:O31</xm:sqref>
        </x14:conditionalFormatting>
        <x14:conditionalFormatting xmlns:xm="http://schemas.microsoft.com/office/excel/2006/main">
          <x14:cfRule type="expression" priority="17" id="{3389410B-1F69-4202-8CBF-F23E3C70E069}">
            <xm:f>$I$30='menu a tendina'!$A$93</xm:f>
            <x14:dxf>
              <font>
                <color theme="1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P30:Q30</xm:sqref>
        </x14:conditionalFormatting>
        <x14:conditionalFormatting xmlns:xm="http://schemas.microsoft.com/office/excel/2006/main">
          <x14:cfRule type="expression" priority="5" id="{C8C2BB5D-AABB-4DD9-82F5-94259A6E21F2}">
            <xm:f>$I$17='menu a tendina'!$A$43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Q103:R103</xm:sqref>
        </x14:conditionalFormatting>
        <x14:conditionalFormatting xmlns:xm="http://schemas.microsoft.com/office/excel/2006/main">
          <x14:cfRule type="expression" priority="1" id="{D940E31C-AAC8-4221-95CB-2DB7E5299EE2}">
            <xm:f>$I$17='menu a tendina'!$A$44</xm:f>
            <x14:dxf>
              <font>
                <color theme="1"/>
              </font>
              <fill>
                <patternFill>
                  <bgColor theme="4" tint="0.79998168889431442"/>
                </patternFill>
              </fill>
              <border>
                <bottom style="thin">
                  <color auto="1"/>
                </bottom>
                <vertical/>
                <horizontal/>
              </border>
            </x14:dxf>
          </x14:cfRule>
          <xm:sqref>Q105:R105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97A798DD-0126-46E1-88C2-77E1D7E97C52}">
          <x14:formula1>
            <xm:f>'menu a tendina'!$A$32:$A$34</xm:f>
          </x14:formula1>
          <xm:sqref>I13:Q14</xm:sqref>
        </x14:dataValidation>
        <x14:dataValidation type="list" allowBlank="1" showInputMessage="1" showErrorMessage="1" xr:uid="{E771EA5C-520F-4CFB-94E2-815EFD20A8B9}">
          <x14:formula1>
            <xm:f>'menu a tendina'!$A$37:$A$39</xm:f>
          </x14:formula1>
          <xm:sqref>I15:Q16</xm:sqref>
        </x14:dataValidation>
        <x14:dataValidation type="list" allowBlank="1" showInputMessage="1" showErrorMessage="1" xr:uid="{0007A53B-B40D-425D-94A2-901445DE1808}">
          <x14:formula1>
            <xm:f>AMTOVZ_CSV_LV95!$N:$N</xm:f>
          </x14:formula1>
          <xm:sqref>I7:Q7</xm:sqref>
        </x14:dataValidation>
        <x14:dataValidation type="list" allowBlank="1" showInputMessage="1" showErrorMessage="1" xr:uid="{D7D11E74-0942-4582-9FA2-CA8ED7EEB591}">
          <x14:formula1>
            <xm:f>'menu a tendina'!$C$48:$C$60</xm:f>
          </x14:formula1>
          <xm:sqref>I19:Q20</xm:sqref>
        </x14:dataValidation>
        <x14:dataValidation type="list" allowBlank="1" showInputMessage="1" showErrorMessage="1" xr:uid="{AC6D94EE-8FA2-4A2A-A81C-E3F355DE3975}">
          <x14:formula1>
            <xm:f>'menu a tendina'!$A$87:$A$93</xm:f>
          </x14:formula1>
          <xm:sqref>I30:N30</xm:sqref>
        </x14:dataValidation>
        <x14:dataValidation type="list" allowBlank="1" showInputMessage="1" showErrorMessage="1" xr:uid="{EBC4A375-9940-4C7F-82CA-AA26AE3F06D5}">
          <x14:formula1>
            <xm:f>'menu a tendina'!$A$71:$A$75</xm:f>
          </x14:formula1>
          <xm:sqref>I31:N31</xm:sqref>
        </x14:dataValidation>
        <x14:dataValidation type="list" allowBlank="1" showInputMessage="1" showErrorMessage="1" xr:uid="{7D12AFB2-5EBA-4DA1-A18A-7CCDF8D1BC26}">
          <x14:formula1>
            <xm:f>'menu a tendina'!$A$42:$A$44</xm:f>
          </x14:formula1>
          <xm:sqref>I17:Q18</xm:sqref>
        </x14:dataValidation>
        <x14:dataValidation type="list" allowBlank="1" showInputMessage="1" showErrorMessage="1" xr:uid="{288DCB1C-C3AC-4DDF-90EB-EDEDAF4513F6}">
          <x14:formula1>
            <xm:f>'menu a tendina'!$A$78:$A$83</xm:f>
          </x14:formula1>
          <xm:sqref>I21:Q22</xm:sqref>
        </x14:dataValidation>
        <x14:dataValidation type="list" allowBlank="1" showInputMessage="1" showErrorMessage="1" xr:uid="{40B34F25-2C06-45ED-9227-EE2DF3543A7E}">
          <x14:formula1>
            <xm:f>'menu a tendina'!$B$113:$B$119</xm:f>
          </x14:formula1>
          <xm:sqref>D145:D150</xm:sqref>
        </x14:dataValidation>
        <x14:dataValidation type="list" allowBlank="1" showInputMessage="1" showErrorMessage="1" xr:uid="{14BC7FB7-4895-4E3C-A8E1-34CBB1ED2978}">
          <x14:formula1>
            <xm:f>'menu a tendina'!$A$113:$A$119</xm:f>
          </x14:formula1>
          <xm:sqref>A145:B150</xm:sqref>
        </x14:dataValidation>
        <x14:dataValidation type="list" allowBlank="1" showInputMessage="1" showErrorMessage="1" xr:uid="{94E9DCE4-2ABF-4CFC-A00E-188232B63FBF}">
          <x14:formula1>
            <xm:f>'menu a tendina'!$A$102:$A$109</xm:f>
          </x14:formula1>
          <xm:sqref>B113:D115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3B692-1591-494B-8FF4-89044490BFD2}">
  <sheetPr>
    <tabColor theme="5" tint="0.79998168889431442"/>
  </sheetPr>
  <dimension ref="A1:E119"/>
  <sheetViews>
    <sheetView topLeftCell="A70" workbookViewId="0">
      <selection activeCell="A89" sqref="A89"/>
    </sheetView>
  </sheetViews>
  <sheetFormatPr baseColWidth="10" defaultColWidth="10.81640625" defaultRowHeight="11.5" x14ac:dyDescent="0.25"/>
  <cols>
    <col min="1" max="1" width="71.453125" style="14" bestFit="1" customWidth="1"/>
    <col min="2" max="2" width="43" style="14" bestFit="1" customWidth="1"/>
    <col min="3" max="3" width="43" style="14" customWidth="1"/>
    <col min="4" max="4" width="37.453125" style="14" bestFit="1" customWidth="1"/>
    <col min="5" max="5" width="59.1796875" style="14" bestFit="1" customWidth="1"/>
    <col min="6" max="16384" width="10.81640625" style="14"/>
  </cols>
  <sheetData>
    <row r="1" spans="1:2" x14ac:dyDescent="0.25">
      <c r="A1" s="52" t="s">
        <v>4504</v>
      </c>
    </row>
    <row r="2" spans="1:2" x14ac:dyDescent="0.25">
      <c r="A2" s="14" t="s">
        <v>4505</v>
      </c>
      <c r="B2" s="14" t="s">
        <v>4505</v>
      </c>
    </row>
    <row r="3" spans="1:2" x14ac:dyDescent="0.25">
      <c r="A3" s="14" t="s">
        <v>4907</v>
      </c>
      <c r="B3" s="14" t="s">
        <v>4903</v>
      </c>
    </row>
    <row r="4" spans="1:2" x14ac:dyDescent="0.25">
      <c r="A4" s="14" t="s">
        <v>4903</v>
      </c>
      <c r="B4" s="14" t="s">
        <v>4904</v>
      </c>
    </row>
    <row r="5" spans="1:2" x14ac:dyDescent="0.25">
      <c r="A5" s="14" t="s">
        <v>4904</v>
      </c>
      <c r="B5" s="14" t="s">
        <v>4506</v>
      </c>
    </row>
    <row r="6" spans="1:2" x14ac:dyDescent="0.25">
      <c r="A6" s="14" t="s">
        <v>4506</v>
      </c>
    </row>
    <row r="9" spans="1:2" x14ac:dyDescent="0.25">
      <c r="A9" s="52" t="s">
        <v>4507</v>
      </c>
    </row>
    <row r="10" spans="1:2" x14ac:dyDescent="0.25">
      <c r="A10" s="14" t="s">
        <v>4505</v>
      </c>
    </row>
    <row r="11" spans="1:2" x14ac:dyDescent="0.25">
      <c r="A11" s="14" t="s">
        <v>4508</v>
      </c>
    </row>
    <row r="12" spans="1:2" x14ac:dyDescent="0.25">
      <c r="A12" s="14" t="s">
        <v>4509</v>
      </c>
    </row>
    <row r="13" spans="1:2" x14ac:dyDescent="0.25">
      <c r="A13" s="14" t="s">
        <v>4510</v>
      </c>
    </row>
    <row r="15" spans="1:2" x14ac:dyDescent="0.25">
      <c r="A15" s="52" t="s">
        <v>4511</v>
      </c>
    </row>
    <row r="16" spans="1:2" x14ac:dyDescent="0.25">
      <c r="A16" s="14" t="s">
        <v>4505</v>
      </c>
    </row>
    <row r="17" spans="1:2" x14ac:dyDescent="0.25">
      <c r="A17" s="14" t="s">
        <v>4512</v>
      </c>
      <c r="B17" s="14" t="s">
        <v>12</v>
      </c>
    </row>
    <row r="18" spans="1:2" x14ac:dyDescent="0.25">
      <c r="A18" s="14" t="s">
        <v>20</v>
      </c>
      <c r="B18" s="14" t="s">
        <v>13</v>
      </c>
    </row>
    <row r="19" spans="1:2" x14ac:dyDescent="0.25">
      <c r="A19" s="14" t="s">
        <v>4513</v>
      </c>
      <c r="B19" s="14" t="s">
        <v>14</v>
      </c>
    </row>
    <row r="20" spans="1:2" x14ac:dyDescent="0.25">
      <c r="A20" s="14" t="s">
        <v>4514</v>
      </c>
      <c r="B20" s="14" t="s">
        <v>11</v>
      </c>
    </row>
    <row r="22" spans="1:2" x14ac:dyDescent="0.25">
      <c r="A22" s="52" t="s">
        <v>4515</v>
      </c>
    </row>
    <row r="23" spans="1:2" x14ac:dyDescent="0.25">
      <c r="A23" s="14" t="s">
        <v>4505</v>
      </c>
    </row>
    <row r="24" spans="1:2" x14ac:dyDescent="0.25">
      <c r="A24" s="14" t="s">
        <v>4516</v>
      </c>
    </row>
    <row r="25" spans="1:2" x14ac:dyDescent="0.25">
      <c r="A25" s="14" t="s">
        <v>4517</v>
      </c>
    </row>
    <row r="26" spans="1:2" x14ac:dyDescent="0.25">
      <c r="A26" s="14" t="s">
        <v>4518</v>
      </c>
    </row>
    <row r="27" spans="1:2" x14ac:dyDescent="0.25">
      <c r="A27" s="14" t="s">
        <v>4519</v>
      </c>
    </row>
    <row r="28" spans="1:2" x14ac:dyDescent="0.25">
      <c r="A28" s="14" t="s">
        <v>4520</v>
      </c>
    </row>
    <row r="29" spans="1:2" x14ac:dyDescent="0.25">
      <c r="A29" s="14" t="s">
        <v>4521</v>
      </c>
    </row>
    <row r="31" spans="1:2" x14ac:dyDescent="0.25">
      <c r="A31" s="52" t="s">
        <v>4522</v>
      </c>
    </row>
    <row r="32" spans="1:2" x14ac:dyDescent="0.25">
      <c r="A32" s="14" t="s">
        <v>4505</v>
      </c>
    </row>
    <row r="33" spans="1:5" x14ac:dyDescent="0.25">
      <c r="A33" s="14" t="s">
        <v>4523</v>
      </c>
    </row>
    <row r="34" spans="1:5" x14ac:dyDescent="0.25">
      <c r="A34" s="14" t="s">
        <v>4524</v>
      </c>
    </row>
    <row r="36" spans="1:5" x14ac:dyDescent="0.25">
      <c r="A36" s="52" t="s">
        <v>4525</v>
      </c>
    </row>
    <row r="37" spans="1:5" x14ac:dyDescent="0.25">
      <c r="A37" s="14" t="s">
        <v>4505</v>
      </c>
    </row>
    <row r="38" spans="1:5" x14ac:dyDescent="0.25">
      <c r="A38" s="14" t="s">
        <v>4526</v>
      </c>
    </row>
    <row r="39" spans="1:5" x14ac:dyDescent="0.25">
      <c r="A39" s="14" t="s">
        <v>4527</v>
      </c>
    </row>
    <row r="41" spans="1:5" x14ac:dyDescent="0.25">
      <c r="A41" s="52" t="s">
        <v>4528</v>
      </c>
    </row>
    <row r="42" spans="1:5" x14ac:dyDescent="0.25">
      <c r="A42" s="14" t="s">
        <v>4505</v>
      </c>
    </row>
    <row r="43" spans="1:5" x14ac:dyDescent="0.25">
      <c r="A43" s="14" t="s">
        <v>4529</v>
      </c>
    </row>
    <row r="44" spans="1:5" x14ac:dyDescent="0.25">
      <c r="A44" s="14" t="s">
        <v>4509</v>
      </c>
    </row>
    <row r="46" spans="1:5" x14ac:dyDescent="0.25">
      <c r="A46" s="52" t="s">
        <v>4530</v>
      </c>
    </row>
    <row r="47" spans="1:5" x14ac:dyDescent="0.25">
      <c r="A47" s="53" t="str">
        <f>A11</f>
        <v>Nuova costruzione / costruzione sostitutiva</v>
      </c>
      <c r="B47" s="53" t="s">
        <v>4531</v>
      </c>
      <c r="C47" s="53" t="str">
        <f>A13</f>
        <v>Acquisto di abitazioni / terreno edificabile</v>
      </c>
      <c r="D47" s="53" t="str">
        <f>A12</f>
        <v>Rinnovo</v>
      </c>
      <c r="E47" s="53" t="s">
        <v>4531</v>
      </c>
    </row>
    <row r="48" spans="1:5" x14ac:dyDescent="0.25">
      <c r="A48" s="44" t="s">
        <v>4505</v>
      </c>
      <c r="B48" s="44"/>
      <c r="C48" s="14" t="s">
        <v>4505</v>
      </c>
      <c r="D48" s="14" t="s">
        <v>4505</v>
      </c>
    </row>
    <row r="49" spans="1:5" x14ac:dyDescent="0.25">
      <c r="A49" s="44" t="s">
        <v>4532</v>
      </c>
      <c r="B49" s="44">
        <v>30000</v>
      </c>
      <c r="C49" s="14" t="s">
        <v>4533</v>
      </c>
      <c r="D49" s="14" t="s">
        <v>4534</v>
      </c>
      <c r="E49" s="14">
        <v>0</v>
      </c>
    </row>
    <row r="50" spans="1:5" x14ac:dyDescent="0.25">
      <c r="A50" s="44" t="s">
        <v>4</v>
      </c>
      <c r="B50" s="44">
        <v>30000</v>
      </c>
      <c r="C50" s="44" t="s">
        <v>4535</v>
      </c>
      <c r="D50" s="14" t="s">
        <v>4536</v>
      </c>
      <c r="E50" s="14">
        <v>30000</v>
      </c>
    </row>
    <row r="51" spans="1:5" x14ac:dyDescent="0.25">
      <c r="A51" s="44" t="s">
        <v>5</v>
      </c>
      <c r="B51" s="44">
        <v>40000</v>
      </c>
      <c r="C51" s="44" t="s">
        <v>4537</v>
      </c>
      <c r="D51" s="14" t="s">
        <v>4538</v>
      </c>
      <c r="E51" s="14">
        <v>40000</v>
      </c>
    </row>
    <row r="52" spans="1:5" x14ac:dyDescent="0.25">
      <c r="A52" s="44" t="s">
        <v>6</v>
      </c>
      <c r="B52" s="44">
        <v>40000</v>
      </c>
      <c r="C52" s="44" t="s">
        <v>4539</v>
      </c>
    </row>
    <row r="53" spans="1:5" x14ac:dyDescent="0.25">
      <c r="A53" s="44" t="s">
        <v>7</v>
      </c>
      <c r="B53" s="44">
        <v>50000</v>
      </c>
      <c r="C53" s="44" t="s">
        <v>4540</v>
      </c>
    </row>
    <row r="54" spans="1:5" x14ac:dyDescent="0.25">
      <c r="A54" s="44" t="s">
        <v>8</v>
      </c>
      <c r="B54" s="44">
        <v>60000</v>
      </c>
      <c r="C54" s="44" t="s">
        <v>4541</v>
      </c>
    </row>
    <row r="55" spans="1:5" x14ac:dyDescent="0.25">
      <c r="A55" s="44" t="s">
        <v>9</v>
      </c>
      <c r="B55" s="44">
        <v>60000</v>
      </c>
      <c r="C55" s="44" t="s">
        <v>4542</v>
      </c>
    </row>
    <row r="56" spans="1:5" x14ac:dyDescent="0.25">
      <c r="A56" s="44" t="s">
        <v>4543</v>
      </c>
      <c r="B56" s="44">
        <v>60000</v>
      </c>
      <c r="C56" s="44" t="s">
        <v>4544</v>
      </c>
    </row>
    <row r="57" spans="1:5" x14ac:dyDescent="0.25">
      <c r="A57" s="44" t="s">
        <v>4545</v>
      </c>
      <c r="B57" s="44">
        <v>40000</v>
      </c>
      <c r="C57" s="44" t="s">
        <v>4546</v>
      </c>
    </row>
    <row r="58" spans="1:5" x14ac:dyDescent="0.25">
      <c r="A58" s="44" t="s">
        <v>4547</v>
      </c>
      <c r="B58" s="44">
        <v>50000</v>
      </c>
      <c r="C58" s="44" t="s">
        <v>4548</v>
      </c>
    </row>
    <row r="59" spans="1:5" x14ac:dyDescent="0.25">
      <c r="A59" s="44" t="s">
        <v>4549</v>
      </c>
      <c r="B59" s="44">
        <v>60000</v>
      </c>
      <c r="C59" s="44" t="s">
        <v>4550</v>
      </c>
    </row>
    <row r="60" spans="1:5" x14ac:dyDescent="0.25">
      <c r="A60" s="44" t="s">
        <v>4551</v>
      </c>
      <c r="B60" s="44">
        <v>60000</v>
      </c>
      <c r="C60" s="44" t="s">
        <v>4552</v>
      </c>
    </row>
    <row r="62" spans="1:5" s="19" customFormat="1" x14ac:dyDescent="0.25">
      <c r="A62" s="52" t="s">
        <v>4553</v>
      </c>
    </row>
    <row r="63" spans="1:5" x14ac:dyDescent="0.25">
      <c r="A63" s="65" t="s">
        <v>4505</v>
      </c>
    </row>
    <row r="64" spans="1:5" x14ac:dyDescent="0.25">
      <c r="A64" s="14" t="s">
        <v>15</v>
      </c>
    </row>
    <row r="65" spans="1:3" x14ac:dyDescent="0.25">
      <c r="A65" s="14" t="s">
        <v>16</v>
      </c>
      <c r="B65" s="44"/>
      <c r="C65" s="44"/>
    </row>
    <row r="66" spans="1:3" x14ac:dyDescent="0.25">
      <c r="A66" s="14" t="s">
        <v>17</v>
      </c>
      <c r="B66" s="44"/>
      <c r="C66" s="44"/>
    </row>
    <row r="67" spans="1:3" x14ac:dyDescent="0.25">
      <c r="A67" s="14" t="s">
        <v>18</v>
      </c>
      <c r="B67" s="44"/>
      <c r="C67" s="44"/>
    </row>
    <row r="68" spans="1:3" x14ac:dyDescent="0.25">
      <c r="A68" s="14" t="s">
        <v>19</v>
      </c>
      <c r="B68" s="44"/>
      <c r="C68" s="44"/>
    </row>
    <row r="69" spans="1:3" x14ac:dyDescent="0.25">
      <c r="B69" s="44"/>
      <c r="C69" s="44"/>
    </row>
    <row r="70" spans="1:3" x14ac:dyDescent="0.25">
      <c r="A70" s="52" t="s">
        <v>4554</v>
      </c>
      <c r="B70" s="44"/>
      <c r="C70" s="44"/>
    </row>
    <row r="71" spans="1:3" x14ac:dyDescent="0.25">
      <c r="A71" s="65" t="s">
        <v>4505</v>
      </c>
      <c r="B71" s="44"/>
      <c r="C71" s="44"/>
    </row>
    <row r="72" spans="1:3" x14ac:dyDescent="0.25">
      <c r="A72" s="14" t="s">
        <v>15</v>
      </c>
      <c r="B72" s="44"/>
      <c r="C72" s="44"/>
    </row>
    <row r="73" spans="1:3" x14ac:dyDescent="0.25">
      <c r="A73" s="14" t="s">
        <v>16</v>
      </c>
      <c r="B73" s="44"/>
      <c r="C73" s="44"/>
    </row>
    <row r="74" spans="1:3" x14ac:dyDescent="0.25">
      <c r="A74" s="14" t="s">
        <v>17</v>
      </c>
      <c r="B74" s="44"/>
      <c r="C74" s="44"/>
    </row>
    <row r="75" spans="1:3" x14ac:dyDescent="0.25">
      <c r="A75" s="14" t="s">
        <v>4498</v>
      </c>
      <c r="B75" s="44"/>
      <c r="C75" s="44"/>
    </row>
    <row r="76" spans="1:3" x14ac:dyDescent="0.25">
      <c r="B76" s="44"/>
      <c r="C76" s="44"/>
    </row>
    <row r="77" spans="1:3" x14ac:dyDescent="0.25">
      <c r="A77" s="51" t="s">
        <v>4555</v>
      </c>
      <c r="B77" s="53" t="s">
        <v>4529</v>
      </c>
      <c r="C77" s="53" t="s">
        <v>4531</v>
      </c>
    </row>
    <row r="78" spans="1:3" x14ac:dyDescent="0.25">
      <c r="A78" s="14" t="s">
        <v>4505</v>
      </c>
    </row>
    <row r="79" spans="1:3" x14ac:dyDescent="0.25">
      <c r="A79" s="14" t="s">
        <v>4556</v>
      </c>
      <c r="C79" s="14">
        <v>0</v>
      </c>
    </row>
    <row r="80" spans="1:3" x14ac:dyDescent="0.25">
      <c r="A80" s="14" t="s">
        <v>4557</v>
      </c>
      <c r="C80" s="14">
        <v>0</v>
      </c>
    </row>
    <row r="81" spans="1:3" x14ac:dyDescent="0.25">
      <c r="A81" s="14" t="s">
        <v>4558</v>
      </c>
      <c r="C81" s="14">
        <v>40000</v>
      </c>
    </row>
    <row r="82" spans="1:3" x14ac:dyDescent="0.25">
      <c r="A82" s="14" t="s">
        <v>4559</v>
      </c>
      <c r="C82" s="14">
        <v>50000</v>
      </c>
    </row>
    <row r="83" spans="1:3" x14ac:dyDescent="0.25">
      <c r="A83" s="14" t="s">
        <v>4560</v>
      </c>
      <c r="C83" s="14">
        <v>60000</v>
      </c>
    </row>
    <row r="86" spans="1:3" x14ac:dyDescent="0.25">
      <c r="A86" s="51" t="s">
        <v>4561</v>
      </c>
    </row>
    <row r="87" spans="1:3" x14ac:dyDescent="0.25">
      <c r="A87" s="14" t="s">
        <v>4505</v>
      </c>
    </row>
    <row r="88" spans="1:3" x14ac:dyDescent="0.25">
      <c r="A88" s="14" t="s">
        <v>4951</v>
      </c>
    </row>
    <row r="89" spans="1:3" x14ac:dyDescent="0.25">
      <c r="A89" s="14" t="s">
        <v>4562</v>
      </c>
    </row>
    <row r="90" spans="1:3" x14ac:dyDescent="0.25">
      <c r="A90" s="14" t="s">
        <v>4563</v>
      </c>
    </row>
    <row r="91" spans="1:3" x14ac:dyDescent="0.25">
      <c r="A91" s="14" t="s">
        <v>4564</v>
      </c>
    </row>
    <row r="92" spans="1:3" x14ac:dyDescent="0.25">
      <c r="A92" s="14" t="s">
        <v>4565</v>
      </c>
    </row>
    <row r="93" spans="1:3" x14ac:dyDescent="0.25">
      <c r="A93" s="14" t="s">
        <v>4566</v>
      </c>
    </row>
    <row r="95" spans="1:3" x14ac:dyDescent="0.25">
      <c r="A95" s="51" t="s">
        <v>4567</v>
      </c>
    </row>
    <row r="96" spans="1:3" x14ac:dyDescent="0.25">
      <c r="A96" s="53" t="s">
        <v>4568</v>
      </c>
      <c r="B96" s="53" t="s">
        <v>4569</v>
      </c>
      <c r="C96" s="53" t="s">
        <v>4570</v>
      </c>
    </row>
    <row r="97" spans="1:3" x14ac:dyDescent="0.25">
      <c r="A97" s="14" t="s">
        <v>4505</v>
      </c>
      <c r="B97" s="14" t="s">
        <v>4505</v>
      </c>
      <c r="C97" s="14" t="s">
        <v>4505</v>
      </c>
    </row>
    <row r="98" spans="1:3" x14ac:dyDescent="0.25">
      <c r="A98" s="14" t="s">
        <v>4571</v>
      </c>
      <c r="B98" s="14" t="s">
        <v>4572</v>
      </c>
      <c r="C98" s="14" t="s">
        <v>4573</v>
      </c>
    </row>
    <row r="99" spans="1:3" x14ac:dyDescent="0.25">
      <c r="A99" s="14" t="s">
        <v>4574</v>
      </c>
      <c r="B99" s="14" t="s">
        <v>4575</v>
      </c>
      <c r="C99" s="14" t="s">
        <v>4576</v>
      </c>
    </row>
    <row r="101" spans="1:3" x14ac:dyDescent="0.25">
      <c r="A101" s="51" t="s">
        <v>4935</v>
      </c>
    </row>
    <row r="102" spans="1:3" x14ac:dyDescent="0.25">
      <c r="A102" s="14" t="s">
        <v>4505</v>
      </c>
    </row>
    <row r="103" spans="1:3" x14ac:dyDescent="0.25">
      <c r="A103" s="14" t="s">
        <v>4577</v>
      </c>
    </row>
    <row r="104" spans="1:3" x14ac:dyDescent="0.25">
      <c r="A104" s="14" t="s">
        <v>4578</v>
      </c>
    </row>
    <row r="105" spans="1:3" x14ac:dyDescent="0.25">
      <c r="A105" s="14" t="s">
        <v>4579</v>
      </c>
    </row>
    <row r="106" spans="1:3" x14ac:dyDescent="0.25">
      <c r="A106" s="14" t="s">
        <v>4580</v>
      </c>
    </row>
    <row r="107" spans="1:3" x14ac:dyDescent="0.25">
      <c r="A107" s="14" t="s">
        <v>4581</v>
      </c>
    </row>
    <row r="108" spans="1:3" x14ac:dyDescent="0.25">
      <c r="A108" s="14" t="s">
        <v>4582</v>
      </c>
    </row>
    <row r="109" spans="1:3" x14ac:dyDescent="0.25">
      <c r="A109" s="14" t="s">
        <v>4934</v>
      </c>
    </row>
    <row r="111" spans="1:3" x14ac:dyDescent="0.25">
      <c r="A111" s="51" t="s">
        <v>4583</v>
      </c>
    </row>
    <row r="112" spans="1:3" x14ac:dyDescent="0.25">
      <c r="A112" s="19" t="s">
        <v>4584</v>
      </c>
      <c r="B112" s="19" t="s">
        <v>4585</v>
      </c>
      <c r="C112" s="19"/>
    </row>
    <row r="113" spans="1:3" x14ac:dyDescent="0.25">
      <c r="A113" s="48" t="s">
        <v>3</v>
      </c>
      <c r="B113" s="44" t="s">
        <v>3</v>
      </c>
      <c r="C113" s="44"/>
    </row>
    <row r="114" spans="1:3" x14ac:dyDescent="0.25">
      <c r="A114" s="48">
        <v>1</v>
      </c>
      <c r="B114" s="44" t="s">
        <v>4586</v>
      </c>
      <c r="C114" s="44" t="s">
        <v>4587</v>
      </c>
    </row>
    <row r="115" spans="1:3" x14ac:dyDescent="0.25">
      <c r="A115" s="48">
        <v>2</v>
      </c>
      <c r="B115" s="44" t="s">
        <v>4588</v>
      </c>
      <c r="C115" s="44"/>
    </row>
    <row r="116" spans="1:3" x14ac:dyDescent="0.25">
      <c r="A116" s="48">
        <v>3</v>
      </c>
      <c r="B116" s="44" t="s">
        <v>4589</v>
      </c>
      <c r="C116" s="44"/>
    </row>
    <row r="117" spans="1:3" x14ac:dyDescent="0.25">
      <c r="A117" s="48">
        <v>4</v>
      </c>
      <c r="B117" s="44" t="s">
        <v>4590</v>
      </c>
      <c r="C117" s="44"/>
    </row>
    <row r="118" spans="1:3" x14ac:dyDescent="0.25">
      <c r="A118" s="48">
        <v>5</v>
      </c>
      <c r="B118" s="44" t="s">
        <v>4591</v>
      </c>
      <c r="C118" s="44"/>
    </row>
    <row r="119" spans="1:3" x14ac:dyDescent="0.25">
      <c r="A119" s="48">
        <v>6</v>
      </c>
      <c r="B119" s="44" t="s">
        <v>4592</v>
      </c>
      <c r="C119" s="44"/>
    </row>
  </sheetData>
  <pageMargins left="0.7" right="0.7" top="0.78740157499999996" bottom="0.78740157499999996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22183-E605-419B-8D6A-94D9B0E5DF9B}">
  <sheetPr>
    <tabColor theme="5" tint="0.79998168889431442"/>
  </sheetPr>
  <dimension ref="A1:N5760"/>
  <sheetViews>
    <sheetView workbookViewId="0">
      <selection activeCell="A3" sqref="A3"/>
    </sheetView>
  </sheetViews>
  <sheetFormatPr baseColWidth="10" defaultColWidth="10.81640625" defaultRowHeight="14" x14ac:dyDescent="0.3"/>
  <cols>
    <col min="1" max="1" width="31.1796875" style="54" customWidth="1"/>
    <col min="2" max="2" width="28.7265625" style="54" bestFit="1" customWidth="1"/>
    <col min="3" max="3" width="12.81640625" style="54" bestFit="1" customWidth="1"/>
    <col min="4" max="4" width="30.453125" style="54" customWidth="1"/>
    <col min="5" max="9" width="10.81640625" style="54"/>
    <col min="10" max="10" width="11.26953125" style="54" bestFit="1" customWidth="1"/>
    <col min="11" max="11" width="21.453125" style="71" bestFit="1" customWidth="1"/>
    <col min="12" max="14" width="10.81640625" style="71"/>
    <col min="15" max="16384" width="10.81640625" style="54"/>
  </cols>
  <sheetData>
    <row r="1" spans="1:14" x14ac:dyDescent="0.3">
      <c r="K1" s="71" t="str" cm="1">
        <f t="array" ref="K1">IFERROR(_xlfn._xlws.FILTER(INDEX(PLZ_Ort,,1),INDEX(PLZ_Ort,,2)='valutazione preliminare'!I6),"")</f>
        <v/>
      </c>
      <c r="L1" s="71" t="str" cm="1">
        <f t="array" ref="L1">IFERROR(_xlfn._xlws.FILTER(INDEX(PLZ_Ort,,1),INDEX(PLZ_Ort,,2)='nuova costruzione'!I6),"")</f>
        <v/>
      </c>
      <c r="M1" s="71" t="str" cm="1">
        <f t="array" ref="M1">IFERROR(_xlfn._xlws.FILTER(INDEX(PLZ_Ort,,1),INDEX(PLZ_Ort,,2)=rinnovo!I6),"")</f>
        <v/>
      </c>
      <c r="N1" s="71" t="str" cm="1">
        <f t="array" ref="N1">IFERROR(_xlfn._xlws.FILTER(INDEX(PLZ_Ort,,1),INDEX(PLZ_Ort,,2)=acquisto!I6),"")</f>
        <v/>
      </c>
    </row>
    <row r="2" spans="1:14" ht="18" x14ac:dyDescent="0.4">
      <c r="A2" s="57" t="s">
        <v>4492</v>
      </c>
      <c r="B2" s="58"/>
      <c r="C2" s="58"/>
      <c r="D2" s="58"/>
      <c r="E2" s="58"/>
      <c r="F2" s="58"/>
      <c r="G2" s="58"/>
      <c r="H2" s="58"/>
      <c r="I2" s="57" t="s">
        <v>4493</v>
      </c>
      <c r="J2" s="57">
        <v>2024</v>
      </c>
    </row>
    <row r="3" spans="1:14" s="70" customFormat="1" x14ac:dyDescent="0.3">
      <c r="A3" s="70" t="s">
        <v>4496</v>
      </c>
      <c r="B3" s="70" t="s">
        <v>4491</v>
      </c>
      <c r="C3" s="70" t="s">
        <v>4490</v>
      </c>
      <c r="D3" s="70" t="s">
        <v>4489</v>
      </c>
      <c r="E3" s="70" t="s">
        <v>4488</v>
      </c>
      <c r="F3" s="70" t="s">
        <v>4487</v>
      </c>
      <c r="G3" s="70" t="s">
        <v>19</v>
      </c>
      <c r="H3" s="70" t="s">
        <v>4486</v>
      </c>
      <c r="I3" s="70" t="s">
        <v>4485</v>
      </c>
      <c r="J3" s="70" t="s">
        <v>4484</v>
      </c>
      <c r="K3" s="72"/>
      <c r="L3" s="72"/>
      <c r="M3" s="72"/>
      <c r="N3" s="72"/>
    </row>
    <row r="4" spans="1:14" x14ac:dyDescent="0.3">
      <c r="A4" s="54" t="s">
        <v>976</v>
      </c>
      <c r="B4" s="54">
        <v>1000</v>
      </c>
      <c r="C4" s="54">
        <v>25</v>
      </c>
      <c r="D4" s="54" t="s">
        <v>914</v>
      </c>
      <c r="E4" s="54">
        <v>5586</v>
      </c>
      <c r="F4" s="54" t="s">
        <v>651</v>
      </c>
      <c r="G4" s="54">
        <v>2542510.3689999999</v>
      </c>
      <c r="H4" s="54">
        <v>1158315.8019999999</v>
      </c>
      <c r="I4" s="54" t="s">
        <v>38</v>
      </c>
      <c r="J4" s="55">
        <v>39630</v>
      </c>
    </row>
    <row r="5" spans="1:14" x14ac:dyDescent="0.3">
      <c r="A5" s="54" t="s">
        <v>975</v>
      </c>
      <c r="B5" s="54">
        <v>1000</v>
      </c>
      <c r="C5" s="54">
        <v>26</v>
      </c>
      <c r="D5" s="54" t="s">
        <v>914</v>
      </c>
      <c r="E5" s="54">
        <v>5586</v>
      </c>
      <c r="F5" s="54" t="s">
        <v>651</v>
      </c>
      <c r="G5" s="54">
        <v>2543135.0350000001</v>
      </c>
      <c r="H5" s="54">
        <v>1156066.7830000001</v>
      </c>
      <c r="I5" s="54" t="s">
        <v>38</v>
      </c>
      <c r="J5" s="55">
        <v>39630</v>
      </c>
    </row>
    <row r="6" spans="1:14" x14ac:dyDescent="0.3">
      <c r="A6" s="54" t="s">
        <v>974</v>
      </c>
      <c r="B6" s="54">
        <v>1000</v>
      </c>
      <c r="C6" s="54">
        <v>27</v>
      </c>
      <c r="D6" s="54" t="s">
        <v>914</v>
      </c>
      <c r="E6" s="54">
        <v>5586</v>
      </c>
      <c r="F6" s="54" t="s">
        <v>651</v>
      </c>
      <c r="G6" s="54">
        <v>2541916.4649999999</v>
      </c>
      <c r="H6" s="54">
        <v>1154770.976</v>
      </c>
      <c r="I6" s="54" t="s">
        <v>38</v>
      </c>
      <c r="J6" s="55">
        <v>39630</v>
      </c>
    </row>
    <row r="7" spans="1:14" x14ac:dyDescent="0.3">
      <c r="A7" s="54" t="s">
        <v>914</v>
      </c>
      <c r="B7" s="54">
        <v>1003</v>
      </c>
      <c r="C7" s="56" t="s">
        <v>23</v>
      </c>
      <c r="D7" s="54" t="s">
        <v>914</v>
      </c>
      <c r="E7" s="54">
        <v>5586</v>
      </c>
      <c r="F7" s="54" t="s">
        <v>651</v>
      </c>
      <c r="G7" s="54">
        <v>2537956.3650000002</v>
      </c>
      <c r="H7" s="54">
        <v>1152398.7080000001</v>
      </c>
      <c r="I7" s="54" t="s">
        <v>38</v>
      </c>
      <c r="J7" s="55">
        <v>39630</v>
      </c>
    </row>
    <row r="8" spans="1:14" x14ac:dyDescent="0.3">
      <c r="A8" s="54" t="s">
        <v>914</v>
      </c>
      <c r="B8" s="54">
        <v>1004</v>
      </c>
      <c r="C8" s="56" t="s">
        <v>23</v>
      </c>
      <c r="D8" s="54" t="s">
        <v>914</v>
      </c>
      <c r="E8" s="54">
        <v>5586</v>
      </c>
      <c r="F8" s="54" t="s">
        <v>651</v>
      </c>
      <c r="G8" s="54">
        <v>2537089.3990000002</v>
      </c>
      <c r="H8" s="54">
        <v>1153350.0090000001</v>
      </c>
      <c r="I8" s="54" t="s">
        <v>38</v>
      </c>
      <c r="J8" s="55">
        <v>39630</v>
      </c>
    </row>
    <row r="9" spans="1:14" x14ac:dyDescent="0.3">
      <c r="A9" s="54" t="s">
        <v>914</v>
      </c>
      <c r="B9" s="54">
        <v>1005</v>
      </c>
      <c r="C9" s="56" t="s">
        <v>23</v>
      </c>
      <c r="D9" s="54" t="s">
        <v>914</v>
      </c>
      <c r="E9" s="54">
        <v>5586</v>
      </c>
      <c r="F9" s="54" t="s">
        <v>651</v>
      </c>
      <c r="G9" s="54">
        <v>2538907.34</v>
      </c>
      <c r="H9" s="54">
        <v>1152372.7960000001</v>
      </c>
      <c r="I9" s="54" t="s">
        <v>38</v>
      </c>
      <c r="J9" s="55">
        <v>39630</v>
      </c>
    </row>
    <row r="10" spans="1:14" x14ac:dyDescent="0.3">
      <c r="A10" s="54" t="s">
        <v>914</v>
      </c>
      <c r="B10" s="54">
        <v>1006</v>
      </c>
      <c r="C10" s="56" t="s">
        <v>23</v>
      </c>
      <c r="D10" s="54" t="s">
        <v>914</v>
      </c>
      <c r="E10" s="54">
        <v>5586</v>
      </c>
      <c r="F10" s="54" t="s">
        <v>651</v>
      </c>
      <c r="G10" s="54">
        <v>2538483.5240000002</v>
      </c>
      <c r="H10" s="54">
        <v>1151416.3489999999</v>
      </c>
      <c r="I10" s="54" t="s">
        <v>38</v>
      </c>
      <c r="J10" s="55">
        <v>39630</v>
      </c>
    </row>
    <row r="11" spans="1:14" x14ac:dyDescent="0.3">
      <c r="A11" s="54" t="s">
        <v>914</v>
      </c>
      <c r="B11" s="54">
        <v>1007</v>
      </c>
      <c r="C11" s="56" t="s">
        <v>23</v>
      </c>
      <c r="D11" s="54" t="s">
        <v>914</v>
      </c>
      <c r="E11" s="54">
        <v>5586</v>
      </c>
      <c r="F11" s="54" t="s">
        <v>651</v>
      </c>
      <c r="G11" s="54">
        <v>2536441.65</v>
      </c>
      <c r="H11" s="54">
        <v>1152102.321</v>
      </c>
      <c r="I11" s="54" t="s">
        <v>38</v>
      </c>
      <c r="J11" s="55">
        <v>39630</v>
      </c>
    </row>
    <row r="12" spans="1:14" x14ac:dyDescent="0.3">
      <c r="A12" s="54" t="s">
        <v>977</v>
      </c>
      <c r="B12" s="54">
        <v>1008</v>
      </c>
      <c r="C12" s="56" t="s">
        <v>46</v>
      </c>
      <c r="D12" s="54" t="s">
        <v>977</v>
      </c>
      <c r="E12" s="54">
        <v>5585</v>
      </c>
      <c r="F12" s="54" t="s">
        <v>651</v>
      </c>
      <c r="G12" s="54">
        <v>2535345.0380000002</v>
      </c>
      <c r="H12" s="54">
        <v>1156097.5060000001</v>
      </c>
      <c r="I12" s="54" t="s">
        <v>38</v>
      </c>
      <c r="J12" s="55">
        <v>39630</v>
      </c>
    </row>
    <row r="13" spans="1:14" x14ac:dyDescent="0.3">
      <c r="A13" s="54" t="s">
        <v>966</v>
      </c>
      <c r="B13" s="54">
        <v>1008</v>
      </c>
      <c r="C13" s="56" t="s">
        <v>23</v>
      </c>
      <c r="D13" s="54" t="s">
        <v>966</v>
      </c>
      <c r="E13" s="54">
        <v>5589</v>
      </c>
      <c r="F13" s="54" t="s">
        <v>651</v>
      </c>
      <c r="G13" s="54">
        <v>2535977.6329999999</v>
      </c>
      <c r="H13" s="54">
        <v>1154306.959</v>
      </c>
      <c r="I13" s="54" t="s">
        <v>38</v>
      </c>
      <c r="J13" s="55">
        <v>39630</v>
      </c>
    </row>
    <row r="14" spans="1:14" x14ac:dyDescent="0.3">
      <c r="A14" s="54" t="s">
        <v>966</v>
      </c>
      <c r="B14" s="54">
        <v>1008</v>
      </c>
      <c r="C14" s="56" t="s">
        <v>23</v>
      </c>
      <c r="D14" s="54" t="s">
        <v>964</v>
      </c>
      <c r="E14" s="54">
        <v>5591</v>
      </c>
      <c r="F14" s="54" t="s">
        <v>651</v>
      </c>
      <c r="G14" s="54">
        <v>2535633.3110000002</v>
      </c>
      <c r="H14" s="54">
        <v>1153352.7660000001</v>
      </c>
      <c r="I14" s="54" t="s">
        <v>38</v>
      </c>
      <c r="J14" s="55">
        <v>39630</v>
      </c>
    </row>
    <row r="15" spans="1:14" x14ac:dyDescent="0.3">
      <c r="A15" s="54" t="s">
        <v>967</v>
      </c>
      <c r="B15" s="54">
        <v>1009</v>
      </c>
      <c r="C15" s="56" t="s">
        <v>23</v>
      </c>
      <c r="D15" s="54" t="s">
        <v>967</v>
      </c>
      <c r="E15" s="54">
        <v>5590</v>
      </c>
      <c r="F15" s="54" t="s">
        <v>651</v>
      </c>
      <c r="G15" s="54">
        <v>2539990.4369999999</v>
      </c>
      <c r="H15" s="54">
        <v>1151520.4550000001</v>
      </c>
      <c r="I15" s="54" t="s">
        <v>38</v>
      </c>
      <c r="J15" s="55">
        <v>39630</v>
      </c>
    </row>
    <row r="16" spans="1:14" x14ac:dyDescent="0.3">
      <c r="A16" s="54" t="s">
        <v>914</v>
      </c>
      <c r="B16" s="54">
        <v>1010</v>
      </c>
      <c r="C16" s="56" t="s">
        <v>23</v>
      </c>
      <c r="D16" s="54" t="s">
        <v>914</v>
      </c>
      <c r="E16" s="54">
        <v>5586</v>
      </c>
      <c r="F16" s="54" t="s">
        <v>651</v>
      </c>
      <c r="G16" s="54">
        <v>2540185.3450000002</v>
      </c>
      <c r="H16" s="54">
        <v>1154170.2620000001</v>
      </c>
      <c r="I16" s="54" t="s">
        <v>38</v>
      </c>
      <c r="J16" s="55">
        <v>39630</v>
      </c>
    </row>
    <row r="17" spans="1:10" x14ac:dyDescent="0.3">
      <c r="A17" s="54" t="s">
        <v>914</v>
      </c>
      <c r="B17" s="54">
        <v>1011</v>
      </c>
      <c r="C17" s="56" t="s">
        <v>23</v>
      </c>
      <c r="D17" s="54" t="s">
        <v>914</v>
      </c>
      <c r="E17" s="54">
        <v>5586</v>
      </c>
      <c r="F17" s="54" t="s">
        <v>651</v>
      </c>
      <c r="G17" s="54">
        <v>2538935.872</v>
      </c>
      <c r="H17" s="54">
        <v>1153097.696</v>
      </c>
      <c r="I17" s="54" t="s">
        <v>38</v>
      </c>
      <c r="J17" s="55">
        <v>39630</v>
      </c>
    </row>
    <row r="18" spans="1:10" x14ac:dyDescent="0.3">
      <c r="A18" s="54" t="s">
        <v>914</v>
      </c>
      <c r="B18" s="54">
        <v>1012</v>
      </c>
      <c r="C18" s="56" t="s">
        <v>23</v>
      </c>
      <c r="D18" s="54" t="s">
        <v>914</v>
      </c>
      <c r="E18" s="54">
        <v>5586</v>
      </c>
      <c r="F18" s="54" t="s">
        <v>651</v>
      </c>
      <c r="G18" s="54">
        <v>2540021.8810000001</v>
      </c>
      <c r="H18" s="54">
        <v>1153074.655</v>
      </c>
      <c r="I18" s="54" t="s">
        <v>38</v>
      </c>
      <c r="J18" s="55">
        <v>39630</v>
      </c>
    </row>
    <row r="19" spans="1:10" x14ac:dyDescent="0.3">
      <c r="A19" s="54" t="s">
        <v>914</v>
      </c>
      <c r="B19" s="54">
        <v>1015</v>
      </c>
      <c r="C19" s="56" t="s">
        <v>23</v>
      </c>
      <c r="D19" s="54" t="s">
        <v>938</v>
      </c>
      <c r="E19" s="54">
        <v>5627</v>
      </c>
      <c r="F19" s="54" t="s">
        <v>651</v>
      </c>
      <c r="G19" s="54">
        <v>2534441.5210000002</v>
      </c>
      <c r="H19" s="54">
        <v>1152812.4509999999</v>
      </c>
      <c r="I19" s="54" t="s">
        <v>38</v>
      </c>
      <c r="J19" s="55">
        <v>39630</v>
      </c>
    </row>
    <row r="20" spans="1:10" x14ac:dyDescent="0.3">
      <c r="A20" s="54" t="s">
        <v>914</v>
      </c>
      <c r="B20" s="54">
        <v>1015</v>
      </c>
      <c r="C20" s="56" t="s">
        <v>23</v>
      </c>
      <c r="D20" s="54" t="s">
        <v>927</v>
      </c>
      <c r="E20" s="54">
        <v>5635</v>
      </c>
      <c r="F20" s="54" t="s">
        <v>651</v>
      </c>
      <c r="G20" s="54">
        <v>2533335.41</v>
      </c>
      <c r="H20" s="54">
        <v>1152509.0160000001</v>
      </c>
      <c r="I20" s="54" t="s">
        <v>38</v>
      </c>
      <c r="J20" s="55">
        <v>39630</v>
      </c>
    </row>
    <row r="21" spans="1:10" x14ac:dyDescent="0.3">
      <c r="A21" s="54" t="s">
        <v>914</v>
      </c>
      <c r="B21" s="54">
        <v>1015</v>
      </c>
      <c r="C21" s="56" t="s">
        <v>23</v>
      </c>
      <c r="D21" s="54" t="s">
        <v>912</v>
      </c>
      <c r="E21" s="54">
        <v>5648</v>
      </c>
      <c r="F21" s="54" t="s">
        <v>651</v>
      </c>
      <c r="G21" s="54">
        <v>2534258.0359999998</v>
      </c>
      <c r="H21" s="54">
        <v>1152326.683</v>
      </c>
      <c r="I21" s="54" t="s">
        <v>38</v>
      </c>
      <c r="J21" s="55">
        <v>39630</v>
      </c>
    </row>
    <row r="22" spans="1:10" x14ac:dyDescent="0.3">
      <c r="A22" s="54" t="s">
        <v>914</v>
      </c>
      <c r="B22" s="54">
        <v>1018</v>
      </c>
      <c r="C22" s="56" t="s">
        <v>23</v>
      </c>
      <c r="D22" s="54" t="s">
        <v>914</v>
      </c>
      <c r="E22" s="54">
        <v>5586</v>
      </c>
      <c r="F22" s="54" t="s">
        <v>651</v>
      </c>
      <c r="G22" s="54">
        <v>2537864.88</v>
      </c>
      <c r="H22" s="54">
        <v>1154485.085</v>
      </c>
      <c r="I22" s="54" t="s">
        <v>38</v>
      </c>
      <c r="J22" s="55">
        <v>39630</v>
      </c>
    </row>
    <row r="23" spans="1:10" x14ac:dyDescent="0.3">
      <c r="A23" s="54" t="s">
        <v>965</v>
      </c>
      <c r="B23" s="54">
        <v>1020</v>
      </c>
      <c r="C23" s="56" t="s">
        <v>23</v>
      </c>
      <c r="D23" s="54" t="s">
        <v>964</v>
      </c>
      <c r="E23" s="54">
        <v>5591</v>
      </c>
      <c r="F23" s="54" t="s">
        <v>651</v>
      </c>
      <c r="G23" s="54">
        <v>2534863.3810000001</v>
      </c>
      <c r="H23" s="54">
        <v>1154258.2609999999</v>
      </c>
      <c r="I23" s="54" t="s">
        <v>38</v>
      </c>
      <c r="J23" s="55">
        <v>39630</v>
      </c>
    </row>
    <row r="24" spans="1:10" x14ac:dyDescent="0.3">
      <c r="A24" s="54" t="s">
        <v>938</v>
      </c>
      <c r="B24" s="54">
        <v>1022</v>
      </c>
      <c r="C24" s="56" t="s">
        <v>23</v>
      </c>
      <c r="D24" s="54" t="s">
        <v>938</v>
      </c>
      <c r="E24" s="54">
        <v>5627</v>
      </c>
      <c r="F24" s="54" t="s">
        <v>651</v>
      </c>
      <c r="G24" s="54">
        <v>2533948.04</v>
      </c>
      <c r="H24" s="54">
        <v>1153650.3570000001</v>
      </c>
      <c r="I24" s="54" t="s">
        <v>38</v>
      </c>
      <c r="J24" s="55">
        <v>39630</v>
      </c>
    </row>
    <row r="25" spans="1:10" x14ac:dyDescent="0.3">
      <c r="A25" s="54" t="s">
        <v>973</v>
      </c>
      <c r="B25" s="54">
        <v>1023</v>
      </c>
      <c r="C25" s="56" t="s">
        <v>23</v>
      </c>
      <c r="D25" s="54" t="s">
        <v>973</v>
      </c>
      <c r="E25" s="54">
        <v>5583</v>
      </c>
      <c r="F25" s="54" t="s">
        <v>651</v>
      </c>
      <c r="G25" s="54">
        <v>2533965.7590000001</v>
      </c>
      <c r="H25" s="54">
        <v>1156364.4099999999</v>
      </c>
      <c r="I25" s="54" t="s">
        <v>38</v>
      </c>
      <c r="J25" s="55">
        <v>39630</v>
      </c>
    </row>
    <row r="26" spans="1:10" x14ac:dyDescent="0.3">
      <c r="A26" s="54" t="s">
        <v>973</v>
      </c>
      <c r="B26" s="54">
        <v>1023</v>
      </c>
      <c r="C26" s="56" t="s">
        <v>23</v>
      </c>
      <c r="D26" s="54" t="s">
        <v>914</v>
      </c>
      <c r="E26" s="54">
        <v>5586</v>
      </c>
      <c r="F26" s="54" t="s">
        <v>651</v>
      </c>
      <c r="G26" s="54">
        <v>2534771.1150000002</v>
      </c>
      <c r="H26" s="54">
        <v>1156568.3189999999</v>
      </c>
      <c r="I26" s="54" t="s">
        <v>38</v>
      </c>
      <c r="J26" s="55">
        <v>39630</v>
      </c>
    </row>
    <row r="27" spans="1:10" x14ac:dyDescent="0.3">
      <c r="A27" s="54" t="s">
        <v>928</v>
      </c>
      <c r="B27" s="54">
        <v>1024</v>
      </c>
      <c r="C27" s="56" t="s">
        <v>23</v>
      </c>
      <c r="D27" s="54" t="s">
        <v>927</v>
      </c>
      <c r="E27" s="54">
        <v>5635</v>
      </c>
      <c r="F27" s="54" t="s">
        <v>651</v>
      </c>
      <c r="G27" s="54">
        <v>2532595.64</v>
      </c>
      <c r="H27" s="54">
        <v>1153498.5090000001</v>
      </c>
      <c r="I27" s="54" t="s">
        <v>38</v>
      </c>
      <c r="J27" s="55">
        <v>39630</v>
      </c>
    </row>
    <row r="28" spans="1:10" x14ac:dyDescent="0.3">
      <c r="A28" s="54" t="s">
        <v>913</v>
      </c>
      <c r="B28" s="54">
        <v>1025</v>
      </c>
      <c r="C28" s="56" t="s">
        <v>23</v>
      </c>
      <c r="D28" s="54" t="s">
        <v>912</v>
      </c>
      <c r="E28" s="54">
        <v>5648</v>
      </c>
      <c r="F28" s="54" t="s">
        <v>651</v>
      </c>
      <c r="G28" s="54">
        <v>2532338.943</v>
      </c>
      <c r="H28" s="54">
        <v>1151711.5049999999</v>
      </c>
      <c r="I28" s="54" t="s">
        <v>38</v>
      </c>
      <c r="J28" s="55">
        <v>39630</v>
      </c>
    </row>
    <row r="29" spans="1:10" x14ac:dyDescent="0.3">
      <c r="A29" s="54" t="s">
        <v>934</v>
      </c>
      <c r="B29" s="54">
        <v>1026</v>
      </c>
      <c r="C29" s="56" t="s">
        <v>46</v>
      </c>
      <c r="D29" s="54" t="s">
        <v>934</v>
      </c>
      <c r="E29" s="54">
        <v>5632</v>
      </c>
      <c r="F29" s="54" t="s">
        <v>651</v>
      </c>
      <c r="G29" s="54">
        <v>2530995.3259999999</v>
      </c>
      <c r="H29" s="54">
        <v>1152695.3700000001</v>
      </c>
      <c r="I29" s="54" t="s">
        <v>38</v>
      </c>
      <c r="J29" s="55">
        <v>39630</v>
      </c>
    </row>
    <row r="30" spans="1:10" x14ac:dyDescent="0.3">
      <c r="A30" s="54" t="s">
        <v>933</v>
      </c>
      <c r="B30" s="54">
        <v>1026</v>
      </c>
      <c r="C30" s="56" t="s">
        <v>44</v>
      </c>
      <c r="D30" s="54" t="s">
        <v>933</v>
      </c>
      <c r="E30" s="54">
        <v>5633</v>
      </c>
      <c r="F30" s="54" t="s">
        <v>651</v>
      </c>
      <c r="G30" s="54">
        <v>2530844.9300000002</v>
      </c>
      <c r="H30" s="54">
        <v>1154841.0020000001</v>
      </c>
      <c r="I30" s="54" t="s">
        <v>38</v>
      </c>
      <c r="J30" s="55">
        <v>39630</v>
      </c>
    </row>
    <row r="31" spans="1:10" x14ac:dyDescent="0.3">
      <c r="A31" s="54" t="s">
        <v>923</v>
      </c>
      <c r="B31" s="54">
        <v>1027</v>
      </c>
      <c r="C31" s="56" t="s">
        <v>23</v>
      </c>
      <c r="D31" s="54" t="s">
        <v>923</v>
      </c>
      <c r="E31" s="54">
        <v>5638</v>
      </c>
      <c r="F31" s="54" t="s">
        <v>651</v>
      </c>
      <c r="G31" s="54">
        <v>2529443.4440000001</v>
      </c>
      <c r="H31" s="54">
        <v>1153628.3219999999</v>
      </c>
      <c r="I31" s="54" t="s">
        <v>38</v>
      </c>
      <c r="J31" s="55">
        <v>39630</v>
      </c>
    </row>
    <row r="32" spans="1:10" x14ac:dyDescent="0.3">
      <c r="A32" s="54" t="s">
        <v>918</v>
      </c>
      <c r="B32" s="54">
        <v>1028</v>
      </c>
      <c r="C32" s="56" t="s">
        <v>23</v>
      </c>
      <c r="D32" s="54" t="s">
        <v>918</v>
      </c>
      <c r="E32" s="54">
        <v>5643</v>
      </c>
      <c r="F32" s="54" t="s">
        <v>651</v>
      </c>
      <c r="G32" s="54">
        <v>2530187.3530000001</v>
      </c>
      <c r="H32" s="54">
        <v>1152218.889</v>
      </c>
      <c r="I32" s="54" t="s">
        <v>38</v>
      </c>
      <c r="J32" s="55">
        <v>39630</v>
      </c>
    </row>
    <row r="33" spans="1:10" x14ac:dyDescent="0.3">
      <c r="A33" s="54" t="s">
        <v>909</v>
      </c>
      <c r="B33" s="54">
        <v>1029</v>
      </c>
      <c r="C33" s="56" t="s">
        <v>23</v>
      </c>
      <c r="D33" s="54" t="s">
        <v>908</v>
      </c>
      <c r="E33" s="54">
        <v>5651</v>
      </c>
      <c r="F33" s="54" t="s">
        <v>651</v>
      </c>
      <c r="G33" s="54">
        <v>2532883.923</v>
      </c>
      <c r="H33" s="54">
        <v>1157517.2409999999</v>
      </c>
      <c r="I33" s="54" t="s">
        <v>38</v>
      </c>
      <c r="J33" s="55">
        <v>39630</v>
      </c>
    </row>
    <row r="34" spans="1:10" x14ac:dyDescent="0.3">
      <c r="A34" s="54" t="s">
        <v>939</v>
      </c>
      <c r="B34" s="54">
        <v>1030</v>
      </c>
      <c r="C34" s="56" t="s">
        <v>23</v>
      </c>
      <c r="D34" s="54" t="s">
        <v>939</v>
      </c>
      <c r="E34" s="54">
        <v>5624</v>
      </c>
      <c r="F34" s="54" t="s">
        <v>651</v>
      </c>
      <c r="G34" s="54">
        <v>2531648.9410000001</v>
      </c>
      <c r="H34" s="54">
        <v>1156262.3600000001</v>
      </c>
      <c r="I34" s="54" t="s">
        <v>38</v>
      </c>
      <c r="J34" s="55">
        <v>41760</v>
      </c>
    </row>
    <row r="35" spans="1:10" x14ac:dyDescent="0.3">
      <c r="A35" s="54" t="s">
        <v>1038</v>
      </c>
      <c r="B35" s="54">
        <v>1031</v>
      </c>
      <c r="C35" s="56" t="s">
        <v>23</v>
      </c>
      <c r="D35" s="54" t="s">
        <v>1050</v>
      </c>
      <c r="E35" s="54">
        <v>5489</v>
      </c>
      <c r="F35" s="54" t="s">
        <v>651</v>
      </c>
      <c r="G35" s="54">
        <v>2532762.6949999998</v>
      </c>
      <c r="H35" s="54">
        <v>1158544.679</v>
      </c>
      <c r="I35" s="54" t="s">
        <v>38</v>
      </c>
      <c r="J35" s="55">
        <v>39630</v>
      </c>
    </row>
    <row r="36" spans="1:10" x14ac:dyDescent="0.3">
      <c r="A36" s="54" t="s">
        <v>1038</v>
      </c>
      <c r="B36" s="54">
        <v>1031</v>
      </c>
      <c r="C36" s="56" t="s">
        <v>23</v>
      </c>
      <c r="D36" s="54" t="s">
        <v>1037</v>
      </c>
      <c r="E36" s="54">
        <v>5503</v>
      </c>
      <c r="F36" s="54" t="s">
        <v>651</v>
      </c>
      <c r="G36" s="54">
        <v>2531861.514</v>
      </c>
      <c r="H36" s="54">
        <v>1157491.7120000001</v>
      </c>
      <c r="I36" s="54" t="s">
        <v>38</v>
      </c>
      <c r="J36" s="55">
        <v>39630</v>
      </c>
    </row>
    <row r="37" spans="1:10" x14ac:dyDescent="0.3">
      <c r="A37" s="54" t="s">
        <v>963</v>
      </c>
      <c r="B37" s="54">
        <v>1032</v>
      </c>
      <c r="C37" s="56" t="s">
        <v>23</v>
      </c>
      <c r="D37" s="54" t="s">
        <v>914</v>
      </c>
      <c r="E37" s="54">
        <v>5586</v>
      </c>
      <c r="F37" s="54" t="s">
        <v>651</v>
      </c>
      <c r="G37" s="54">
        <v>2536570.9640000002</v>
      </c>
      <c r="H37" s="54">
        <v>1158065.8829999999</v>
      </c>
      <c r="I37" s="54" t="s">
        <v>38</v>
      </c>
      <c r="J37" s="55">
        <v>39630</v>
      </c>
    </row>
    <row r="38" spans="1:10" x14ac:dyDescent="0.3">
      <c r="A38" s="54" t="s">
        <v>963</v>
      </c>
      <c r="B38" s="54">
        <v>1032</v>
      </c>
      <c r="C38" s="56" t="s">
        <v>23</v>
      </c>
      <c r="D38" s="54" t="s">
        <v>963</v>
      </c>
      <c r="E38" s="54">
        <v>5592</v>
      </c>
      <c r="F38" s="54" t="s">
        <v>651</v>
      </c>
      <c r="G38" s="54">
        <v>2536311.5529999998</v>
      </c>
      <c r="H38" s="54">
        <v>1157295.7080000001</v>
      </c>
      <c r="I38" s="54" t="s">
        <v>38</v>
      </c>
      <c r="J38" s="55">
        <v>39630</v>
      </c>
    </row>
    <row r="39" spans="1:10" x14ac:dyDescent="0.3">
      <c r="A39" s="54" t="s">
        <v>972</v>
      </c>
      <c r="B39" s="54">
        <v>1033</v>
      </c>
      <c r="C39" s="56" t="s">
        <v>23</v>
      </c>
      <c r="D39" s="54" t="s">
        <v>972</v>
      </c>
      <c r="E39" s="54">
        <v>5582</v>
      </c>
      <c r="F39" s="54" t="s">
        <v>651</v>
      </c>
      <c r="G39" s="54">
        <v>2535410.8530000001</v>
      </c>
      <c r="H39" s="54">
        <v>1159377.673</v>
      </c>
      <c r="I39" s="54" t="s">
        <v>38</v>
      </c>
      <c r="J39" s="55">
        <v>39630</v>
      </c>
    </row>
    <row r="40" spans="1:10" x14ac:dyDescent="0.3">
      <c r="A40" s="54" t="s">
        <v>972</v>
      </c>
      <c r="B40" s="54">
        <v>1033</v>
      </c>
      <c r="C40" s="56" t="s">
        <v>23</v>
      </c>
      <c r="D40" s="54" t="s">
        <v>973</v>
      </c>
      <c r="E40" s="54">
        <v>5583</v>
      </c>
      <c r="F40" s="54" t="s">
        <v>651</v>
      </c>
      <c r="G40" s="54">
        <v>2534050.7310000001</v>
      </c>
      <c r="H40" s="54">
        <v>1158393.22</v>
      </c>
      <c r="I40" s="54" t="s">
        <v>38</v>
      </c>
      <c r="J40" s="55">
        <v>39630</v>
      </c>
    </row>
    <row r="41" spans="1:10" x14ac:dyDescent="0.3">
      <c r="A41" s="54" t="s">
        <v>972</v>
      </c>
      <c r="B41" s="54">
        <v>1033</v>
      </c>
      <c r="C41" s="56" t="s">
        <v>23</v>
      </c>
      <c r="D41" s="54" t="s">
        <v>914</v>
      </c>
      <c r="E41" s="54">
        <v>5586</v>
      </c>
      <c r="F41" s="54" t="s">
        <v>651</v>
      </c>
      <c r="G41" s="54">
        <v>2535876.0490000001</v>
      </c>
      <c r="H41" s="54">
        <v>1158669.567</v>
      </c>
      <c r="I41" s="54" t="s">
        <v>38</v>
      </c>
      <c r="J41" s="55">
        <v>39630</v>
      </c>
    </row>
    <row r="42" spans="1:10" x14ac:dyDescent="0.3">
      <c r="A42" s="54" t="s">
        <v>1069</v>
      </c>
      <c r="B42" s="54">
        <v>1034</v>
      </c>
      <c r="C42" s="56" t="s">
        <v>23</v>
      </c>
      <c r="D42" s="54" t="s">
        <v>1069</v>
      </c>
      <c r="E42" s="54">
        <v>5473</v>
      </c>
      <c r="F42" s="54" t="s">
        <v>651</v>
      </c>
      <c r="G42" s="54">
        <v>2534597.4010000001</v>
      </c>
      <c r="H42" s="54">
        <v>1161652.3959999999</v>
      </c>
      <c r="I42" s="54" t="s">
        <v>38</v>
      </c>
      <c r="J42" s="55">
        <v>39630</v>
      </c>
    </row>
    <row r="43" spans="1:10" x14ac:dyDescent="0.3">
      <c r="A43" s="54" t="s">
        <v>1070</v>
      </c>
      <c r="B43" s="54">
        <v>1035</v>
      </c>
      <c r="C43" s="56" t="s">
        <v>23</v>
      </c>
      <c r="D43" s="54" t="s">
        <v>1070</v>
      </c>
      <c r="E43" s="54">
        <v>5472</v>
      </c>
      <c r="F43" s="54" t="s">
        <v>651</v>
      </c>
      <c r="G43" s="54">
        <v>2533025.0279999999</v>
      </c>
      <c r="H43" s="54">
        <v>1162344.4169999999</v>
      </c>
      <c r="I43" s="54" t="s">
        <v>38</v>
      </c>
      <c r="J43" s="55">
        <v>39630</v>
      </c>
    </row>
    <row r="44" spans="1:10" x14ac:dyDescent="0.3">
      <c r="A44" s="54" t="s">
        <v>1039</v>
      </c>
      <c r="B44" s="54">
        <v>1036</v>
      </c>
      <c r="C44" s="56" t="s">
        <v>23</v>
      </c>
      <c r="D44" s="54" t="s">
        <v>1039</v>
      </c>
      <c r="E44" s="54">
        <v>5501</v>
      </c>
      <c r="F44" s="54" t="s">
        <v>651</v>
      </c>
      <c r="G44" s="54">
        <v>2533207.0099999998</v>
      </c>
      <c r="H44" s="54">
        <v>1160372.4010000001</v>
      </c>
      <c r="I44" s="54" t="s">
        <v>38</v>
      </c>
      <c r="J44" s="55">
        <v>39630</v>
      </c>
    </row>
    <row r="45" spans="1:10" x14ac:dyDescent="0.3">
      <c r="A45" s="54" t="s">
        <v>1028</v>
      </c>
      <c r="B45" s="54">
        <v>1037</v>
      </c>
      <c r="C45" s="56" t="s">
        <v>23</v>
      </c>
      <c r="D45" s="54" t="s">
        <v>1028</v>
      </c>
      <c r="E45" s="54">
        <v>5521</v>
      </c>
      <c r="F45" s="54" t="s">
        <v>651</v>
      </c>
      <c r="G45" s="54">
        <v>2536575.6609999998</v>
      </c>
      <c r="H45" s="54">
        <v>1161412.28</v>
      </c>
      <c r="I45" s="54" t="s">
        <v>38</v>
      </c>
      <c r="J45" s="55">
        <v>39630</v>
      </c>
    </row>
    <row r="46" spans="1:10" x14ac:dyDescent="0.3">
      <c r="A46" s="54" t="s">
        <v>876</v>
      </c>
      <c r="B46" s="54">
        <v>1038</v>
      </c>
      <c r="C46" s="56" t="s">
        <v>23</v>
      </c>
      <c r="D46" s="54" t="s">
        <v>876</v>
      </c>
      <c r="E46" s="54">
        <v>5512</v>
      </c>
      <c r="F46" s="54" t="s">
        <v>651</v>
      </c>
      <c r="G46" s="54">
        <v>2543941.4440000001</v>
      </c>
      <c r="H46" s="54">
        <v>1171229.9310000001</v>
      </c>
      <c r="I46" s="54" t="s">
        <v>38</v>
      </c>
      <c r="J46" s="55">
        <v>39630</v>
      </c>
    </row>
    <row r="47" spans="1:10" x14ac:dyDescent="0.3">
      <c r="A47" s="54" t="s">
        <v>876</v>
      </c>
      <c r="B47" s="54">
        <v>1038</v>
      </c>
      <c r="C47" s="56" t="s">
        <v>23</v>
      </c>
      <c r="D47" s="54" t="s">
        <v>896</v>
      </c>
      <c r="E47" s="54">
        <v>5661</v>
      </c>
      <c r="F47" s="54" t="s">
        <v>651</v>
      </c>
      <c r="G47" s="54">
        <v>2544840.1800000002</v>
      </c>
      <c r="H47" s="54">
        <v>1171813.3729999999</v>
      </c>
      <c r="I47" s="54" t="s">
        <v>38</v>
      </c>
      <c r="J47" s="55">
        <v>39630</v>
      </c>
    </row>
    <row r="48" spans="1:10" x14ac:dyDescent="0.3">
      <c r="A48" s="54" t="s">
        <v>876</v>
      </c>
      <c r="B48" s="54">
        <v>1038</v>
      </c>
      <c r="C48" s="56" t="s">
        <v>23</v>
      </c>
      <c r="D48" s="54" t="s">
        <v>867</v>
      </c>
      <c r="E48" s="54">
        <v>5693</v>
      </c>
      <c r="F48" s="54" t="s">
        <v>651</v>
      </c>
      <c r="G48" s="54">
        <v>2544884.3810000001</v>
      </c>
      <c r="H48" s="54">
        <v>1171890.9010000001</v>
      </c>
      <c r="I48" s="54" t="s">
        <v>38</v>
      </c>
      <c r="J48" s="55">
        <v>39630</v>
      </c>
    </row>
    <row r="49" spans="1:10" x14ac:dyDescent="0.3">
      <c r="A49" s="54" t="s">
        <v>1031</v>
      </c>
      <c r="B49" s="54">
        <v>1040</v>
      </c>
      <c r="C49" s="56" t="s">
        <v>23</v>
      </c>
      <c r="D49" s="54" t="s">
        <v>1031</v>
      </c>
      <c r="E49" s="54">
        <v>5518</v>
      </c>
      <c r="F49" s="54" t="s">
        <v>651</v>
      </c>
      <c r="G49" s="54">
        <v>2538478.5699999998</v>
      </c>
      <c r="H49" s="54">
        <v>1165500.088</v>
      </c>
      <c r="I49" s="54" t="s">
        <v>38</v>
      </c>
      <c r="J49" s="55">
        <v>39630</v>
      </c>
    </row>
    <row r="50" spans="1:10" x14ac:dyDescent="0.3">
      <c r="A50" s="54" t="s">
        <v>1018</v>
      </c>
      <c r="B50" s="54">
        <v>1040</v>
      </c>
      <c r="C50" s="56" t="s">
        <v>44</v>
      </c>
      <c r="D50" s="54" t="s">
        <v>1017</v>
      </c>
      <c r="E50" s="54">
        <v>5535</v>
      </c>
      <c r="F50" s="54" t="s">
        <v>651</v>
      </c>
      <c r="G50" s="54">
        <v>2535944.3309999998</v>
      </c>
      <c r="H50" s="54">
        <v>1165188.209</v>
      </c>
      <c r="I50" s="54" t="s">
        <v>38</v>
      </c>
      <c r="J50" s="55">
        <v>39630</v>
      </c>
    </row>
    <row r="51" spans="1:10" x14ac:dyDescent="0.3">
      <c r="A51" s="54" t="s">
        <v>1016</v>
      </c>
      <c r="B51" s="54">
        <v>1040</v>
      </c>
      <c r="C51" s="56" t="s">
        <v>46</v>
      </c>
      <c r="D51" s="54" t="s">
        <v>1016</v>
      </c>
      <c r="E51" s="54">
        <v>5537</v>
      </c>
      <c r="F51" s="54" t="s">
        <v>651</v>
      </c>
      <c r="G51" s="54">
        <v>2539170.77</v>
      </c>
      <c r="H51" s="54">
        <v>1167748.5530000001</v>
      </c>
      <c r="I51" s="54" t="s">
        <v>38</v>
      </c>
      <c r="J51" s="55">
        <v>39630</v>
      </c>
    </row>
    <row r="52" spans="1:10" x14ac:dyDescent="0.3">
      <c r="A52" s="54" t="s">
        <v>1034</v>
      </c>
      <c r="B52" s="54">
        <v>1041</v>
      </c>
      <c r="C52" s="54">
        <v>33</v>
      </c>
      <c r="D52" s="54" t="s">
        <v>1034</v>
      </c>
      <c r="E52" s="54">
        <v>5514</v>
      </c>
      <c r="F52" s="54" t="s">
        <v>651</v>
      </c>
      <c r="G52" s="54">
        <v>2540706.08</v>
      </c>
      <c r="H52" s="54">
        <v>1162957.5209999999</v>
      </c>
      <c r="I52" s="54" t="s">
        <v>38</v>
      </c>
      <c r="J52" s="55">
        <v>39630</v>
      </c>
    </row>
    <row r="53" spans="1:10" x14ac:dyDescent="0.3">
      <c r="A53" s="54" t="s">
        <v>1014</v>
      </c>
      <c r="B53" s="54">
        <v>1041</v>
      </c>
      <c r="C53" s="54">
        <v>21</v>
      </c>
      <c r="D53" s="54" t="s">
        <v>1010</v>
      </c>
      <c r="E53" s="54">
        <v>5540</v>
      </c>
      <c r="F53" s="54" t="s">
        <v>651</v>
      </c>
      <c r="G53" s="54">
        <v>2543159.8250000002</v>
      </c>
      <c r="H53" s="54">
        <v>1166056.0260000001</v>
      </c>
      <c r="I53" s="54" t="s">
        <v>38</v>
      </c>
      <c r="J53" s="55">
        <v>39630</v>
      </c>
    </row>
    <row r="54" spans="1:10" x14ac:dyDescent="0.3">
      <c r="A54" s="54" t="s">
        <v>793</v>
      </c>
      <c r="B54" s="54">
        <v>1041</v>
      </c>
      <c r="C54" s="54">
        <v>22</v>
      </c>
      <c r="D54" s="54" t="s">
        <v>787</v>
      </c>
      <c r="E54" s="54">
        <v>5804</v>
      </c>
      <c r="F54" s="54" t="s">
        <v>651</v>
      </c>
      <c r="G54" s="54">
        <v>2544516.1970000002</v>
      </c>
      <c r="H54" s="54">
        <v>1166303.8400000001</v>
      </c>
      <c r="I54" s="54" t="s">
        <v>38</v>
      </c>
      <c r="J54" s="55">
        <v>39630</v>
      </c>
    </row>
    <row r="55" spans="1:10" x14ac:dyDescent="0.3">
      <c r="A55" s="54" t="s">
        <v>1013</v>
      </c>
      <c r="B55" s="54">
        <v>1041</v>
      </c>
      <c r="C55" s="54">
        <v>26</v>
      </c>
      <c r="D55" s="54" t="s">
        <v>1010</v>
      </c>
      <c r="E55" s="54">
        <v>5540</v>
      </c>
      <c r="F55" s="54" t="s">
        <v>651</v>
      </c>
      <c r="G55" s="54">
        <v>2543006.1880000001</v>
      </c>
      <c r="H55" s="54">
        <v>1167781.932</v>
      </c>
      <c r="I55" s="54" t="s">
        <v>38</v>
      </c>
      <c r="J55" s="55">
        <v>39630</v>
      </c>
    </row>
    <row r="56" spans="1:10" x14ac:dyDescent="0.3">
      <c r="A56" s="54" t="s">
        <v>1012</v>
      </c>
      <c r="B56" s="54">
        <v>1041</v>
      </c>
      <c r="C56" s="54">
        <v>31</v>
      </c>
      <c r="D56" s="54" t="s">
        <v>1010</v>
      </c>
      <c r="E56" s="54">
        <v>5540</v>
      </c>
      <c r="F56" s="54" t="s">
        <v>651</v>
      </c>
      <c r="G56" s="54">
        <v>2540826.892</v>
      </c>
      <c r="H56" s="54">
        <v>1165493.0020000001</v>
      </c>
      <c r="I56" s="54" t="s">
        <v>38</v>
      </c>
      <c r="J56" s="55">
        <v>39630</v>
      </c>
    </row>
    <row r="57" spans="1:10" x14ac:dyDescent="0.3">
      <c r="A57" s="54" t="s">
        <v>1020</v>
      </c>
      <c r="B57" s="54">
        <v>1041</v>
      </c>
      <c r="C57" s="54">
        <v>32</v>
      </c>
      <c r="D57" s="54" t="s">
        <v>1020</v>
      </c>
      <c r="E57" s="54">
        <v>5533</v>
      </c>
      <c r="F57" s="54" t="s">
        <v>651</v>
      </c>
      <c r="G57" s="54">
        <v>2542569.6140000001</v>
      </c>
      <c r="H57" s="54">
        <v>1163993.112</v>
      </c>
      <c r="I57" s="54" t="s">
        <v>38</v>
      </c>
      <c r="J57" s="55">
        <v>39630</v>
      </c>
    </row>
    <row r="58" spans="1:10" x14ac:dyDescent="0.3">
      <c r="A58" s="54" t="s">
        <v>1035</v>
      </c>
      <c r="B58" s="54">
        <v>1042</v>
      </c>
      <c r="C58" s="56" t="s">
        <v>23</v>
      </c>
      <c r="D58" s="54" t="s">
        <v>1035</v>
      </c>
      <c r="E58" s="54">
        <v>5511</v>
      </c>
      <c r="F58" s="54" t="s">
        <v>651</v>
      </c>
      <c r="G58" s="54">
        <v>2537813.5690000001</v>
      </c>
      <c r="H58" s="54">
        <v>1163070.919</v>
      </c>
      <c r="I58" s="54" t="s">
        <v>38</v>
      </c>
      <c r="J58" s="55">
        <v>39630</v>
      </c>
    </row>
    <row r="59" spans="1:10" x14ac:dyDescent="0.3">
      <c r="A59" s="54" t="s">
        <v>1071</v>
      </c>
      <c r="B59" s="54">
        <v>1042</v>
      </c>
      <c r="C59" s="56" t="s">
        <v>98</v>
      </c>
      <c r="D59" s="54" t="s">
        <v>1071</v>
      </c>
      <c r="E59" s="54">
        <v>5471</v>
      </c>
      <c r="F59" s="54" t="s">
        <v>651</v>
      </c>
      <c r="G59" s="54">
        <v>2533781.2429999998</v>
      </c>
      <c r="H59" s="54">
        <v>1163947.1569999999</v>
      </c>
      <c r="I59" s="54" t="s">
        <v>38</v>
      </c>
      <c r="J59" s="55">
        <v>39630</v>
      </c>
    </row>
    <row r="60" spans="1:10" x14ac:dyDescent="0.3">
      <c r="A60" s="54" t="s">
        <v>1036</v>
      </c>
      <c r="B60" s="54">
        <v>1042</v>
      </c>
      <c r="C60" s="56" t="s">
        <v>44</v>
      </c>
      <c r="D60" s="54" t="s">
        <v>1035</v>
      </c>
      <c r="E60" s="54">
        <v>5511</v>
      </c>
      <c r="F60" s="54" t="s">
        <v>651</v>
      </c>
      <c r="G60" s="54">
        <v>2535713.1340000001</v>
      </c>
      <c r="H60" s="54">
        <v>1163473.7279999999</v>
      </c>
      <c r="I60" s="54" t="s">
        <v>38</v>
      </c>
      <c r="J60" s="55">
        <v>39630</v>
      </c>
    </row>
    <row r="61" spans="1:10" x14ac:dyDescent="0.3">
      <c r="A61" s="54" t="s">
        <v>1011</v>
      </c>
      <c r="B61" s="54">
        <v>1043</v>
      </c>
      <c r="C61" s="56" t="s">
        <v>23</v>
      </c>
      <c r="D61" s="54" t="s">
        <v>1010</v>
      </c>
      <c r="E61" s="54">
        <v>5540</v>
      </c>
      <c r="F61" s="54" t="s">
        <v>651</v>
      </c>
      <c r="G61" s="54">
        <v>2541473.2289999998</v>
      </c>
      <c r="H61" s="54">
        <v>1167338.135</v>
      </c>
      <c r="I61" s="54" t="s">
        <v>38</v>
      </c>
      <c r="J61" s="55">
        <v>39630</v>
      </c>
    </row>
    <row r="62" spans="1:10" x14ac:dyDescent="0.3">
      <c r="A62" s="54" t="s">
        <v>1027</v>
      </c>
      <c r="B62" s="54">
        <v>1044</v>
      </c>
      <c r="C62" s="56" t="s">
        <v>23</v>
      </c>
      <c r="D62" s="54" t="s">
        <v>1027</v>
      </c>
      <c r="E62" s="54">
        <v>5522</v>
      </c>
      <c r="F62" s="54" t="s">
        <v>651</v>
      </c>
      <c r="G62" s="54">
        <v>2541972.2960000001</v>
      </c>
      <c r="H62" s="54">
        <v>1169459.2960000001</v>
      </c>
      <c r="I62" s="54" t="s">
        <v>38</v>
      </c>
      <c r="J62" s="55">
        <v>39630</v>
      </c>
    </row>
    <row r="63" spans="1:10" x14ac:dyDescent="0.3">
      <c r="A63" s="54" t="s">
        <v>688</v>
      </c>
      <c r="B63" s="54">
        <v>1045</v>
      </c>
      <c r="C63" s="56" t="s">
        <v>23</v>
      </c>
      <c r="D63" s="54" t="s">
        <v>688</v>
      </c>
      <c r="E63" s="54">
        <v>5680</v>
      </c>
      <c r="F63" s="54" t="s">
        <v>651</v>
      </c>
      <c r="G63" s="54">
        <v>2545387.997</v>
      </c>
      <c r="H63" s="54">
        <v>1173275.193</v>
      </c>
      <c r="I63" s="54" t="s">
        <v>38</v>
      </c>
      <c r="J63" s="55">
        <v>39630</v>
      </c>
    </row>
    <row r="64" spans="1:10" x14ac:dyDescent="0.3">
      <c r="A64" s="54" t="s">
        <v>688</v>
      </c>
      <c r="B64" s="54">
        <v>1045</v>
      </c>
      <c r="C64" s="56" t="s">
        <v>23</v>
      </c>
      <c r="D64" s="54" t="s">
        <v>687</v>
      </c>
      <c r="E64" s="54">
        <v>5903</v>
      </c>
      <c r="F64" s="54" t="s">
        <v>651</v>
      </c>
      <c r="G64" s="54">
        <v>2545870.0440000002</v>
      </c>
      <c r="H64" s="54">
        <v>1174538.08</v>
      </c>
      <c r="I64" s="54" t="s">
        <v>38</v>
      </c>
      <c r="J64" s="55">
        <v>39630</v>
      </c>
    </row>
    <row r="65" spans="1:10" x14ac:dyDescent="0.3">
      <c r="A65" s="54" t="s">
        <v>1019</v>
      </c>
      <c r="B65" s="54">
        <v>1046</v>
      </c>
      <c r="C65" s="56" t="s">
        <v>23</v>
      </c>
      <c r="D65" s="54" t="s">
        <v>1019</v>
      </c>
      <c r="E65" s="54">
        <v>5534</v>
      </c>
      <c r="F65" s="54" t="s">
        <v>651</v>
      </c>
      <c r="G65" s="54">
        <v>2542969.517</v>
      </c>
      <c r="H65" s="54">
        <v>1172000.548</v>
      </c>
      <c r="I65" s="54" t="s">
        <v>38</v>
      </c>
      <c r="J65" s="55">
        <v>39630</v>
      </c>
    </row>
    <row r="66" spans="1:10" x14ac:dyDescent="0.3">
      <c r="A66" s="54" t="s">
        <v>667</v>
      </c>
      <c r="B66" s="54">
        <v>1047</v>
      </c>
      <c r="C66" s="56" t="s">
        <v>23</v>
      </c>
      <c r="D66" s="54" t="s">
        <v>667</v>
      </c>
      <c r="E66" s="54">
        <v>5923</v>
      </c>
      <c r="F66" s="54" t="s">
        <v>651</v>
      </c>
      <c r="G66" s="54">
        <v>2543112.4509999999</v>
      </c>
      <c r="H66" s="54">
        <v>1174157.186</v>
      </c>
      <c r="I66" s="54" t="s">
        <v>38</v>
      </c>
      <c r="J66" s="55">
        <v>39630</v>
      </c>
    </row>
    <row r="67" spans="1:10" x14ac:dyDescent="0.3">
      <c r="A67" s="54" t="s">
        <v>970</v>
      </c>
      <c r="B67" s="54">
        <v>1052</v>
      </c>
      <c r="C67" s="56" t="s">
        <v>23</v>
      </c>
      <c r="D67" s="54" t="s">
        <v>970</v>
      </c>
      <c r="E67" s="54">
        <v>5587</v>
      </c>
      <c r="F67" s="54" t="s">
        <v>651</v>
      </c>
      <c r="G67" s="54">
        <v>2538660.8730000001</v>
      </c>
      <c r="H67" s="54">
        <v>1156581.561</v>
      </c>
      <c r="I67" s="54" t="s">
        <v>38</v>
      </c>
      <c r="J67" s="55">
        <v>39630</v>
      </c>
    </row>
    <row r="68" spans="1:10" x14ac:dyDescent="0.3">
      <c r="A68" s="54" t="s">
        <v>1033</v>
      </c>
      <c r="B68" s="54">
        <v>1053</v>
      </c>
      <c r="C68" s="56" t="s">
        <v>46</v>
      </c>
      <c r="D68" s="54" t="s">
        <v>1033</v>
      </c>
      <c r="E68" s="54">
        <v>5515</v>
      </c>
      <c r="F68" s="54" t="s">
        <v>651</v>
      </c>
      <c r="G68" s="54">
        <v>2539311.8199999998</v>
      </c>
      <c r="H68" s="54">
        <v>1161124.031</v>
      </c>
      <c r="I68" s="54" t="s">
        <v>38</v>
      </c>
      <c r="J68" s="55">
        <v>39630</v>
      </c>
    </row>
    <row r="69" spans="1:10" x14ac:dyDescent="0.3">
      <c r="A69" s="54" t="s">
        <v>971</v>
      </c>
      <c r="B69" s="54">
        <v>1053</v>
      </c>
      <c r="C69" s="56" t="s">
        <v>23</v>
      </c>
      <c r="D69" s="54" t="s">
        <v>1032</v>
      </c>
      <c r="E69" s="54">
        <v>5516</v>
      </c>
      <c r="F69" s="54" t="s">
        <v>651</v>
      </c>
      <c r="G69" s="54">
        <v>2539016.9330000002</v>
      </c>
      <c r="H69" s="54">
        <v>1159148.8289999999</v>
      </c>
      <c r="I69" s="54" t="s">
        <v>38</v>
      </c>
      <c r="J69" s="55">
        <v>39630</v>
      </c>
    </row>
    <row r="70" spans="1:10" x14ac:dyDescent="0.3">
      <c r="A70" s="54" t="s">
        <v>971</v>
      </c>
      <c r="B70" s="54">
        <v>1053</v>
      </c>
      <c r="C70" s="56" t="s">
        <v>23</v>
      </c>
      <c r="D70" s="54" t="s">
        <v>914</v>
      </c>
      <c r="E70" s="54">
        <v>5586</v>
      </c>
      <c r="F70" s="54" t="s">
        <v>651</v>
      </c>
      <c r="G70" s="54">
        <v>2540164.1710000001</v>
      </c>
      <c r="H70" s="54">
        <v>1159743.8160000001</v>
      </c>
      <c r="I70" s="54" t="s">
        <v>38</v>
      </c>
      <c r="J70" s="55">
        <v>39630</v>
      </c>
    </row>
    <row r="71" spans="1:10" x14ac:dyDescent="0.3">
      <c r="A71" s="54" t="s">
        <v>1025</v>
      </c>
      <c r="B71" s="54">
        <v>1054</v>
      </c>
      <c r="C71" s="56" t="s">
        <v>23</v>
      </c>
      <c r="D71" s="54" t="s">
        <v>1024</v>
      </c>
      <c r="E71" s="54">
        <v>5527</v>
      </c>
      <c r="F71" s="54" t="s">
        <v>651</v>
      </c>
      <c r="G71" s="54">
        <v>2537847.7179999999</v>
      </c>
      <c r="H71" s="54">
        <v>1160371.8799999999</v>
      </c>
      <c r="I71" s="54" t="s">
        <v>38</v>
      </c>
      <c r="J71" s="55">
        <v>39630</v>
      </c>
    </row>
    <row r="72" spans="1:10" x14ac:dyDescent="0.3">
      <c r="A72" s="54" t="s">
        <v>1026</v>
      </c>
      <c r="B72" s="54">
        <v>1055</v>
      </c>
      <c r="C72" s="56" t="s">
        <v>23</v>
      </c>
      <c r="D72" s="54" t="s">
        <v>1026</v>
      </c>
      <c r="E72" s="54">
        <v>5523</v>
      </c>
      <c r="F72" s="54" t="s">
        <v>651</v>
      </c>
      <c r="G72" s="54">
        <v>2542750.8760000002</v>
      </c>
      <c r="H72" s="54">
        <v>1160877.719</v>
      </c>
      <c r="I72" s="54" t="s">
        <v>38</v>
      </c>
      <c r="J72" s="55">
        <v>39630</v>
      </c>
    </row>
    <row r="73" spans="1:10" x14ac:dyDescent="0.3">
      <c r="A73" s="54" t="s">
        <v>792</v>
      </c>
      <c r="B73" s="54">
        <v>1058</v>
      </c>
      <c r="C73" s="56" t="s">
        <v>23</v>
      </c>
      <c r="D73" s="54" t="s">
        <v>787</v>
      </c>
      <c r="E73" s="54">
        <v>5804</v>
      </c>
      <c r="F73" s="54" t="s">
        <v>651</v>
      </c>
      <c r="G73" s="54">
        <v>2544449.2259999998</v>
      </c>
      <c r="H73" s="54">
        <v>1163130.1810000001</v>
      </c>
      <c r="I73" s="54" t="s">
        <v>38</v>
      </c>
      <c r="J73" s="55">
        <v>39630</v>
      </c>
    </row>
    <row r="74" spans="1:10" x14ac:dyDescent="0.3">
      <c r="A74" s="54" t="s">
        <v>791</v>
      </c>
      <c r="B74" s="54">
        <v>1059</v>
      </c>
      <c r="C74" s="56" t="s">
        <v>23</v>
      </c>
      <c r="D74" s="54" t="s">
        <v>801</v>
      </c>
      <c r="E74" s="54">
        <v>5673</v>
      </c>
      <c r="F74" s="54" t="s">
        <v>651</v>
      </c>
      <c r="G74" s="54">
        <v>2546662.5079999999</v>
      </c>
      <c r="H74" s="54">
        <v>1165512.6189999999</v>
      </c>
      <c r="I74" s="54" t="s">
        <v>38</v>
      </c>
      <c r="J74" s="55">
        <v>39630</v>
      </c>
    </row>
    <row r="75" spans="1:10" x14ac:dyDescent="0.3">
      <c r="A75" s="54" t="s">
        <v>791</v>
      </c>
      <c r="B75" s="54">
        <v>1059</v>
      </c>
      <c r="C75" s="56" t="s">
        <v>23</v>
      </c>
      <c r="D75" s="54" t="s">
        <v>787</v>
      </c>
      <c r="E75" s="54">
        <v>5804</v>
      </c>
      <c r="F75" s="54" t="s">
        <v>651</v>
      </c>
      <c r="G75" s="54">
        <v>2545655.6680000001</v>
      </c>
      <c r="H75" s="54">
        <v>1164443.2660000001</v>
      </c>
      <c r="I75" s="54" t="s">
        <v>38</v>
      </c>
      <c r="J75" s="55">
        <v>39630</v>
      </c>
    </row>
    <row r="76" spans="1:10" x14ac:dyDescent="0.3">
      <c r="A76" s="54" t="s">
        <v>790</v>
      </c>
      <c r="B76" s="54">
        <v>1061</v>
      </c>
      <c r="C76" s="56" t="s">
        <v>23</v>
      </c>
      <c r="D76" s="54" t="s">
        <v>787</v>
      </c>
      <c r="E76" s="54">
        <v>5804</v>
      </c>
      <c r="F76" s="54" t="s">
        <v>651</v>
      </c>
      <c r="G76" s="54">
        <v>2545545.8739999998</v>
      </c>
      <c r="H76" s="54">
        <v>1166532.9450000001</v>
      </c>
      <c r="I76" s="54" t="s">
        <v>38</v>
      </c>
      <c r="J76" s="55">
        <v>39630</v>
      </c>
    </row>
    <row r="77" spans="1:10" x14ac:dyDescent="0.3">
      <c r="A77" s="54" t="s">
        <v>789</v>
      </c>
      <c r="B77" s="54">
        <v>1062</v>
      </c>
      <c r="C77" s="56" t="s">
        <v>23</v>
      </c>
      <c r="D77" s="54" t="s">
        <v>787</v>
      </c>
      <c r="E77" s="54">
        <v>5804</v>
      </c>
      <c r="F77" s="54" t="s">
        <v>651</v>
      </c>
      <c r="G77" s="54">
        <v>2547026.2740000002</v>
      </c>
      <c r="H77" s="54">
        <v>1166914.138</v>
      </c>
      <c r="I77" s="54" t="s">
        <v>38</v>
      </c>
      <c r="J77" s="55">
        <v>39630</v>
      </c>
    </row>
    <row r="78" spans="1:10" x14ac:dyDescent="0.3">
      <c r="A78" s="54" t="s">
        <v>896</v>
      </c>
      <c r="B78" s="54">
        <v>1063</v>
      </c>
      <c r="C78" s="56" t="s">
        <v>44</v>
      </c>
      <c r="D78" s="54" t="s">
        <v>896</v>
      </c>
      <c r="E78" s="54">
        <v>5661</v>
      </c>
      <c r="F78" s="54" t="s">
        <v>651</v>
      </c>
      <c r="G78" s="54">
        <v>2544947.1719999998</v>
      </c>
      <c r="H78" s="54">
        <v>1170365.557</v>
      </c>
      <c r="I78" s="54" t="s">
        <v>38</v>
      </c>
      <c r="J78" s="55">
        <v>39630</v>
      </c>
    </row>
    <row r="79" spans="1:10" x14ac:dyDescent="0.3">
      <c r="A79" s="54" t="s">
        <v>875</v>
      </c>
      <c r="B79" s="54">
        <v>1063</v>
      </c>
      <c r="C79" s="56" t="s">
        <v>23</v>
      </c>
      <c r="D79" s="54" t="s">
        <v>867</v>
      </c>
      <c r="E79" s="54">
        <v>5693</v>
      </c>
      <c r="F79" s="54" t="s">
        <v>651</v>
      </c>
      <c r="G79" s="54">
        <v>2546320.855</v>
      </c>
      <c r="H79" s="54">
        <v>1169080.1810000001</v>
      </c>
      <c r="I79" s="54" t="s">
        <v>38</v>
      </c>
      <c r="J79" s="55">
        <v>39630</v>
      </c>
    </row>
    <row r="80" spans="1:10" x14ac:dyDescent="0.3">
      <c r="A80" s="54" t="s">
        <v>874</v>
      </c>
      <c r="B80" s="54">
        <v>1063</v>
      </c>
      <c r="C80" s="56" t="s">
        <v>46</v>
      </c>
      <c r="D80" s="54" t="s">
        <v>867</v>
      </c>
      <c r="E80" s="54">
        <v>5693</v>
      </c>
      <c r="F80" s="54" t="s">
        <v>651</v>
      </c>
      <c r="G80" s="54">
        <v>2547732.7170000002</v>
      </c>
      <c r="H80" s="54">
        <v>1168032.6029999999</v>
      </c>
      <c r="I80" s="54" t="s">
        <v>38</v>
      </c>
      <c r="J80" s="55">
        <v>39630</v>
      </c>
    </row>
    <row r="81" spans="1:10" x14ac:dyDescent="0.3">
      <c r="A81" s="54" t="s">
        <v>788</v>
      </c>
      <c r="B81" s="54">
        <v>1063</v>
      </c>
      <c r="C81" s="56" t="s">
        <v>98</v>
      </c>
      <c r="D81" s="54" t="s">
        <v>867</v>
      </c>
      <c r="E81" s="54">
        <v>5693</v>
      </c>
      <c r="F81" s="54" t="s">
        <v>651</v>
      </c>
      <c r="G81" s="54">
        <v>2544173.2629999998</v>
      </c>
      <c r="H81" s="54">
        <v>1168245.976</v>
      </c>
      <c r="I81" s="54" t="s">
        <v>38</v>
      </c>
      <c r="J81" s="55">
        <v>39630</v>
      </c>
    </row>
    <row r="82" spans="1:10" x14ac:dyDescent="0.3">
      <c r="A82" s="54" t="s">
        <v>788</v>
      </c>
      <c r="B82" s="54">
        <v>1063</v>
      </c>
      <c r="C82" s="56" t="s">
        <v>98</v>
      </c>
      <c r="D82" s="54" t="s">
        <v>787</v>
      </c>
      <c r="E82" s="54">
        <v>5804</v>
      </c>
      <c r="F82" s="54" t="s">
        <v>651</v>
      </c>
      <c r="G82" s="54">
        <v>2544852.585</v>
      </c>
      <c r="H82" s="54">
        <v>1167823.6950000001</v>
      </c>
      <c r="I82" s="54" t="s">
        <v>38</v>
      </c>
      <c r="J82" s="55">
        <v>39630</v>
      </c>
    </row>
    <row r="83" spans="1:10" x14ac:dyDescent="0.3">
      <c r="A83" s="54" t="s">
        <v>978</v>
      </c>
      <c r="B83" s="54">
        <v>1066</v>
      </c>
      <c r="C83" s="56" t="s">
        <v>23</v>
      </c>
      <c r="D83" s="54" t="s">
        <v>978</v>
      </c>
      <c r="E83" s="54">
        <v>5584</v>
      </c>
      <c r="F83" s="54" t="s">
        <v>651</v>
      </c>
      <c r="G83" s="54">
        <v>2540799.2560000001</v>
      </c>
      <c r="H83" s="54">
        <v>1156005.8130000001</v>
      </c>
      <c r="I83" s="54" t="s">
        <v>38</v>
      </c>
      <c r="J83" s="55">
        <v>39630</v>
      </c>
    </row>
    <row r="84" spans="1:10" x14ac:dyDescent="0.3">
      <c r="A84" s="54" t="s">
        <v>968</v>
      </c>
      <c r="B84" s="54">
        <v>1068</v>
      </c>
      <c r="C84" s="56" t="s">
        <v>23</v>
      </c>
      <c r="D84" s="54" t="s">
        <v>967</v>
      </c>
      <c r="E84" s="54">
        <v>5590</v>
      </c>
      <c r="F84" s="54" t="s">
        <v>651</v>
      </c>
      <c r="G84" s="54">
        <v>2542058.4079999998</v>
      </c>
      <c r="H84" s="54">
        <v>1153927.754</v>
      </c>
      <c r="I84" s="54" t="s">
        <v>38</v>
      </c>
      <c r="J84" s="55">
        <v>39630</v>
      </c>
    </row>
    <row r="85" spans="1:10" x14ac:dyDescent="0.3">
      <c r="A85" s="54" t="s">
        <v>952</v>
      </c>
      <c r="B85" s="54">
        <v>1070</v>
      </c>
      <c r="C85" s="56" t="s">
        <v>23</v>
      </c>
      <c r="D85" s="54" t="s">
        <v>952</v>
      </c>
      <c r="E85" s="54">
        <v>5607</v>
      </c>
      <c r="F85" s="54" t="s">
        <v>651</v>
      </c>
      <c r="G85" s="54">
        <v>2550053.5499999998</v>
      </c>
      <c r="H85" s="54">
        <v>1151422.0330000001</v>
      </c>
      <c r="I85" s="54" t="s">
        <v>38</v>
      </c>
      <c r="J85" s="55">
        <v>39630</v>
      </c>
    </row>
    <row r="86" spans="1:10" x14ac:dyDescent="0.3">
      <c r="A86" s="54" t="s">
        <v>952</v>
      </c>
      <c r="B86" s="54">
        <v>1070</v>
      </c>
      <c r="C86" s="56" t="s">
        <v>23</v>
      </c>
      <c r="D86" s="54" t="s">
        <v>943</v>
      </c>
      <c r="E86" s="54">
        <v>5613</v>
      </c>
      <c r="F86" s="54" t="s">
        <v>651</v>
      </c>
      <c r="G86" s="54">
        <v>2547477.7450000001</v>
      </c>
      <c r="H86" s="54">
        <v>1150647.993</v>
      </c>
      <c r="I86" s="54" t="s">
        <v>38</v>
      </c>
      <c r="J86" s="55">
        <v>39630</v>
      </c>
    </row>
    <row r="87" spans="1:10" x14ac:dyDescent="0.3">
      <c r="A87" s="54" t="s">
        <v>959</v>
      </c>
      <c r="B87" s="54">
        <v>1071</v>
      </c>
      <c r="C87" s="56" t="s">
        <v>23</v>
      </c>
      <c r="D87" s="54" t="s">
        <v>959</v>
      </c>
      <c r="E87" s="54">
        <v>5601</v>
      </c>
      <c r="F87" s="54" t="s">
        <v>651</v>
      </c>
      <c r="G87" s="54">
        <v>2549322.3280000002</v>
      </c>
      <c r="H87" s="54">
        <v>1148295.743</v>
      </c>
      <c r="I87" s="54" t="s">
        <v>38</v>
      </c>
      <c r="J87" s="55">
        <v>39630</v>
      </c>
    </row>
    <row r="88" spans="1:10" x14ac:dyDescent="0.3">
      <c r="A88" s="54" t="s">
        <v>959</v>
      </c>
      <c r="B88" s="54">
        <v>1071</v>
      </c>
      <c r="C88" s="56" t="s">
        <v>23</v>
      </c>
      <c r="D88" s="54" t="s">
        <v>958</v>
      </c>
      <c r="E88" s="54">
        <v>5609</v>
      </c>
      <c r="F88" s="54" t="s">
        <v>651</v>
      </c>
      <c r="G88" s="54">
        <v>2549229.4530000002</v>
      </c>
      <c r="H88" s="54">
        <v>1147737.4650000001</v>
      </c>
      <c r="I88" s="54" t="s">
        <v>38</v>
      </c>
      <c r="J88" s="55">
        <v>39630</v>
      </c>
    </row>
    <row r="89" spans="1:10" x14ac:dyDescent="0.3">
      <c r="A89" s="54" t="s">
        <v>958</v>
      </c>
      <c r="B89" s="54">
        <v>1071</v>
      </c>
      <c r="C89" s="56" t="s">
        <v>54</v>
      </c>
      <c r="D89" s="54" t="s">
        <v>952</v>
      </c>
      <c r="E89" s="54">
        <v>5607</v>
      </c>
      <c r="F89" s="54" t="s">
        <v>651</v>
      </c>
      <c r="G89" s="54">
        <v>2549211.409</v>
      </c>
      <c r="H89" s="54">
        <v>1147274.121</v>
      </c>
      <c r="I89" s="54" t="s">
        <v>38</v>
      </c>
      <c r="J89" s="55">
        <v>39630</v>
      </c>
    </row>
    <row r="90" spans="1:10" x14ac:dyDescent="0.3">
      <c r="A90" s="54" t="s">
        <v>958</v>
      </c>
      <c r="B90" s="54">
        <v>1071</v>
      </c>
      <c r="C90" s="56" t="s">
        <v>54</v>
      </c>
      <c r="D90" s="54" t="s">
        <v>958</v>
      </c>
      <c r="E90" s="54">
        <v>5609</v>
      </c>
      <c r="F90" s="54" t="s">
        <v>651</v>
      </c>
      <c r="G90" s="54">
        <v>2549447.003</v>
      </c>
      <c r="H90" s="54">
        <v>1147454.952</v>
      </c>
      <c r="I90" s="54" t="s">
        <v>38</v>
      </c>
      <c r="J90" s="55">
        <v>39630</v>
      </c>
    </row>
    <row r="91" spans="1:10" x14ac:dyDescent="0.3">
      <c r="A91" s="54" t="s">
        <v>957</v>
      </c>
      <c r="B91" s="54">
        <v>1071</v>
      </c>
      <c r="C91" s="56" t="s">
        <v>46</v>
      </c>
      <c r="D91" s="54" t="s">
        <v>956</v>
      </c>
      <c r="E91" s="54">
        <v>5610</v>
      </c>
      <c r="F91" s="54" t="s">
        <v>651</v>
      </c>
      <c r="G91" s="54">
        <v>2550378.9330000002</v>
      </c>
      <c r="H91" s="54">
        <v>1147786.824</v>
      </c>
      <c r="I91" s="54" t="s">
        <v>38</v>
      </c>
      <c r="J91" s="55">
        <v>39630</v>
      </c>
    </row>
    <row r="92" spans="1:10" x14ac:dyDescent="0.3">
      <c r="A92" s="54" t="s">
        <v>962</v>
      </c>
      <c r="B92" s="54">
        <v>1072</v>
      </c>
      <c r="C92" s="56" t="s">
        <v>23</v>
      </c>
      <c r="D92" s="54" t="s">
        <v>962</v>
      </c>
      <c r="E92" s="54">
        <v>5604</v>
      </c>
      <c r="F92" s="54" t="s">
        <v>651</v>
      </c>
      <c r="G92" s="54">
        <v>2548216.86</v>
      </c>
      <c r="H92" s="54">
        <v>1154848.2069999999</v>
      </c>
      <c r="I92" s="54" t="s">
        <v>38</v>
      </c>
      <c r="J92" s="55">
        <v>39630</v>
      </c>
    </row>
    <row r="93" spans="1:10" x14ac:dyDescent="0.3">
      <c r="A93" s="54" t="s">
        <v>955</v>
      </c>
      <c r="B93" s="54">
        <v>1073</v>
      </c>
      <c r="C93" s="56" t="s">
        <v>46</v>
      </c>
      <c r="D93" s="54" t="s">
        <v>953</v>
      </c>
      <c r="E93" s="54">
        <v>5611</v>
      </c>
      <c r="F93" s="54" t="s">
        <v>651</v>
      </c>
      <c r="G93" s="54">
        <v>2546294.6770000001</v>
      </c>
      <c r="H93" s="54">
        <v>1156937.1259999999</v>
      </c>
      <c r="I93" s="54" t="s">
        <v>38</v>
      </c>
      <c r="J93" s="55">
        <v>39630</v>
      </c>
    </row>
    <row r="94" spans="1:10" x14ac:dyDescent="0.3">
      <c r="A94" s="54" t="s">
        <v>953</v>
      </c>
      <c r="B94" s="54">
        <v>1073</v>
      </c>
      <c r="C94" s="56" t="s">
        <v>23</v>
      </c>
      <c r="D94" s="54" t="s">
        <v>953</v>
      </c>
      <c r="E94" s="54">
        <v>5611</v>
      </c>
      <c r="F94" s="54" t="s">
        <v>651</v>
      </c>
      <c r="G94" s="54">
        <v>2545329.3089999999</v>
      </c>
      <c r="H94" s="54">
        <v>1154353.6459999999</v>
      </c>
      <c r="I94" s="54" t="s">
        <v>38</v>
      </c>
      <c r="J94" s="55">
        <v>39630</v>
      </c>
    </row>
    <row r="95" spans="1:10" x14ac:dyDescent="0.3">
      <c r="A95" s="54" t="s">
        <v>773</v>
      </c>
      <c r="B95" s="54">
        <v>1076</v>
      </c>
      <c r="C95" s="56" t="s">
        <v>23</v>
      </c>
      <c r="D95" s="54" t="s">
        <v>770</v>
      </c>
      <c r="E95" s="54">
        <v>5806</v>
      </c>
      <c r="F95" s="54" t="s">
        <v>651</v>
      </c>
      <c r="G95" s="54">
        <v>2550093.017</v>
      </c>
      <c r="H95" s="54">
        <v>1160075.8559999999</v>
      </c>
      <c r="I95" s="54" t="s">
        <v>38</v>
      </c>
      <c r="J95" s="55">
        <v>39630</v>
      </c>
    </row>
    <row r="96" spans="1:10" x14ac:dyDescent="0.3">
      <c r="A96" s="54" t="s">
        <v>795</v>
      </c>
      <c r="B96" s="54">
        <v>1077</v>
      </c>
      <c r="C96" s="56" t="s">
        <v>23</v>
      </c>
      <c r="D96" s="54" t="s">
        <v>795</v>
      </c>
      <c r="E96" s="54">
        <v>5799</v>
      </c>
      <c r="F96" s="54" t="s">
        <v>651</v>
      </c>
      <c r="G96" s="54">
        <v>2549484.3730000001</v>
      </c>
      <c r="H96" s="54">
        <v>1158340.743</v>
      </c>
      <c r="I96" s="54" t="s">
        <v>38</v>
      </c>
      <c r="J96" s="55">
        <v>39630</v>
      </c>
    </row>
    <row r="97" spans="1:10" x14ac:dyDescent="0.3">
      <c r="A97" s="54" t="s">
        <v>786</v>
      </c>
      <c r="B97" s="54">
        <v>1078</v>
      </c>
      <c r="C97" s="56" t="s">
        <v>23</v>
      </c>
      <c r="D97" s="54" t="s">
        <v>774</v>
      </c>
      <c r="E97" s="54">
        <v>5805</v>
      </c>
      <c r="F97" s="54" t="s">
        <v>651</v>
      </c>
      <c r="G97" s="54">
        <v>2550086.1860000002</v>
      </c>
      <c r="H97" s="54">
        <v>1156943.534</v>
      </c>
      <c r="I97" s="54" t="s">
        <v>38</v>
      </c>
      <c r="J97" s="55">
        <v>39630</v>
      </c>
    </row>
    <row r="98" spans="1:10" x14ac:dyDescent="0.3">
      <c r="A98" s="54" t="s">
        <v>796</v>
      </c>
      <c r="B98" s="54">
        <v>1080</v>
      </c>
      <c r="C98" s="56" t="s">
        <v>23</v>
      </c>
      <c r="D98" s="54" t="s">
        <v>962</v>
      </c>
      <c r="E98" s="54">
        <v>5604</v>
      </c>
      <c r="F98" s="54" t="s">
        <v>651</v>
      </c>
      <c r="G98" s="54">
        <v>2547950.3849999998</v>
      </c>
      <c r="H98" s="54">
        <v>1157332.5900000001</v>
      </c>
      <c r="I98" s="54" t="s">
        <v>38</v>
      </c>
      <c r="J98" s="55">
        <v>39630</v>
      </c>
    </row>
    <row r="99" spans="1:10" x14ac:dyDescent="0.3">
      <c r="A99" s="54" t="s">
        <v>796</v>
      </c>
      <c r="B99" s="54">
        <v>1080</v>
      </c>
      <c r="C99" s="56" t="s">
        <v>23</v>
      </c>
      <c r="D99" s="54" t="s">
        <v>795</v>
      </c>
      <c r="E99" s="54">
        <v>5799</v>
      </c>
      <c r="F99" s="54" t="s">
        <v>651</v>
      </c>
      <c r="G99" s="54">
        <v>2547662.4909999999</v>
      </c>
      <c r="H99" s="54">
        <v>1158076.5549999999</v>
      </c>
      <c r="I99" s="54" t="s">
        <v>38</v>
      </c>
      <c r="J99" s="55">
        <v>39630</v>
      </c>
    </row>
    <row r="100" spans="1:10" x14ac:dyDescent="0.3">
      <c r="A100" s="54" t="s">
        <v>798</v>
      </c>
      <c r="B100" s="54">
        <v>1081</v>
      </c>
      <c r="C100" s="56" t="s">
        <v>23</v>
      </c>
      <c r="D100" s="54" t="s">
        <v>798</v>
      </c>
      <c r="E100" s="54">
        <v>5792</v>
      </c>
      <c r="F100" s="54" t="s">
        <v>651</v>
      </c>
      <c r="G100" s="54">
        <v>2546322.4509999999</v>
      </c>
      <c r="H100" s="54">
        <v>1159218.476</v>
      </c>
      <c r="I100" s="54" t="s">
        <v>38</v>
      </c>
      <c r="J100" s="55">
        <v>39630</v>
      </c>
    </row>
    <row r="101" spans="1:10" x14ac:dyDescent="0.3">
      <c r="A101" s="54" t="s">
        <v>800</v>
      </c>
      <c r="B101" s="54">
        <v>1082</v>
      </c>
      <c r="C101" s="56" t="s">
        <v>23</v>
      </c>
      <c r="D101" s="54" t="s">
        <v>800</v>
      </c>
      <c r="E101" s="54">
        <v>5785</v>
      </c>
      <c r="F101" s="54" t="s">
        <v>651</v>
      </c>
      <c r="G101" s="54">
        <v>2545728.213</v>
      </c>
      <c r="H101" s="54">
        <v>1161085.72</v>
      </c>
      <c r="I101" s="54" t="s">
        <v>38</v>
      </c>
      <c r="J101" s="55">
        <v>39630</v>
      </c>
    </row>
    <row r="102" spans="1:10" x14ac:dyDescent="0.3">
      <c r="A102" s="54" t="s">
        <v>772</v>
      </c>
      <c r="B102" s="54">
        <v>1083</v>
      </c>
      <c r="C102" s="56" t="s">
        <v>23</v>
      </c>
      <c r="D102" s="54" t="s">
        <v>770</v>
      </c>
      <c r="E102" s="54">
        <v>5806</v>
      </c>
      <c r="F102" s="54" t="s">
        <v>651</v>
      </c>
      <c r="G102" s="54">
        <v>2548290.125</v>
      </c>
      <c r="H102" s="54">
        <v>1159857.996</v>
      </c>
      <c r="I102" s="54" t="s">
        <v>38</v>
      </c>
      <c r="J102" s="55">
        <v>39630</v>
      </c>
    </row>
    <row r="103" spans="1:10" x14ac:dyDescent="0.3">
      <c r="A103" s="54" t="s">
        <v>771</v>
      </c>
      <c r="B103" s="54">
        <v>1084</v>
      </c>
      <c r="C103" s="56" t="s">
        <v>23</v>
      </c>
      <c r="D103" s="54" t="s">
        <v>794</v>
      </c>
      <c r="E103" s="54">
        <v>5803</v>
      </c>
      <c r="F103" s="54" t="s">
        <v>651</v>
      </c>
      <c r="G103" s="54">
        <v>2550187.719</v>
      </c>
      <c r="H103" s="54">
        <v>1161313.7390000001</v>
      </c>
      <c r="I103" s="54" t="s">
        <v>38</v>
      </c>
      <c r="J103" s="55">
        <v>39630</v>
      </c>
    </row>
    <row r="104" spans="1:10" x14ac:dyDescent="0.3">
      <c r="A104" s="54" t="s">
        <v>771</v>
      </c>
      <c r="B104" s="54">
        <v>1084</v>
      </c>
      <c r="C104" s="56" t="s">
        <v>23</v>
      </c>
      <c r="D104" s="54" t="s">
        <v>770</v>
      </c>
      <c r="E104" s="54">
        <v>5806</v>
      </c>
      <c r="F104" s="54" t="s">
        <v>651</v>
      </c>
      <c r="G104" s="54">
        <v>2549115.7990000001</v>
      </c>
      <c r="H104" s="54">
        <v>1161462.5630000001</v>
      </c>
      <c r="I104" s="54" t="s">
        <v>38</v>
      </c>
      <c r="J104" s="55">
        <v>39630</v>
      </c>
    </row>
    <row r="105" spans="1:10" x14ac:dyDescent="0.3">
      <c r="A105" s="54" t="s">
        <v>794</v>
      </c>
      <c r="B105" s="54">
        <v>1085</v>
      </c>
      <c r="C105" s="56" t="s">
        <v>23</v>
      </c>
      <c r="D105" s="54" t="s">
        <v>3166</v>
      </c>
      <c r="E105" s="54">
        <v>2097</v>
      </c>
      <c r="F105" s="54" t="s">
        <v>2915</v>
      </c>
      <c r="G105" s="54">
        <v>2551433.75</v>
      </c>
      <c r="H105" s="54">
        <v>1166077.534</v>
      </c>
      <c r="I105" s="54" t="s">
        <v>38</v>
      </c>
      <c r="J105" s="55">
        <v>39630</v>
      </c>
    </row>
    <row r="106" spans="1:10" x14ac:dyDescent="0.3">
      <c r="A106" s="54" t="s">
        <v>794</v>
      </c>
      <c r="B106" s="54">
        <v>1085</v>
      </c>
      <c r="C106" s="56" t="s">
        <v>23</v>
      </c>
      <c r="D106" s="54" t="s">
        <v>794</v>
      </c>
      <c r="E106" s="54">
        <v>5803</v>
      </c>
      <c r="F106" s="54" t="s">
        <v>651</v>
      </c>
      <c r="G106" s="54">
        <v>2550510.8330000001</v>
      </c>
      <c r="H106" s="54">
        <v>1163970.8629999999</v>
      </c>
      <c r="I106" s="54" t="s">
        <v>38</v>
      </c>
      <c r="J106" s="55">
        <v>39630</v>
      </c>
    </row>
    <row r="107" spans="1:10" x14ac:dyDescent="0.3">
      <c r="A107" s="54" t="s">
        <v>797</v>
      </c>
      <c r="B107" s="54">
        <v>1088</v>
      </c>
      <c r="C107" s="56" t="s">
        <v>23</v>
      </c>
      <c r="D107" s="54" t="s">
        <v>797</v>
      </c>
      <c r="E107" s="54">
        <v>5798</v>
      </c>
      <c r="F107" s="54" t="s">
        <v>651</v>
      </c>
      <c r="G107" s="54">
        <v>2547331.87</v>
      </c>
      <c r="H107" s="54">
        <v>1162290.6810000001</v>
      </c>
      <c r="I107" s="54" t="s">
        <v>38</v>
      </c>
      <c r="J107" s="55">
        <v>39630</v>
      </c>
    </row>
    <row r="108" spans="1:10" x14ac:dyDescent="0.3">
      <c r="A108" s="54" t="s">
        <v>954</v>
      </c>
      <c r="B108" s="54">
        <v>1090</v>
      </c>
      <c r="C108" s="56" t="s">
        <v>23</v>
      </c>
      <c r="D108" s="54" t="s">
        <v>948</v>
      </c>
      <c r="E108" s="54">
        <v>5606</v>
      </c>
      <c r="F108" s="54" t="s">
        <v>651</v>
      </c>
      <c r="G108" s="54">
        <v>2543456.0819999999</v>
      </c>
      <c r="H108" s="54">
        <v>1152743.7720000001</v>
      </c>
      <c r="I108" s="54" t="s">
        <v>38</v>
      </c>
      <c r="J108" s="55">
        <v>39630</v>
      </c>
    </row>
    <row r="109" spans="1:10" x14ac:dyDescent="0.3">
      <c r="A109" s="54" t="s">
        <v>954</v>
      </c>
      <c r="B109" s="54">
        <v>1090</v>
      </c>
      <c r="C109" s="56" t="s">
        <v>23</v>
      </c>
      <c r="D109" s="54" t="s">
        <v>953</v>
      </c>
      <c r="E109" s="54">
        <v>5611</v>
      </c>
      <c r="F109" s="54" t="s">
        <v>651</v>
      </c>
      <c r="G109" s="54">
        <v>2544558.5159999998</v>
      </c>
      <c r="H109" s="54">
        <v>1152151.18</v>
      </c>
      <c r="I109" s="54" t="s">
        <v>38</v>
      </c>
      <c r="J109" s="55">
        <v>39630</v>
      </c>
    </row>
    <row r="110" spans="1:10" x14ac:dyDescent="0.3">
      <c r="A110" s="54" t="s">
        <v>950</v>
      </c>
      <c r="B110" s="54">
        <v>1091</v>
      </c>
      <c r="C110" s="56" t="s">
        <v>54</v>
      </c>
      <c r="D110" s="54" t="s">
        <v>953</v>
      </c>
      <c r="E110" s="54">
        <v>5611</v>
      </c>
      <c r="F110" s="54" t="s">
        <v>651</v>
      </c>
      <c r="G110" s="54">
        <v>2544854.08</v>
      </c>
      <c r="H110" s="54">
        <v>1152140.6569999999</v>
      </c>
      <c r="I110" s="54" t="s">
        <v>38</v>
      </c>
      <c r="J110" s="55">
        <v>39630</v>
      </c>
    </row>
    <row r="111" spans="1:10" x14ac:dyDescent="0.3">
      <c r="A111" s="54" t="s">
        <v>950</v>
      </c>
      <c r="B111" s="54">
        <v>1091</v>
      </c>
      <c r="C111" s="56" t="s">
        <v>54</v>
      </c>
      <c r="D111" s="54" t="s">
        <v>943</v>
      </c>
      <c r="E111" s="54">
        <v>5613</v>
      </c>
      <c r="F111" s="54" t="s">
        <v>651</v>
      </c>
      <c r="G111" s="54">
        <v>2544621.9679999999</v>
      </c>
      <c r="H111" s="54">
        <v>1151351.5109999999</v>
      </c>
      <c r="I111" s="54" t="s">
        <v>38</v>
      </c>
      <c r="J111" s="55">
        <v>39630</v>
      </c>
    </row>
    <row r="112" spans="1:10" x14ac:dyDescent="0.3">
      <c r="A112" s="54" t="s">
        <v>949</v>
      </c>
      <c r="B112" s="54">
        <v>1091</v>
      </c>
      <c r="C112" s="56" t="s">
        <v>44</v>
      </c>
      <c r="D112" s="54" t="s">
        <v>943</v>
      </c>
      <c r="E112" s="54">
        <v>5613</v>
      </c>
      <c r="F112" s="54" t="s">
        <v>651</v>
      </c>
      <c r="G112" s="54">
        <v>2545711.358</v>
      </c>
      <c r="H112" s="54">
        <v>1149628.203</v>
      </c>
      <c r="I112" s="54" t="s">
        <v>38</v>
      </c>
      <c r="J112" s="55">
        <v>39630</v>
      </c>
    </row>
    <row r="113" spans="1:10" x14ac:dyDescent="0.3">
      <c r="A113" s="54" t="s">
        <v>951</v>
      </c>
      <c r="B113" s="54">
        <v>1091</v>
      </c>
      <c r="C113" s="56" t="s">
        <v>23</v>
      </c>
      <c r="D113" s="54" t="s">
        <v>962</v>
      </c>
      <c r="E113" s="54">
        <v>5604</v>
      </c>
      <c r="F113" s="54" t="s">
        <v>651</v>
      </c>
      <c r="G113" s="54">
        <v>2546476.4920000001</v>
      </c>
      <c r="H113" s="54">
        <v>1151512.7</v>
      </c>
      <c r="I113" s="54" t="s">
        <v>38</v>
      </c>
      <c r="J113" s="55">
        <v>39630</v>
      </c>
    </row>
    <row r="114" spans="1:10" x14ac:dyDescent="0.3">
      <c r="A114" s="54" t="s">
        <v>951</v>
      </c>
      <c r="B114" s="54">
        <v>1091</v>
      </c>
      <c r="C114" s="56" t="s">
        <v>23</v>
      </c>
      <c r="D114" s="54" t="s">
        <v>943</v>
      </c>
      <c r="E114" s="54">
        <v>5613</v>
      </c>
      <c r="F114" s="54" t="s">
        <v>651</v>
      </c>
      <c r="G114" s="54">
        <v>2545494.7960000001</v>
      </c>
      <c r="H114" s="54">
        <v>1150923.2309999999</v>
      </c>
      <c r="I114" s="54" t="s">
        <v>38</v>
      </c>
      <c r="J114" s="55">
        <v>39630</v>
      </c>
    </row>
    <row r="115" spans="1:10" x14ac:dyDescent="0.3">
      <c r="A115" s="54" t="s">
        <v>961</v>
      </c>
      <c r="B115" s="54">
        <v>1092</v>
      </c>
      <c r="C115" s="56" t="s">
        <v>23</v>
      </c>
      <c r="D115" s="54" t="s">
        <v>961</v>
      </c>
      <c r="E115" s="54">
        <v>5581</v>
      </c>
      <c r="F115" s="54" t="s">
        <v>651</v>
      </c>
      <c r="G115" s="54">
        <v>2542613.932</v>
      </c>
      <c r="H115" s="54">
        <v>1153323.8970000001</v>
      </c>
      <c r="I115" s="54" t="s">
        <v>38</v>
      </c>
      <c r="J115" s="55">
        <v>39630</v>
      </c>
    </row>
    <row r="116" spans="1:10" x14ac:dyDescent="0.3">
      <c r="A116" s="54" t="s">
        <v>961</v>
      </c>
      <c r="B116" s="54">
        <v>1092</v>
      </c>
      <c r="C116" s="56" t="s">
        <v>23</v>
      </c>
      <c r="D116" s="54" t="s">
        <v>948</v>
      </c>
      <c r="E116" s="54">
        <v>5606</v>
      </c>
      <c r="F116" s="54" t="s">
        <v>651</v>
      </c>
      <c r="G116" s="54">
        <v>2542732.5759999999</v>
      </c>
      <c r="H116" s="54">
        <v>1152808.8959999999</v>
      </c>
      <c r="I116" s="54" t="s">
        <v>38</v>
      </c>
      <c r="J116" s="55">
        <v>39630</v>
      </c>
    </row>
    <row r="117" spans="1:10" x14ac:dyDescent="0.3">
      <c r="A117" s="54" t="s">
        <v>960</v>
      </c>
      <c r="B117" s="54">
        <v>1093</v>
      </c>
      <c r="C117" s="56" t="s">
        <v>23</v>
      </c>
      <c r="D117" s="54" t="s">
        <v>948</v>
      </c>
      <c r="E117" s="54">
        <v>5606</v>
      </c>
      <c r="F117" s="54" t="s">
        <v>651</v>
      </c>
      <c r="G117" s="54">
        <v>2542211.9789999998</v>
      </c>
      <c r="H117" s="54">
        <v>1151672.325</v>
      </c>
      <c r="I117" s="54" t="s">
        <v>38</v>
      </c>
      <c r="J117" s="55">
        <v>39630</v>
      </c>
    </row>
    <row r="118" spans="1:10" x14ac:dyDescent="0.3">
      <c r="A118" s="54" t="s">
        <v>969</v>
      </c>
      <c r="B118" s="54">
        <v>1094</v>
      </c>
      <c r="C118" s="56" t="s">
        <v>23</v>
      </c>
      <c r="D118" s="54" t="s">
        <v>969</v>
      </c>
      <c r="E118" s="54">
        <v>5588</v>
      </c>
      <c r="F118" s="54" t="s">
        <v>651</v>
      </c>
      <c r="G118" s="54">
        <v>2541258.9909999999</v>
      </c>
      <c r="H118" s="54">
        <v>1151071.9680000001</v>
      </c>
      <c r="I118" s="54" t="s">
        <v>38</v>
      </c>
      <c r="J118" s="55">
        <v>39630</v>
      </c>
    </row>
    <row r="119" spans="1:10" x14ac:dyDescent="0.3">
      <c r="A119" s="54" t="s">
        <v>948</v>
      </c>
      <c r="B119" s="54">
        <v>1095</v>
      </c>
      <c r="C119" s="56" t="s">
        <v>23</v>
      </c>
      <c r="D119" s="54" t="s">
        <v>969</v>
      </c>
      <c r="E119" s="54">
        <v>5588</v>
      </c>
      <c r="F119" s="54" t="s">
        <v>651</v>
      </c>
      <c r="G119" s="54">
        <v>2541428.44</v>
      </c>
      <c r="H119" s="54">
        <v>1151088.5589999999</v>
      </c>
      <c r="I119" s="54" t="s">
        <v>38</v>
      </c>
      <c r="J119" s="55">
        <v>39630</v>
      </c>
    </row>
    <row r="120" spans="1:10" x14ac:dyDescent="0.3">
      <c r="A120" s="54" t="s">
        <v>948</v>
      </c>
      <c r="B120" s="54">
        <v>1095</v>
      </c>
      <c r="C120" s="56" t="s">
        <v>23</v>
      </c>
      <c r="D120" s="54" t="s">
        <v>948</v>
      </c>
      <c r="E120" s="54">
        <v>5606</v>
      </c>
      <c r="F120" s="54" t="s">
        <v>651</v>
      </c>
      <c r="G120" s="54">
        <v>2542710.7110000001</v>
      </c>
      <c r="H120" s="54">
        <v>1150809.9879999999</v>
      </c>
      <c r="I120" s="54" t="s">
        <v>38</v>
      </c>
      <c r="J120" s="55">
        <v>39630</v>
      </c>
    </row>
    <row r="121" spans="1:10" x14ac:dyDescent="0.3">
      <c r="A121" s="54" t="s">
        <v>948</v>
      </c>
      <c r="B121" s="54">
        <v>1095</v>
      </c>
      <c r="C121" s="56" t="s">
        <v>23</v>
      </c>
      <c r="D121" s="54" t="s">
        <v>943</v>
      </c>
      <c r="E121" s="54">
        <v>5613</v>
      </c>
      <c r="F121" s="54" t="s">
        <v>651</v>
      </c>
      <c r="G121" s="54">
        <v>2543839.5780000002</v>
      </c>
      <c r="H121" s="54">
        <v>1150296.713</v>
      </c>
      <c r="I121" s="54" t="s">
        <v>38</v>
      </c>
      <c r="J121" s="55">
        <v>39630</v>
      </c>
    </row>
    <row r="122" spans="1:10" x14ac:dyDescent="0.3">
      <c r="A122" s="54" t="s">
        <v>947</v>
      </c>
      <c r="B122" s="54">
        <v>1096</v>
      </c>
      <c r="C122" s="56" t="s">
        <v>23</v>
      </c>
      <c r="D122" s="54" t="s">
        <v>952</v>
      </c>
      <c r="E122" s="54">
        <v>5607</v>
      </c>
      <c r="F122" s="54" t="s">
        <v>651</v>
      </c>
      <c r="G122" s="54">
        <v>2547503.2069999999</v>
      </c>
      <c r="H122" s="54">
        <v>1148390.936</v>
      </c>
      <c r="I122" s="54" t="s">
        <v>38</v>
      </c>
      <c r="J122" s="55">
        <v>39630</v>
      </c>
    </row>
    <row r="123" spans="1:10" x14ac:dyDescent="0.3">
      <c r="A123" s="54" t="s">
        <v>947</v>
      </c>
      <c r="B123" s="54">
        <v>1096</v>
      </c>
      <c r="C123" s="56" t="s">
        <v>23</v>
      </c>
      <c r="D123" s="54" t="s">
        <v>943</v>
      </c>
      <c r="E123" s="54">
        <v>5613</v>
      </c>
      <c r="F123" s="54" t="s">
        <v>651</v>
      </c>
      <c r="G123" s="54">
        <v>2545365.2149999999</v>
      </c>
      <c r="H123" s="54">
        <v>1148783.196</v>
      </c>
      <c r="I123" s="54" t="s">
        <v>38</v>
      </c>
      <c r="J123" s="55">
        <v>39630</v>
      </c>
    </row>
    <row r="124" spans="1:10" x14ac:dyDescent="0.3">
      <c r="A124" s="54" t="s">
        <v>946</v>
      </c>
      <c r="B124" s="54">
        <v>1096</v>
      </c>
      <c r="C124" s="56" t="s">
        <v>46</v>
      </c>
      <c r="D124" s="54" t="s">
        <v>943</v>
      </c>
      <c r="E124" s="54">
        <v>5613</v>
      </c>
      <c r="F124" s="54" t="s">
        <v>651</v>
      </c>
      <c r="G124" s="54">
        <v>2543986.3059999999</v>
      </c>
      <c r="H124" s="54">
        <v>1149642.666</v>
      </c>
      <c r="I124" s="54" t="s">
        <v>38</v>
      </c>
      <c r="J124" s="55">
        <v>39630</v>
      </c>
    </row>
    <row r="125" spans="1:10" x14ac:dyDescent="0.3">
      <c r="A125" s="54" t="s">
        <v>945</v>
      </c>
      <c r="B125" s="54">
        <v>1097</v>
      </c>
      <c r="C125" s="56" t="s">
        <v>23</v>
      </c>
      <c r="D125" s="54" t="s">
        <v>943</v>
      </c>
      <c r="E125" s="54">
        <v>5613</v>
      </c>
      <c r="F125" s="54" t="s">
        <v>651</v>
      </c>
      <c r="G125" s="54">
        <v>2546507.4380000001</v>
      </c>
      <c r="H125" s="54">
        <v>1150230.8929999999</v>
      </c>
      <c r="I125" s="54" t="s">
        <v>38</v>
      </c>
      <c r="J125" s="55">
        <v>39630</v>
      </c>
    </row>
    <row r="126" spans="1:10" x14ac:dyDescent="0.3">
      <c r="A126" s="54" t="s">
        <v>944</v>
      </c>
      <c r="B126" s="54">
        <v>1098</v>
      </c>
      <c r="C126" s="56" t="s">
        <v>23</v>
      </c>
      <c r="D126" s="54" t="s">
        <v>952</v>
      </c>
      <c r="E126" s="54">
        <v>5607</v>
      </c>
      <c r="F126" s="54" t="s">
        <v>651</v>
      </c>
      <c r="G126" s="54">
        <v>2547714.0469999998</v>
      </c>
      <c r="H126" s="54">
        <v>1148488.571</v>
      </c>
      <c r="I126" s="54" t="s">
        <v>38</v>
      </c>
      <c r="J126" s="55">
        <v>39630</v>
      </c>
    </row>
    <row r="127" spans="1:10" x14ac:dyDescent="0.3">
      <c r="A127" s="54" t="s">
        <v>944</v>
      </c>
      <c r="B127" s="54">
        <v>1098</v>
      </c>
      <c r="C127" s="56" t="s">
        <v>23</v>
      </c>
      <c r="D127" s="54" t="s">
        <v>943</v>
      </c>
      <c r="E127" s="54">
        <v>5613</v>
      </c>
      <c r="F127" s="54" t="s">
        <v>651</v>
      </c>
      <c r="G127" s="54">
        <v>2547324.594</v>
      </c>
      <c r="H127" s="54">
        <v>1149969.4010000001</v>
      </c>
      <c r="I127" s="54" t="s">
        <v>38</v>
      </c>
      <c r="J127" s="55">
        <v>39630</v>
      </c>
    </row>
    <row r="128" spans="1:10" x14ac:dyDescent="0.3">
      <c r="A128" s="54" t="s">
        <v>919</v>
      </c>
      <c r="B128" s="54">
        <v>1110</v>
      </c>
      <c r="C128" s="56" t="s">
        <v>23</v>
      </c>
      <c r="D128" s="54" t="s">
        <v>919</v>
      </c>
      <c r="E128" s="54">
        <v>5642</v>
      </c>
      <c r="F128" s="54" t="s">
        <v>651</v>
      </c>
      <c r="G128" s="54">
        <v>2527581.6830000002</v>
      </c>
      <c r="H128" s="54">
        <v>1151797.2549999999</v>
      </c>
      <c r="I128" s="54" t="s">
        <v>38</v>
      </c>
      <c r="J128" s="55">
        <v>39630</v>
      </c>
    </row>
    <row r="129" spans="1:10" x14ac:dyDescent="0.3">
      <c r="A129" s="54" t="s">
        <v>929</v>
      </c>
      <c r="B129" s="54">
        <v>1112</v>
      </c>
      <c r="C129" s="56" t="s">
        <v>23</v>
      </c>
      <c r="D129" s="54" t="s">
        <v>929</v>
      </c>
      <c r="E129" s="54">
        <v>5634</v>
      </c>
      <c r="F129" s="54" t="s">
        <v>651</v>
      </c>
      <c r="G129" s="54">
        <v>2527540.1009999998</v>
      </c>
      <c r="H129" s="54">
        <v>1153635.274</v>
      </c>
      <c r="I129" s="54" t="s">
        <v>38</v>
      </c>
      <c r="J129" s="55">
        <v>39630</v>
      </c>
    </row>
    <row r="130" spans="1:10" x14ac:dyDescent="0.3">
      <c r="A130" s="54" t="s">
        <v>932</v>
      </c>
      <c r="B130" s="54">
        <v>1113</v>
      </c>
      <c r="C130" s="56" t="s">
        <v>23</v>
      </c>
      <c r="D130" s="54" t="s">
        <v>929</v>
      </c>
      <c r="E130" s="54">
        <v>5634</v>
      </c>
      <c r="F130" s="54" t="s">
        <v>651</v>
      </c>
      <c r="G130" s="54">
        <v>2527266.0180000002</v>
      </c>
      <c r="H130" s="54">
        <v>1155245.0390000001</v>
      </c>
      <c r="I130" s="54" t="s">
        <v>38</v>
      </c>
      <c r="J130" s="55">
        <v>39630</v>
      </c>
    </row>
    <row r="131" spans="1:10" x14ac:dyDescent="0.3">
      <c r="A131" s="54" t="s">
        <v>931</v>
      </c>
      <c r="B131" s="54">
        <v>1114</v>
      </c>
      <c r="C131" s="56" t="s">
        <v>23</v>
      </c>
      <c r="D131" s="54" t="s">
        <v>929</v>
      </c>
      <c r="E131" s="54">
        <v>5634</v>
      </c>
      <c r="F131" s="54" t="s">
        <v>651</v>
      </c>
      <c r="G131" s="54">
        <v>2525739.9079999998</v>
      </c>
      <c r="H131" s="54">
        <v>1156511.1939999999</v>
      </c>
      <c r="I131" s="54" t="s">
        <v>38</v>
      </c>
      <c r="J131" s="55">
        <v>39630</v>
      </c>
    </row>
    <row r="132" spans="1:10" x14ac:dyDescent="0.3">
      <c r="A132" s="54" t="s">
        <v>905</v>
      </c>
      <c r="B132" s="54">
        <v>1115</v>
      </c>
      <c r="C132" s="56" t="s">
        <v>23</v>
      </c>
      <c r="D132" s="54" t="s">
        <v>905</v>
      </c>
      <c r="E132" s="54">
        <v>5654</v>
      </c>
      <c r="F132" s="54" t="s">
        <v>651</v>
      </c>
      <c r="G132" s="54">
        <v>2526410.5869999998</v>
      </c>
      <c r="H132" s="54">
        <v>1158739.25</v>
      </c>
      <c r="I132" s="54" t="s">
        <v>38</v>
      </c>
      <c r="J132" s="55">
        <v>39630</v>
      </c>
    </row>
    <row r="133" spans="1:10" x14ac:dyDescent="0.3">
      <c r="A133" s="54" t="s">
        <v>903</v>
      </c>
      <c r="B133" s="54">
        <v>1116</v>
      </c>
      <c r="C133" s="56" t="s">
        <v>23</v>
      </c>
      <c r="D133" s="54" t="s">
        <v>897</v>
      </c>
      <c r="E133" s="54">
        <v>5656</v>
      </c>
      <c r="F133" s="54" t="s">
        <v>651</v>
      </c>
      <c r="G133" s="54">
        <v>2524459.2560000001</v>
      </c>
      <c r="H133" s="54">
        <v>1158331.598</v>
      </c>
      <c r="I133" s="54" t="s">
        <v>38</v>
      </c>
      <c r="J133" s="55">
        <v>39630</v>
      </c>
    </row>
    <row r="134" spans="1:10" x14ac:dyDescent="0.3">
      <c r="A134" s="54" t="s">
        <v>1056</v>
      </c>
      <c r="B134" s="54">
        <v>1117</v>
      </c>
      <c r="C134" s="56" t="s">
        <v>23</v>
      </c>
      <c r="D134" s="54" t="s">
        <v>1056</v>
      </c>
      <c r="E134" s="54">
        <v>5485</v>
      </c>
      <c r="F134" s="54" t="s">
        <v>651</v>
      </c>
      <c r="G134" s="54">
        <v>2525036.3620000002</v>
      </c>
      <c r="H134" s="54">
        <v>1160758.9990000001</v>
      </c>
      <c r="I134" s="54" t="s">
        <v>38</v>
      </c>
      <c r="J134" s="55">
        <v>39630</v>
      </c>
    </row>
    <row r="135" spans="1:10" x14ac:dyDescent="0.3">
      <c r="A135" s="54" t="s">
        <v>941</v>
      </c>
      <c r="B135" s="54">
        <v>1121</v>
      </c>
      <c r="C135" s="56" t="s">
        <v>23</v>
      </c>
      <c r="D135" s="54" t="s">
        <v>941</v>
      </c>
      <c r="E135" s="54">
        <v>5622</v>
      </c>
      <c r="F135" s="54" t="s">
        <v>651</v>
      </c>
      <c r="G135" s="54">
        <v>2529592.9019999998</v>
      </c>
      <c r="H135" s="54">
        <v>1155845.3629999999</v>
      </c>
      <c r="I135" s="54" t="s">
        <v>38</v>
      </c>
      <c r="J135" s="55">
        <v>39630</v>
      </c>
    </row>
    <row r="136" spans="1:10" x14ac:dyDescent="0.3">
      <c r="A136" s="54" t="s">
        <v>917</v>
      </c>
      <c r="B136" s="54">
        <v>1122</v>
      </c>
      <c r="C136" s="56" t="s">
        <v>23</v>
      </c>
      <c r="D136" s="54" t="s">
        <v>917</v>
      </c>
      <c r="E136" s="54">
        <v>5645</v>
      </c>
      <c r="F136" s="54" t="s">
        <v>651</v>
      </c>
      <c r="G136" s="54">
        <v>2528719.5610000002</v>
      </c>
      <c r="H136" s="54">
        <v>1156450.906</v>
      </c>
      <c r="I136" s="54" t="s">
        <v>38</v>
      </c>
      <c r="J136" s="55">
        <v>39630</v>
      </c>
    </row>
    <row r="137" spans="1:10" x14ac:dyDescent="0.3">
      <c r="A137" s="54" t="s">
        <v>942</v>
      </c>
      <c r="B137" s="54">
        <v>1123</v>
      </c>
      <c r="C137" s="56" t="s">
        <v>23</v>
      </c>
      <c r="D137" s="54" t="s">
        <v>942</v>
      </c>
      <c r="E137" s="54">
        <v>5621</v>
      </c>
      <c r="F137" s="54" t="s">
        <v>651</v>
      </c>
      <c r="G137" s="54">
        <v>2528740.6639999999</v>
      </c>
      <c r="H137" s="54">
        <v>1157918.4669999999</v>
      </c>
      <c r="I137" s="54" t="s">
        <v>38</v>
      </c>
      <c r="J137" s="55">
        <v>39630</v>
      </c>
    </row>
    <row r="138" spans="1:10" x14ac:dyDescent="0.3">
      <c r="A138" s="54" t="s">
        <v>1057</v>
      </c>
      <c r="B138" s="54">
        <v>1124</v>
      </c>
      <c r="C138" s="56" t="s">
        <v>23</v>
      </c>
      <c r="D138" s="54" t="s">
        <v>1057</v>
      </c>
      <c r="E138" s="54">
        <v>5484</v>
      </c>
      <c r="F138" s="54" t="s">
        <v>651</v>
      </c>
      <c r="G138" s="54">
        <v>2528828.6170000001</v>
      </c>
      <c r="H138" s="54">
        <v>1159915.692</v>
      </c>
      <c r="I138" s="54" t="s">
        <v>38</v>
      </c>
      <c r="J138" s="55">
        <v>39630</v>
      </c>
    </row>
    <row r="139" spans="1:10" x14ac:dyDescent="0.3">
      <c r="A139" s="54" t="s">
        <v>930</v>
      </c>
      <c r="B139" s="54">
        <v>1125</v>
      </c>
      <c r="C139" s="56" t="s">
        <v>23</v>
      </c>
      <c r="D139" s="54" t="s">
        <v>929</v>
      </c>
      <c r="E139" s="54">
        <v>5634</v>
      </c>
      <c r="F139" s="54" t="s">
        <v>651</v>
      </c>
      <c r="G139" s="54">
        <v>2526437.42</v>
      </c>
      <c r="H139" s="54">
        <v>1153783.5449999999</v>
      </c>
      <c r="I139" s="54" t="s">
        <v>38</v>
      </c>
      <c r="J139" s="55">
        <v>39630</v>
      </c>
    </row>
    <row r="140" spans="1:10" x14ac:dyDescent="0.3">
      <c r="A140" s="54" t="s">
        <v>910</v>
      </c>
      <c r="B140" s="54">
        <v>1126</v>
      </c>
      <c r="C140" s="56" t="s">
        <v>23</v>
      </c>
      <c r="D140" s="54" t="s">
        <v>910</v>
      </c>
      <c r="E140" s="54">
        <v>5650</v>
      </c>
      <c r="F140" s="54" t="s">
        <v>651</v>
      </c>
      <c r="G140" s="54">
        <v>2525220.5869999998</v>
      </c>
      <c r="H140" s="54">
        <v>1154506.956</v>
      </c>
      <c r="I140" s="54" t="s">
        <v>38</v>
      </c>
      <c r="J140" s="55">
        <v>39630</v>
      </c>
    </row>
    <row r="141" spans="1:10" x14ac:dyDescent="0.3">
      <c r="A141" s="54" t="s">
        <v>936</v>
      </c>
      <c r="B141" s="54">
        <v>1127</v>
      </c>
      <c r="C141" s="56" t="s">
        <v>23</v>
      </c>
      <c r="D141" s="54" t="s">
        <v>936</v>
      </c>
      <c r="E141" s="54">
        <v>5629</v>
      </c>
      <c r="F141" s="54" t="s">
        <v>651</v>
      </c>
      <c r="G141" s="54">
        <v>2524144.7969999998</v>
      </c>
      <c r="H141" s="54">
        <v>1155747.8959999999</v>
      </c>
      <c r="I141" s="54" t="s">
        <v>38</v>
      </c>
      <c r="J141" s="55">
        <v>39630</v>
      </c>
    </row>
    <row r="142" spans="1:10" x14ac:dyDescent="0.3">
      <c r="A142" s="54" t="s">
        <v>902</v>
      </c>
      <c r="B142" s="54">
        <v>1128</v>
      </c>
      <c r="C142" s="56" t="s">
        <v>23</v>
      </c>
      <c r="D142" s="54" t="s">
        <v>897</v>
      </c>
      <c r="E142" s="54">
        <v>5656</v>
      </c>
      <c r="F142" s="54" t="s">
        <v>651</v>
      </c>
      <c r="G142" s="54">
        <v>2523438.0619999999</v>
      </c>
      <c r="H142" s="54">
        <v>1155095.7</v>
      </c>
      <c r="I142" s="54" t="s">
        <v>38</v>
      </c>
      <c r="J142" s="55">
        <v>39630</v>
      </c>
    </row>
    <row r="143" spans="1:10" x14ac:dyDescent="0.3">
      <c r="A143" s="54" t="s">
        <v>911</v>
      </c>
      <c r="B143" s="54">
        <v>1131</v>
      </c>
      <c r="C143" s="56" t="s">
        <v>23</v>
      </c>
      <c r="D143" s="54" t="s">
        <v>911</v>
      </c>
      <c r="E143" s="54">
        <v>5649</v>
      </c>
      <c r="F143" s="54" t="s">
        <v>651</v>
      </c>
      <c r="G143" s="54">
        <v>2526213.4730000002</v>
      </c>
      <c r="H143" s="54">
        <v>1150594.1669999999</v>
      </c>
      <c r="I143" s="54" t="s">
        <v>38</v>
      </c>
      <c r="J143" s="55">
        <v>39630</v>
      </c>
    </row>
    <row r="144" spans="1:10" x14ac:dyDescent="0.3">
      <c r="A144" s="54" t="s">
        <v>922</v>
      </c>
      <c r="B144" s="54">
        <v>1132</v>
      </c>
      <c r="C144" s="56" t="s">
        <v>23</v>
      </c>
      <c r="D144" s="54" t="s">
        <v>921</v>
      </c>
      <c r="E144" s="54">
        <v>5639</v>
      </c>
      <c r="F144" s="54" t="s">
        <v>651</v>
      </c>
      <c r="G144" s="54">
        <v>2525212.3509999998</v>
      </c>
      <c r="H144" s="54">
        <v>1150929.4890000001</v>
      </c>
      <c r="I144" s="54" t="s">
        <v>38</v>
      </c>
      <c r="J144" s="55">
        <v>39630</v>
      </c>
    </row>
    <row r="145" spans="1:10" x14ac:dyDescent="0.3">
      <c r="A145" s="54" t="s">
        <v>937</v>
      </c>
      <c r="B145" s="54">
        <v>1134</v>
      </c>
      <c r="C145" s="56" t="s">
        <v>46</v>
      </c>
      <c r="D145" s="54" t="s">
        <v>937</v>
      </c>
      <c r="E145" s="54">
        <v>5628</v>
      </c>
      <c r="F145" s="54" t="s">
        <v>651</v>
      </c>
      <c r="G145" s="54">
        <v>2526244.9890000001</v>
      </c>
      <c r="H145" s="54">
        <v>1152036.7590000001</v>
      </c>
      <c r="I145" s="54" t="s">
        <v>38</v>
      </c>
      <c r="J145" s="55">
        <v>39630</v>
      </c>
    </row>
    <row r="146" spans="1:10" x14ac:dyDescent="0.3">
      <c r="A146" s="54" t="s">
        <v>906</v>
      </c>
      <c r="B146" s="54">
        <v>1134</v>
      </c>
      <c r="C146" s="56" t="s">
        <v>23</v>
      </c>
      <c r="D146" s="54" t="s">
        <v>906</v>
      </c>
      <c r="E146" s="54">
        <v>5653</v>
      </c>
      <c r="F146" s="54" t="s">
        <v>651</v>
      </c>
      <c r="G146" s="54">
        <v>2525709.0099999998</v>
      </c>
      <c r="H146" s="54">
        <v>1152932.575</v>
      </c>
      <c r="I146" s="54" t="s">
        <v>38</v>
      </c>
      <c r="J146" s="55">
        <v>39630</v>
      </c>
    </row>
    <row r="147" spans="1:10" x14ac:dyDescent="0.3">
      <c r="A147" s="54" t="s">
        <v>935</v>
      </c>
      <c r="B147" s="54">
        <v>1135</v>
      </c>
      <c r="C147" s="56" t="s">
        <v>23</v>
      </c>
      <c r="D147" s="54" t="s">
        <v>935</v>
      </c>
      <c r="E147" s="54">
        <v>5631</v>
      </c>
      <c r="F147" s="54" t="s">
        <v>651</v>
      </c>
      <c r="G147" s="54">
        <v>2524350.31</v>
      </c>
      <c r="H147" s="54">
        <v>1152299.081</v>
      </c>
      <c r="I147" s="54" t="s">
        <v>38</v>
      </c>
      <c r="J147" s="55">
        <v>39630</v>
      </c>
    </row>
    <row r="148" spans="1:10" x14ac:dyDescent="0.3">
      <c r="A148" s="54" t="s">
        <v>901</v>
      </c>
      <c r="B148" s="54">
        <v>1136</v>
      </c>
      <c r="C148" s="56" t="s">
        <v>23</v>
      </c>
      <c r="D148" s="54" t="s">
        <v>897</v>
      </c>
      <c r="E148" s="54">
        <v>5656</v>
      </c>
      <c r="F148" s="54" t="s">
        <v>651</v>
      </c>
      <c r="G148" s="54">
        <v>2523206.85</v>
      </c>
      <c r="H148" s="54">
        <v>1153792.2150000001</v>
      </c>
      <c r="I148" s="54" t="s">
        <v>38</v>
      </c>
      <c r="J148" s="55">
        <v>39630</v>
      </c>
    </row>
    <row r="149" spans="1:10" x14ac:dyDescent="0.3">
      <c r="A149" s="54" t="s">
        <v>900</v>
      </c>
      <c r="B149" s="54">
        <v>1141</v>
      </c>
      <c r="C149" s="56" t="s">
        <v>23</v>
      </c>
      <c r="D149" s="54" t="s">
        <v>897</v>
      </c>
      <c r="E149" s="54">
        <v>5656</v>
      </c>
      <c r="F149" s="54" t="s">
        <v>651</v>
      </c>
      <c r="G149" s="54">
        <v>2523621.9029999999</v>
      </c>
      <c r="H149" s="54">
        <v>1158401.0519999999</v>
      </c>
      <c r="I149" s="54" t="s">
        <v>38</v>
      </c>
      <c r="J149" s="55">
        <v>39630</v>
      </c>
    </row>
    <row r="150" spans="1:10" x14ac:dyDescent="0.3">
      <c r="A150" s="54" t="s">
        <v>899</v>
      </c>
      <c r="B150" s="54">
        <v>1142</v>
      </c>
      <c r="C150" s="56" t="s">
        <v>23</v>
      </c>
      <c r="D150" s="54" t="s">
        <v>897</v>
      </c>
      <c r="E150" s="54">
        <v>5656</v>
      </c>
      <c r="F150" s="54" t="s">
        <v>651</v>
      </c>
      <c r="G150" s="54">
        <v>2521658.7349999999</v>
      </c>
      <c r="H150" s="54">
        <v>1159765.2220000001</v>
      </c>
      <c r="I150" s="54" t="s">
        <v>38</v>
      </c>
      <c r="J150" s="55">
        <v>39630</v>
      </c>
    </row>
    <row r="151" spans="1:10" x14ac:dyDescent="0.3">
      <c r="A151" s="54" t="s">
        <v>898</v>
      </c>
      <c r="B151" s="54">
        <v>1143</v>
      </c>
      <c r="C151" s="56" t="s">
        <v>23</v>
      </c>
      <c r="D151" s="54" t="s">
        <v>897</v>
      </c>
      <c r="E151" s="54">
        <v>5656</v>
      </c>
      <c r="F151" s="54" t="s">
        <v>651</v>
      </c>
      <c r="G151" s="54">
        <v>2521780.335</v>
      </c>
      <c r="H151" s="54">
        <v>1156532.625</v>
      </c>
      <c r="I151" s="54" t="s">
        <v>38</v>
      </c>
      <c r="J151" s="55">
        <v>39630</v>
      </c>
    </row>
    <row r="152" spans="1:10" x14ac:dyDescent="0.3">
      <c r="A152" s="54" t="s">
        <v>1105</v>
      </c>
      <c r="B152" s="54">
        <v>1144</v>
      </c>
      <c r="C152" s="56" t="s">
        <v>23</v>
      </c>
      <c r="D152" s="54" t="s">
        <v>1105</v>
      </c>
      <c r="E152" s="54">
        <v>5423</v>
      </c>
      <c r="F152" s="54" t="s">
        <v>651</v>
      </c>
      <c r="G152" s="54">
        <v>2518666.892</v>
      </c>
      <c r="H152" s="54">
        <v>1156370.7309999999</v>
      </c>
      <c r="I152" s="54" t="s">
        <v>38</v>
      </c>
      <c r="J152" s="55">
        <v>39630</v>
      </c>
    </row>
    <row r="153" spans="1:10" x14ac:dyDescent="0.3">
      <c r="A153" s="54" t="s">
        <v>1094</v>
      </c>
      <c r="B153" s="54">
        <v>1145</v>
      </c>
      <c r="C153" s="56" t="s">
        <v>23</v>
      </c>
      <c r="D153" s="54" t="s">
        <v>1094</v>
      </c>
      <c r="E153" s="54">
        <v>5425</v>
      </c>
      <c r="F153" s="54" t="s">
        <v>651</v>
      </c>
      <c r="G153" s="54">
        <v>2513721.9640000002</v>
      </c>
      <c r="H153" s="54">
        <v>1155896.514</v>
      </c>
      <c r="I153" s="54" t="s">
        <v>38</v>
      </c>
      <c r="J153" s="55">
        <v>39630</v>
      </c>
    </row>
    <row r="154" spans="1:10" x14ac:dyDescent="0.3">
      <c r="A154" s="54" t="s">
        <v>1094</v>
      </c>
      <c r="B154" s="54">
        <v>1145</v>
      </c>
      <c r="C154" s="56" t="s">
        <v>23</v>
      </c>
      <c r="D154" s="54" t="s">
        <v>1092</v>
      </c>
      <c r="E154" s="54">
        <v>5435</v>
      </c>
      <c r="F154" s="54" t="s">
        <v>651</v>
      </c>
      <c r="G154" s="54">
        <v>2517470.531</v>
      </c>
      <c r="H154" s="54">
        <v>1153337.9709999999</v>
      </c>
      <c r="I154" s="54" t="s">
        <v>38</v>
      </c>
      <c r="J154" s="55">
        <v>39630</v>
      </c>
    </row>
    <row r="155" spans="1:10" x14ac:dyDescent="0.3">
      <c r="A155" s="54" t="s">
        <v>1098</v>
      </c>
      <c r="B155" s="54">
        <v>1146</v>
      </c>
      <c r="C155" s="56" t="s">
        <v>23</v>
      </c>
      <c r="D155" s="54" t="s">
        <v>1097</v>
      </c>
      <c r="E155" s="54">
        <v>5431</v>
      </c>
      <c r="F155" s="54" t="s">
        <v>651</v>
      </c>
      <c r="G155" s="54">
        <v>2517549.2200000002</v>
      </c>
      <c r="H155" s="54">
        <v>1158860.949</v>
      </c>
      <c r="I155" s="54" t="s">
        <v>38</v>
      </c>
      <c r="J155" s="55">
        <v>39630</v>
      </c>
    </row>
    <row r="156" spans="1:10" x14ac:dyDescent="0.3">
      <c r="A156" s="54" t="s">
        <v>1046</v>
      </c>
      <c r="B156" s="54">
        <v>1147</v>
      </c>
      <c r="C156" s="56" t="s">
        <v>23</v>
      </c>
      <c r="D156" s="54" t="s">
        <v>1046</v>
      </c>
      <c r="E156" s="54">
        <v>5492</v>
      </c>
      <c r="F156" s="54" t="s">
        <v>651</v>
      </c>
      <c r="G156" s="54">
        <v>2517163.7439999999</v>
      </c>
      <c r="H156" s="54">
        <v>1161876.598</v>
      </c>
      <c r="I156" s="54" t="s">
        <v>38</v>
      </c>
      <c r="J156" s="55">
        <v>39630</v>
      </c>
    </row>
    <row r="157" spans="1:10" x14ac:dyDescent="0.3">
      <c r="A157" s="54" t="s">
        <v>1067</v>
      </c>
      <c r="B157" s="54">
        <v>1148</v>
      </c>
      <c r="C157" s="56" t="s">
        <v>541</v>
      </c>
      <c r="D157" s="54" t="s">
        <v>1068</v>
      </c>
      <c r="E157" s="54">
        <v>5474</v>
      </c>
      <c r="F157" s="54" t="s">
        <v>651</v>
      </c>
      <c r="G157" s="54">
        <v>2524916.69</v>
      </c>
      <c r="H157" s="54">
        <v>1162433.044</v>
      </c>
      <c r="I157" s="54" t="s">
        <v>38</v>
      </c>
      <c r="J157" s="55">
        <v>39630</v>
      </c>
    </row>
    <row r="158" spans="1:10" x14ac:dyDescent="0.3">
      <c r="A158" s="54" t="s">
        <v>1067</v>
      </c>
      <c r="B158" s="54">
        <v>1148</v>
      </c>
      <c r="C158" s="56" t="s">
        <v>541</v>
      </c>
      <c r="D158" s="54" t="s">
        <v>1067</v>
      </c>
      <c r="E158" s="54">
        <v>5475</v>
      </c>
      <c r="F158" s="54" t="s">
        <v>651</v>
      </c>
      <c r="G158" s="54">
        <v>2524012.7250000001</v>
      </c>
      <c r="H158" s="54">
        <v>1162380.966</v>
      </c>
      <c r="I158" s="54" t="s">
        <v>38</v>
      </c>
      <c r="J158" s="55">
        <v>39630</v>
      </c>
    </row>
    <row r="159" spans="1:10" x14ac:dyDescent="0.3">
      <c r="A159" s="54" t="s">
        <v>1062</v>
      </c>
      <c r="B159" s="54">
        <v>1148</v>
      </c>
      <c r="C159" s="56" t="s">
        <v>98</v>
      </c>
      <c r="D159" s="54" t="s">
        <v>1062</v>
      </c>
      <c r="E159" s="54">
        <v>5479</v>
      </c>
      <c r="F159" s="54" t="s">
        <v>651</v>
      </c>
      <c r="G159" s="54">
        <v>2523044.1069999998</v>
      </c>
      <c r="H159" s="54">
        <v>1164996.26</v>
      </c>
      <c r="I159" s="54" t="s">
        <v>38</v>
      </c>
      <c r="J159" s="55">
        <v>39630</v>
      </c>
    </row>
    <row r="160" spans="1:10" x14ac:dyDescent="0.3">
      <c r="A160" s="54" t="s">
        <v>1054</v>
      </c>
      <c r="B160" s="54">
        <v>1148</v>
      </c>
      <c r="C160" s="56" t="s">
        <v>538</v>
      </c>
      <c r="D160" s="54" t="s">
        <v>1053</v>
      </c>
      <c r="E160" s="54">
        <v>5486</v>
      </c>
      <c r="F160" s="54" t="s">
        <v>651</v>
      </c>
      <c r="G160" s="54">
        <v>2520464.23</v>
      </c>
      <c r="H160" s="54">
        <v>1165248.2830000001</v>
      </c>
      <c r="I160" s="54" t="s">
        <v>38</v>
      </c>
      <c r="J160" s="55">
        <v>39630</v>
      </c>
    </row>
    <row r="161" spans="1:10" x14ac:dyDescent="0.3">
      <c r="A161" s="54" t="s">
        <v>811</v>
      </c>
      <c r="B161" s="54">
        <v>1148</v>
      </c>
      <c r="C161" s="56" t="s">
        <v>543</v>
      </c>
      <c r="D161" s="54" t="s">
        <v>811</v>
      </c>
      <c r="E161" s="54">
        <v>5758</v>
      </c>
      <c r="F161" s="54" t="s">
        <v>651</v>
      </c>
      <c r="G161" s="54">
        <v>2522400.7940000002</v>
      </c>
      <c r="H161" s="54">
        <v>1169121.388</v>
      </c>
      <c r="I161" s="54" t="s">
        <v>38</v>
      </c>
      <c r="J161" s="55">
        <v>39630</v>
      </c>
    </row>
    <row r="162" spans="1:10" x14ac:dyDescent="0.3">
      <c r="A162" s="54" t="s">
        <v>1053</v>
      </c>
      <c r="B162" s="54">
        <v>1148</v>
      </c>
      <c r="C162" s="56" t="s">
        <v>23</v>
      </c>
      <c r="D162" s="54" t="s">
        <v>1053</v>
      </c>
      <c r="E162" s="54">
        <v>5486</v>
      </c>
      <c r="F162" s="54" t="s">
        <v>651</v>
      </c>
      <c r="G162" s="54">
        <v>2520520.1269999999</v>
      </c>
      <c r="H162" s="54">
        <v>1164020.7549999999</v>
      </c>
      <c r="I162" s="54" t="s">
        <v>38</v>
      </c>
      <c r="J162" s="55">
        <v>39630</v>
      </c>
    </row>
    <row r="163" spans="1:10" x14ac:dyDescent="0.3">
      <c r="A163" s="54" t="s">
        <v>1051</v>
      </c>
      <c r="B163" s="54">
        <v>1148</v>
      </c>
      <c r="C163" s="56" t="s">
        <v>46</v>
      </c>
      <c r="D163" s="54" t="s">
        <v>1051</v>
      </c>
      <c r="E163" s="54">
        <v>5488</v>
      </c>
      <c r="F163" s="54" t="s">
        <v>651</v>
      </c>
      <c r="G163" s="54">
        <v>2521698.41</v>
      </c>
      <c r="H163" s="54">
        <v>1161792.2109999999</v>
      </c>
      <c r="I163" s="54" t="s">
        <v>38</v>
      </c>
      <c r="J163" s="55">
        <v>39630</v>
      </c>
    </row>
    <row r="164" spans="1:10" x14ac:dyDescent="0.3">
      <c r="A164" s="54" t="s">
        <v>1049</v>
      </c>
      <c r="B164" s="54">
        <v>1148</v>
      </c>
      <c r="C164" s="56" t="s">
        <v>293</v>
      </c>
      <c r="D164" s="54" t="s">
        <v>1048</v>
      </c>
      <c r="E164" s="54">
        <v>5490</v>
      </c>
      <c r="F164" s="54" t="s">
        <v>651</v>
      </c>
      <c r="G164" s="54">
        <v>2524559.2820000001</v>
      </c>
      <c r="H164" s="54">
        <v>1167345.72</v>
      </c>
      <c r="I164" s="54" t="s">
        <v>38</v>
      </c>
      <c r="J164" s="55">
        <v>39630</v>
      </c>
    </row>
    <row r="165" spans="1:10" x14ac:dyDescent="0.3">
      <c r="A165" s="54" t="s">
        <v>1047</v>
      </c>
      <c r="B165" s="54">
        <v>1148</v>
      </c>
      <c r="C165" s="56" t="s">
        <v>348</v>
      </c>
      <c r="D165" s="54" t="s">
        <v>1047</v>
      </c>
      <c r="E165" s="54">
        <v>5491</v>
      </c>
      <c r="F165" s="54" t="s">
        <v>651</v>
      </c>
      <c r="G165" s="54">
        <v>2519765.33</v>
      </c>
      <c r="H165" s="54">
        <v>1167448.034</v>
      </c>
      <c r="I165" s="54" t="s">
        <v>38</v>
      </c>
      <c r="J165" s="55">
        <v>39630</v>
      </c>
    </row>
    <row r="166" spans="1:10" x14ac:dyDescent="0.3">
      <c r="A166" s="54" t="s">
        <v>1055</v>
      </c>
      <c r="B166" s="54">
        <v>1148</v>
      </c>
      <c r="C166" s="56" t="s">
        <v>44</v>
      </c>
      <c r="D166" s="54" t="s">
        <v>1053</v>
      </c>
      <c r="E166" s="54">
        <v>5486</v>
      </c>
      <c r="F166" s="54" t="s">
        <v>651</v>
      </c>
      <c r="G166" s="54">
        <v>2521116.926</v>
      </c>
      <c r="H166" s="54">
        <v>1162412.7069999999</v>
      </c>
      <c r="I166" s="54" t="s">
        <v>38</v>
      </c>
      <c r="J166" s="55">
        <v>39630</v>
      </c>
    </row>
    <row r="167" spans="1:10" x14ac:dyDescent="0.3">
      <c r="A167" s="54" t="s">
        <v>1104</v>
      </c>
      <c r="B167" s="54">
        <v>1149</v>
      </c>
      <c r="C167" s="56" t="s">
        <v>23</v>
      </c>
      <c r="D167" s="54" t="s">
        <v>1104</v>
      </c>
      <c r="E167" s="54">
        <v>5424</v>
      </c>
      <c r="F167" s="54" t="s">
        <v>651</v>
      </c>
      <c r="G167" s="54">
        <v>2514999.7609999999</v>
      </c>
      <c r="H167" s="54">
        <v>1157989.71</v>
      </c>
      <c r="I167" s="54" t="s">
        <v>38</v>
      </c>
      <c r="J167" s="55">
        <v>39630</v>
      </c>
    </row>
    <row r="168" spans="1:10" x14ac:dyDescent="0.3">
      <c r="A168" s="54" t="s">
        <v>1104</v>
      </c>
      <c r="B168" s="54">
        <v>1149</v>
      </c>
      <c r="C168" s="56" t="s">
        <v>23</v>
      </c>
      <c r="D168" s="54" t="s">
        <v>1094</v>
      </c>
      <c r="E168" s="54">
        <v>5425</v>
      </c>
      <c r="F168" s="54" t="s">
        <v>651</v>
      </c>
      <c r="G168" s="54">
        <v>2515100.6719999998</v>
      </c>
      <c r="H168" s="54">
        <v>1156319.2290000001</v>
      </c>
      <c r="I168" s="54" t="s">
        <v>38</v>
      </c>
      <c r="J168" s="55">
        <v>39630</v>
      </c>
    </row>
    <row r="169" spans="1:10" x14ac:dyDescent="0.3">
      <c r="A169" s="54" t="s">
        <v>916</v>
      </c>
      <c r="B169" s="54">
        <v>1162</v>
      </c>
      <c r="C169" s="56" t="s">
        <v>23</v>
      </c>
      <c r="D169" s="54" t="s">
        <v>921</v>
      </c>
      <c r="E169" s="54">
        <v>5639</v>
      </c>
      <c r="F169" s="54" t="s">
        <v>651</v>
      </c>
      <c r="G169" s="54">
        <v>2525704.9309999999</v>
      </c>
      <c r="H169" s="54">
        <v>1149798.7819999999</v>
      </c>
      <c r="I169" s="54" t="s">
        <v>38</v>
      </c>
      <c r="J169" s="55">
        <v>39630</v>
      </c>
    </row>
    <row r="170" spans="1:10" x14ac:dyDescent="0.3">
      <c r="A170" s="54" t="s">
        <v>916</v>
      </c>
      <c r="B170" s="54">
        <v>1162</v>
      </c>
      <c r="C170" s="56" t="s">
        <v>23</v>
      </c>
      <c r="D170" s="54" t="s">
        <v>915</v>
      </c>
      <c r="E170" s="54">
        <v>5646</v>
      </c>
      <c r="F170" s="54" t="s">
        <v>651</v>
      </c>
      <c r="G170" s="54">
        <v>2523884.0090000001</v>
      </c>
      <c r="H170" s="54">
        <v>1148688.2009999999</v>
      </c>
      <c r="I170" s="54" t="s">
        <v>38</v>
      </c>
      <c r="J170" s="55">
        <v>39630</v>
      </c>
    </row>
    <row r="171" spans="1:10" x14ac:dyDescent="0.3">
      <c r="A171" s="54" t="s">
        <v>926</v>
      </c>
      <c r="B171" s="54">
        <v>1163</v>
      </c>
      <c r="C171" s="56" t="s">
        <v>23</v>
      </c>
      <c r="D171" s="54" t="s">
        <v>926</v>
      </c>
      <c r="E171" s="54">
        <v>5636</v>
      </c>
      <c r="F171" s="54" t="s">
        <v>651</v>
      </c>
      <c r="G171" s="54">
        <v>2521904.372</v>
      </c>
      <c r="H171" s="54">
        <v>1148495.551</v>
      </c>
      <c r="I171" s="54" t="s">
        <v>38</v>
      </c>
      <c r="J171" s="55">
        <v>39630</v>
      </c>
    </row>
    <row r="172" spans="1:10" x14ac:dyDescent="0.3">
      <c r="A172" s="54" t="s">
        <v>940</v>
      </c>
      <c r="B172" s="54">
        <v>1164</v>
      </c>
      <c r="C172" s="56" t="s">
        <v>23</v>
      </c>
      <c r="D172" s="54" t="s">
        <v>940</v>
      </c>
      <c r="E172" s="54">
        <v>5623</v>
      </c>
      <c r="F172" s="54" t="s">
        <v>651</v>
      </c>
      <c r="G172" s="54">
        <v>2520932.5410000002</v>
      </c>
      <c r="H172" s="54">
        <v>1146671.827</v>
      </c>
      <c r="I172" s="54" t="s">
        <v>38</v>
      </c>
      <c r="J172" s="55">
        <v>39630</v>
      </c>
    </row>
    <row r="173" spans="1:10" x14ac:dyDescent="0.3">
      <c r="A173" s="54" t="s">
        <v>737</v>
      </c>
      <c r="B173" s="54">
        <v>1165</v>
      </c>
      <c r="C173" s="56" t="s">
        <v>23</v>
      </c>
      <c r="D173" s="54" t="s">
        <v>737</v>
      </c>
      <c r="E173" s="54">
        <v>5851</v>
      </c>
      <c r="F173" s="54" t="s">
        <v>651</v>
      </c>
      <c r="G173" s="54">
        <v>2519688.6540000001</v>
      </c>
      <c r="H173" s="54">
        <v>1147062.878</v>
      </c>
      <c r="I173" s="54" t="s">
        <v>38</v>
      </c>
      <c r="J173" s="55">
        <v>39630</v>
      </c>
    </row>
    <row r="174" spans="1:10" x14ac:dyDescent="0.3">
      <c r="A174" s="54" t="s">
        <v>729</v>
      </c>
      <c r="B174" s="54">
        <v>1166</v>
      </c>
      <c r="C174" s="56" t="s">
        <v>23</v>
      </c>
      <c r="D174" s="54" t="s">
        <v>1102</v>
      </c>
      <c r="E174" s="54">
        <v>5427</v>
      </c>
      <c r="F174" s="54" t="s">
        <v>651</v>
      </c>
      <c r="G174" s="54">
        <v>2518448.7960000001</v>
      </c>
      <c r="H174" s="54">
        <v>1146828.6740000001</v>
      </c>
      <c r="I174" s="54" t="s">
        <v>38</v>
      </c>
      <c r="J174" s="55">
        <v>39630</v>
      </c>
    </row>
    <row r="175" spans="1:10" x14ac:dyDescent="0.3">
      <c r="A175" s="54" t="s">
        <v>729</v>
      </c>
      <c r="B175" s="54">
        <v>1166</v>
      </c>
      <c r="C175" s="56" t="s">
        <v>23</v>
      </c>
      <c r="D175" s="54" t="s">
        <v>729</v>
      </c>
      <c r="E175" s="54">
        <v>5860</v>
      </c>
      <c r="F175" s="54" t="s">
        <v>651</v>
      </c>
      <c r="G175" s="54">
        <v>2517030.6379999998</v>
      </c>
      <c r="H175" s="54">
        <v>1147189.355</v>
      </c>
      <c r="I175" s="54" t="s">
        <v>38</v>
      </c>
      <c r="J175" s="55">
        <v>39630</v>
      </c>
    </row>
    <row r="176" spans="1:10" x14ac:dyDescent="0.3">
      <c r="A176" s="54" t="s">
        <v>920</v>
      </c>
      <c r="B176" s="54">
        <v>1167</v>
      </c>
      <c r="C176" s="56" t="s">
        <v>23</v>
      </c>
      <c r="D176" s="54" t="s">
        <v>920</v>
      </c>
      <c r="E176" s="54">
        <v>5640</v>
      </c>
      <c r="F176" s="54" t="s">
        <v>651</v>
      </c>
      <c r="G176" s="54">
        <v>2523984.0180000002</v>
      </c>
      <c r="H176" s="54">
        <v>1150490.5959999999</v>
      </c>
      <c r="I176" s="54" t="s">
        <v>38</v>
      </c>
      <c r="J176" s="55">
        <v>39630</v>
      </c>
    </row>
    <row r="177" spans="1:10" x14ac:dyDescent="0.3">
      <c r="A177" s="54" t="s">
        <v>907</v>
      </c>
      <c r="B177" s="54">
        <v>1168</v>
      </c>
      <c r="C177" s="56" t="s">
        <v>23</v>
      </c>
      <c r="D177" s="54" t="s">
        <v>907</v>
      </c>
      <c r="E177" s="54">
        <v>5652</v>
      </c>
      <c r="F177" s="54" t="s">
        <v>651</v>
      </c>
      <c r="G177" s="54">
        <v>2522507.611</v>
      </c>
      <c r="H177" s="54">
        <v>1151139.8400000001</v>
      </c>
      <c r="I177" s="54" t="s">
        <v>38</v>
      </c>
      <c r="J177" s="55">
        <v>39630</v>
      </c>
    </row>
    <row r="178" spans="1:10" x14ac:dyDescent="0.3">
      <c r="A178" s="54" t="s">
        <v>904</v>
      </c>
      <c r="B178" s="54">
        <v>1169</v>
      </c>
      <c r="C178" s="56" t="s">
        <v>23</v>
      </c>
      <c r="D178" s="54" t="s">
        <v>904</v>
      </c>
      <c r="E178" s="54">
        <v>5655</v>
      </c>
      <c r="F178" s="54" t="s">
        <v>651</v>
      </c>
      <c r="G178" s="54">
        <v>2520734.5430000001</v>
      </c>
      <c r="H178" s="54">
        <v>1153184.003</v>
      </c>
      <c r="I178" s="54" t="s">
        <v>38</v>
      </c>
      <c r="J178" s="55">
        <v>39630</v>
      </c>
    </row>
    <row r="179" spans="1:10" x14ac:dyDescent="0.3">
      <c r="A179" s="54" t="s">
        <v>925</v>
      </c>
      <c r="B179" s="54">
        <v>1170</v>
      </c>
      <c r="C179" s="56" t="s">
        <v>23</v>
      </c>
      <c r="D179" s="54" t="s">
        <v>925</v>
      </c>
      <c r="E179" s="54">
        <v>5422</v>
      </c>
      <c r="F179" s="54" t="s">
        <v>651</v>
      </c>
      <c r="G179" s="54">
        <v>2519278.6979999999</v>
      </c>
      <c r="H179" s="54">
        <v>1148950.527</v>
      </c>
      <c r="I179" s="54" t="s">
        <v>38</v>
      </c>
      <c r="J179" s="55">
        <v>39630</v>
      </c>
    </row>
    <row r="180" spans="1:10" x14ac:dyDescent="0.3">
      <c r="A180" s="54" t="s">
        <v>925</v>
      </c>
      <c r="B180" s="54">
        <v>1170</v>
      </c>
      <c r="C180" s="56" t="s">
        <v>23</v>
      </c>
      <c r="D180" s="54" t="s">
        <v>924</v>
      </c>
      <c r="E180" s="54">
        <v>5637</v>
      </c>
      <c r="F180" s="54" t="s">
        <v>651</v>
      </c>
      <c r="G180" s="54">
        <v>2520828.4870000002</v>
      </c>
      <c r="H180" s="54">
        <v>1149007.8230000001</v>
      </c>
      <c r="I180" s="54" t="s">
        <v>38</v>
      </c>
      <c r="J180" s="55">
        <v>39630</v>
      </c>
    </row>
    <row r="181" spans="1:10" x14ac:dyDescent="0.3">
      <c r="A181" s="54" t="s">
        <v>1103</v>
      </c>
      <c r="B181" s="54">
        <v>1172</v>
      </c>
      <c r="C181" s="56" t="s">
        <v>23</v>
      </c>
      <c r="D181" s="54" t="s">
        <v>925</v>
      </c>
      <c r="E181" s="54">
        <v>5422</v>
      </c>
      <c r="F181" s="54" t="s">
        <v>651</v>
      </c>
      <c r="G181" s="54">
        <v>2516523.4619999998</v>
      </c>
      <c r="H181" s="54">
        <v>1148818.68</v>
      </c>
      <c r="I181" s="54" t="s">
        <v>38</v>
      </c>
      <c r="J181" s="55">
        <v>39630</v>
      </c>
    </row>
    <row r="182" spans="1:10" x14ac:dyDescent="0.3">
      <c r="A182" s="54" t="s">
        <v>1103</v>
      </c>
      <c r="B182" s="54">
        <v>1172</v>
      </c>
      <c r="C182" s="56" t="s">
        <v>23</v>
      </c>
      <c r="D182" s="54" t="s">
        <v>1103</v>
      </c>
      <c r="E182" s="54">
        <v>5426</v>
      </c>
      <c r="F182" s="54" t="s">
        <v>651</v>
      </c>
      <c r="G182" s="54">
        <v>2516613.1510000001</v>
      </c>
      <c r="H182" s="54">
        <v>1148718.6810000001</v>
      </c>
      <c r="I182" s="54" t="s">
        <v>38</v>
      </c>
      <c r="J182" s="55">
        <v>39630</v>
      </c>
    </row>
    <row r="183" spans="1:10" x14ac:dyDescent="0.3">
      <c r="A183" s="54" t="s">
        <v>1102</v>
      </c>
      <c r="B183" s="54">
        <v>1173</v>
      </c>
      <c r="C183" s="56" t="s">
        <v>23</v>
      </c>
      <c r="D183" s="54" t="s">
        <v>1102</v>
      </c>
      <c r="E183" s="54">
        <v>5427</v>
      </c>
      <c r="F183" s="54" t="s">
        <v>651</v>
      </c>
      <c r="G183" s="54">
        <v>2518235.6940000001</v>
      </c>
      <c r="H183" s="54">
        <v>1147783.0330000001</v>
      </c>
      <c r="I183" s="54" t="s">
        <v>38</v>
      </c>
      <c r="J183" s="55">
        <v>39630</v>
      </c>
    </row>
    <row r="184" spans="1:10" x14ac:dyDescent="0.3">
      <c r="A184" s="54" t="s">
        <v>1107</v>
      </c>
      <c r="B184" s="54">
        <v>1174</v>
      </c>
      <c r="C184" s="56" t="s">
        <v>23</v>
      </c>
      <c r="D184" s="54" t="s">
        <v>925</v>
      </c>
      <c r="E184" s="54">
        <v>5422</v>
      </c>
      <c r="F184" s="54" t="s">
        <v>651</v>
      </c>
      <c r="G184" s="54">
        <v>2516807.1609999998</v>
      </c>
      <c r="H184" s="54">
        <v>1151153.513</v>
      </c>
      <c r="I184" s="54" t="s">
        <v>38</v>
      </c>
      <c r="J184" s="55">
        <v>39630</v>
      </c>
    </row>
    <row r="185" spans="1:10" x14ac:dyDescent="0.3">
      <c r="A185" s="54" t="s">
        <v>1106</v>
      </c>
      <c r="B185" s="54">
        <v>1174</v>
      </c>
      <c r="C185" s="56" t="s">
        <v>46</v>
      </c>
      <c r="D185" s="54" t="s">
        <v>925</v>
      </c>
      <c r="E185" s="54">
        <v>5422</v>
      </c>
      <c r="F185" s="54" t="s">
        <v>651</v>
      </c>
      <c r="G185" s="54">
        <v>2516119.952</v>
      </c>
      <c r="H185" s="54">
        <v>1149566.3330000001</v>
      </c>
      <c r="I185" s="54" t="s">
        <v>38</v>
      </c>
      <c r="J185" s="55">
        <v>39630</v>
      </c>
    </row>
    <row r="186" spans="1:10" x14ac:dyDescent="0.3">
      <c r="A186" s="54" t="s">
        <v>924</v>
      </c>
      <c r="B186" s="54">
        <v>1175</v>
      </c>
      <c r="C186" s="56" t="s">
        <v>23</v>
      </c>
      <c r="D186" s="54" t="s">
        <v>924</v>
      </c>
      <c r="E186" s="54">
        <v>5637</v>
      </c>
      <c r="F186" s="54" t="s">
        <v>651</v>
      </c>
      <c r="G186" s="54">
        <v>2520951.3659999999</v>
      </c>
      <c r="H186" s="54">
        <v>1150486.4950000001</v>
      </c>
      <c r="I186" s="54" t="s">
        <v>38</v>
      </c>
      <c r="J186" s="55">
        <v>39630</v>
      </c>
    </row>
    <row r="187" spans="1:10" x14ac:dyDescent="0.3">
      <c r="A187" s="54" t="s">
        <v>1093</v>
      </c>
      <c r="B187" s="54">
        <v>1176</v>
      </c>
      <c r="C187" s="56" t="s">
        <v>23</v>
      </c>
      <c r="D187" s="54" t="s">
        <v>1092</v>
      </c>
      <c r="E187" s="54">
        <v>5435</v>
      </c>
      <c r="F187" s="54" t="s">
        <v>651</v>
      </c>
      <c r="G187" s="54">
        <v>2518872.6329999999</v>
      </c>
      <c r="H187" s="54">
        <v>1152210.3419999999</v>
      </c>
      <c r="I187" s="54" t="s">
        <v>38</v>
      </c>
      <c r="J187" s="55">
        <v>39630</v>
      </c>
    </row>
    <row r="188" spans="1:10" x14ac:dyDescent="0.3">
      <c r="A188" s="54" t="s">
        <v>728</v>
      </c>
      <c r="B188" s="54">
        <v>1180</v>
      </c>
      <c r="C188" s="56" t="s">
        <v>23</v>
      </c>
      <c r="D188" s="54" t="s">
        <v>734</v>
      </c>
      <c r="E188" s="54">
        <v>5856</v>
      </c>
      <c r="F188" s="54" t="s">
        <v>651</v>
      </c>
      <c r="G188" s="54">
        <v>2514155.7080000001</v>
      </c>
      <c r="H188" s="54">
        <v>1147052.0460000001</v>
      </c>
      <c r="I188" s="54" t="s">
        <v>38</v>
      </c>
      <c r="J188" s="55">
        <v>39630</v>
      </c>
    </row>
    <row r="189" spans="1:10" x14ac:dyDescent="0.3">
      <c r="A189" s="54" t="s">
        <v>728</v>
      </c>
      <c r="B189" s="54">
        <v>1180</v>
      </c>
      <c r="C189" s="56" t="s">
        <v>23</v>
      </c>
      <c r="D189" s="54" t="s">
        <v>732</v>
      </c>
      <c r="E189" s="54">
        <v>5857</v>
      </c>
      <c r="F189" s="54" t="s">
        <v>651</v>
      </c>
      <c r="G189" s="54">
        <v>2513861.0410000002</v>
      </c>
      <c r="H189" s="54">
        <v>1144833.284</v>
      </c>
      <c r="I189" s="54" t="s">
        <v>38</v>
      </c>
      <c r="J189" s="55">
        <v>39630</v>
      </c>
    </row>
    <row r="190" spans="1:10" x14ac:dyDescent="0.3">
      <c r="A190" s="54" t="s">
        <v>728</v>
      </c>
      <c r="B190" s="54">
        <v>1180</v>
      </c>
      <c r="C190" s="56" t="s">
        <v>23</v>
      </c>
      <c r="D190" s="54" t="s">
        <v>728</v>
      </c>
      <c r="E190" s="54">
        <v>5861</v>
      </c>
      <c r="F190" s="54" t="s">
        <v>651</v>
      </c>
      <c r="G190" s="54">
        <v>2514660.844</v>
      </c>
      <c r="H190" s="54">
        <v>1145989.318</v>
      </c>
      <c r="I190" s="54" t="s">
        <v>38</v>
      </c>
      <c r="J190" s="55">
        <v>39630</v>
      </c>
    </row>
    <row r="191" spans="1:10" x14ac:dyDescent="0.3">
      <c r="A191" s="54" t="s">
        <v>727</v>
      </c>
      <c r="B191" s="54">
        <v>1180</v>
      </c>
      <c r="C191" s="56" t="s">
        <v>46</v>
      </c>
      <c r="D191" s="54" t="s">
        <v>734</v>
      </c>
      <c r="E191" s="54">
        <v>5856</v>
      </c>
      <c r="F191" s="54" t="s">
        <v>651</v>
      </c>
      <c r="G191" s="54">
        <v>2513967.8859999999</v>
      </c>
      <c r="H191" s="54">
        <v>1146736.9680000001</v>
      </c>
      <c r="I191" s="54" t="s">
        <v>38</v>
      </c>
      <c r="J191" s="55">
        <v>39630</v>
      </c>
    </row>
    <row r="192" spans="1:10" x14ac:dyDescent="0.3">
      <c r="A192" s="54" t="s">
        <v>727</v>
      </c>
      <c r="B192" s="54">
        <v>1180</v>
      </c>
      <c r="C192" s="56" t="s">
        <v>46</v>
      </c>
      <c r="D192" s="54" t="s">
        <v>727</v>
      </c>
      <c r="E192" s="54">
        <v>5862</v>
      </c>
      <c r="F192" s="54" t="s">
        <v>651</v>
      </c>
      <c r="G192" s="54">
        <v>2513679.5460000001</v>
      </c>
      <c r="H192" s="54">
        <v>1146803.5490000001</v>
      </c>
      <c r="I192" s="54" t="s">
        <v>38</v>
      </c>
      <c r="J192" s="55">
        <v>39630</v>
      </c>
    </row>
    <row r="193" spans="1:10" x14ac:dyDescent="0.3">
      <c r="A193" s="54" t="s">
        <v>732</v>
      </c>
      <c r="B193" s="54">
        <v>1182</v>
      </c>
      <c r="C193" s="56" t="s">
        <v>23</v>
      </c>
      <c r="D193" s="54" t="s">
        <v>732</v>
      </c>
      <c r="E193" s="54">
        <v>5857</v>
      </c>
      <c r="F193" s="54" t="s">
        <v>651</v>
      </c>
      <c r="G193" s="54">
        <v>2512496.398</v>
      </c>
      <c r="H193" s="54">
        <v>1146289.7930000001</v>
      </c>
      <c r="I193" s="54" t="s">
        <v>38</v>
      </c>
      <c r="J193" s="55">
        <v>39630</v>
      </c>
    </row>
    <row r="194" spans="1:10" x14ac:dyDescent="0.3">
      <c r="A194" s="54" t="s">
        <v>735</v>
      </c>
      <c r="B194" s="54">
        <v>1183</v>
      </c>
      <c r="C194" s="56" t="s">
        <v>23</v>
      </c>
      <c r="D194" s="54" t="s">
        <v>735</v>
      </c>
      <c r="E194" s="54">
        <v>5853</v>
      </c>
      <c r="F194" s="54" t="s">
        <v>651</v>
      </c>
      <c r="G194" s="54">
        <v>2511651.2799999998</v>
      </c>
      <c r="H194" s="54">
        <v>1144798.6000000001</v>
      </c>
      <c r="I194" s="54" t="s">
        <v>38</v>
      </c>
      <c r="J194" s="55">
        <v>39630</v>
      </c>
    </row>
    <row r="195" spans="1:10" x14ac:dyDescent="0.3">
      <c r="A195" s="54" t="s">
        <v>735</v>
      </c>
      <c r="B195" s="54">
        <v>1183</v>
      </c>
      <c r="C195" s="56" t="s">
        <v>23</v>
      </c>
      <c r="D195" s="54" t="s">
        <v>732</v>
      </c>
      <c r="E195" s="54">
        <v>5857</v>
      </c>
      <c r="F195" s="54" t="s">
        <v>651</v>
      </c>
      <c r="G195" s="54">
        <v>2512417.0499999998</v>
      </c>
      <c r="H195" s="54">
        <v>1144600.95</v>
      </c>
      <c r="I195" s="54" t="s">
        <v>38</v>
      </c>
      <c r="J195" s="55">
        <v>39630</v>
      </c>
    </row>
    <row r="196" spans="1:10" x14ac:dyDescent="0.3">
      <c r="A196" s="54" t="s">
        <v>731</v>
      </c>
      <c r="B196" s="54">
        <v>1184</v>
      </c>
      <c r="C196" s="56" t="s">
        <v>23</v>
      </c>
      <c r="D196" s="54" t="s">
        <v>731</v>
      </c>
      <c r="E196" s="54">
        <v>5858</v>
      </c>
      <c r="F196" s="54" t="s">
        <v>651</v>
      </c>
      <c r="G196" s="54">
        <v>2510724.9789999998</v>
      </c>
      <c r="H196" s="54">
        <v>1143590.9539999999</v>
      </c>
      <c r="I196" s="54" t="s">
        <v>38</v>
      </c>
      <c r="J196" s="55">
        <v>39630</v>
      </c>
    </row>
    <row r="197" spans="1:10" x14ac:dyDescent="0.3">
      <c r="A197" s="54" t="s">
        <v>725</v>
      </c>
      <c r="B197" s="54">
        <v>1184</v>
      </c>
      <c r="C197" s="56" t="s">
        <v>54</v>
      </c>
      <c r="D197" s="54" t="s">
        <v>725</v>
      </c>
      <c r="E197" s="54">
        <v>5863</v>
      </c>
      <c r="F197" s="54" t="s">
        <v>651</v>
      </c>
      <c r="G197" s="54">
        <v>2510888.5649999999</v>
      </c>
      <c r="H197" s="54">
        <v>1144748.703</v>
      </c>
      <c r="I197" s="54" t="s">
        <v>38</v>
      </c>
      <c r="J197" s="55">
        <v>39630</v>
      </c>
    </row>
    <row r="198" spans="1:10" x14ac:dyDescent="0.3">
      <c r="A198" s="54" t="s">
        <v>730</v>
      </c>
      <c r="B198" s="54">
        <v>1185</v>
      </c>
      <c r="C198" s="56" t="s">
        <v>23</v>
      </c>
      <c r="D198" s="54" t="s">
        <v>734</v>
      </c>
      <c r="E198" s="54">
        <v>5856</v>
      </c>
      <c r="F198" s="54" t="s">
        <v>651</v>
      </c>
      <c r="G198" s="54">
        <v>2514412.5830000001</v>
      </c>
      <c r="H198" s="54">
        <v>1146477.2520000001</v>
      </c>
      <c r="I198" s="54" t="s">
        <v>38</v>
      </c>
      <c r="J198" s="55">
        <v>39630</v>
      </c>
    </row>
    <row r="199" spans="1:10" x14ac:dyDescent="0.3">
      <c r="A199" s="54" t="s">
        <v>730</v>
      </c>
      <c r="B199" s="54">
        <v>1185</v>
      </c>
      <c r="C199" s="56" t="s">
        <v>23</v>
      </c>
      <c r="D199" s="54" t="s">
        <v>730</v>
      </c>
      <c r="E199" s="54">
        <v>5859</v>
      </c>
      <c r="F199" s="54" t="s">
        <v>651</v>
      </c>
      <c r="G199" s="54">
        <v>2515451.7549999999</v>
      </c>
      <c r="H199" s="54">
        <v>1147978.6470000001</v>
      </c>
      <c r="I199" s="54" t="s">
        <v>38</v>
      </c>
      <c r="J199" s="55">
        <v>39630</v>
      </c>
    </row>
    <row r="200" spans="1:10" x14ac:dyDescent="0.3">
      <c r="A200" s="54" t="s">
        <v>734</v>
      </c>
      <c r="B200" s="54">
        <v>1186</v>
      </c>
      <c r="C200" s="56" t="s">
        <v>23</v>
      </c>
      <c r="D200" s="54" t="s">
        <v>734</v>
      </c>
      <c r="E200" s="54">
        <v>5856</v>
      </c>
      <c r="F200" s="54" t="s">
        <v>651</v>
      </c>
      <c r="G200" s="54">
        <v>2512981.4819999998</v>
      </c>
      <c r="H200" s="54">
        <v>1148819.7180000001</v>
      </c>
      <c r="I200" s="54" t="s">
        <v>38</v>
      </c>
      <c r="J200" s="55">
        <v>39630</v>
      </c>
    </row>
    <row r="201" spans="1:10" x14ac:dyDescent="0.3">
      <c r="A201" s="54" t="s">
        <v>734</v>
      </c>
      <c r="B201" s="54">
        <v>1186</v>
      </c>
      <c r="C201" s="56" t="s">
        <v>23</v>
      </c>
      <c r="D201" s="54" t="s">
        <v>732</v>
      </c>
      <c r="E201" s="54">
        <v>5857</v>
      </c>
      <c r="F201" s="54" t="s">
        <v>651</v>
      </c>
      <c r="G201" s="54">
        <v>2512507.1779999998</v>
      </c>
      <c r="H201" s="54">
        <v>1148086.5419999999</v>
      </c>
      <c r="I201" s="54" t="s">
        <v>38</v>
      </c>
      <c r="J201" s="55">
        <v>39630</v>
      </c>
    </row>
    <row r="202" spans="1:10" x14ac:dyDescent="0.3">
      <c r="A202" s="54" t="s">
        <v>1091</v>
      </c>
      <c r="B202" s="54">
        <v>1187</v>
      </c>
      <c r="C202" s="56" t="s">
        <v>23</v>
      </c>
      <c r="D202" s="54" t="s">
        <v>1090</v>
      </c>
      <c r="E202" s="54">
        <v>5436</v>
      </c>
      <c r="F202" s="54" t="s">
        <v>651</v>
      </c>
      <c r="G202" s="54">
        <v>2512377.4350000001</v>
      </c>
      <c r="H202" s="54">
        <v>1149844.4450000001</v>
      </c>
      <c r="I202" s="54" t="s">
        <v>38</v>
      </c>
      <c r="J202" s="55">
        <v>39630</v>
      </c>
    </row>
    <row r="203" spans="1:10" x14ac:dyDescent="0.3">
      <c r="A203" s="54" t="s">
        <v>1101</v>
      </c>
      <c r="B203" s="54">
        <v>1188</v>
      </c>
      <c r="C203" s="56" t="s">
        <v>23</v>
      </c>
      <c r="D203" s="54" t="s">
        <v>1101</v>
      </c>
      <c r="E203" s="54">
        <v>5428</v>
      </c>
      <c r="F203" s="54" t="s">
        <v>651</v>
      </c>
      <c r="G203" s="54">
        <v>2511758.648</v>
      </c>
      <c r="H203" s="54">
        <v>1152873.976</v>
      </c>
      <c r="I203" s="54" t="s">
        <v>38</v>
      </c>
      <c r="J203" s="55">
        <v>39630</v>
      </c>
    </row>
    <row r="204" spans="1:10" x14ac:dyDescent="0.3">
      <c r="A204" s="54" t="s">
        <v>1096</v>
      </c>
      <c r="B204" s="54">
        <v>1188</v>
      </c>
      <c r="C204" s="56" t="s">
        <v>46</v>
      </c>
      <c r="D204" s="54" t="s">
        <v>1095</v>
      </c>
      <c r="E204" s="54">
        <v>5434</v>
      </c>
      <c r="F204" s="54" t="s">
        <v>651</v>
      </c>
      <c r="G204" s="54">
        <v>2509303.3319999999</v>
      </c>
      <c r="H204" s="54">
        <v>1152749.42</v>
      </c>
      <c r="I204" s="54" t="s">
        <v>38</v>
      </c>
      <c r="J204" s="55">
        <v>39630</v>
      </c>
    </row>
    <row r="205" spans="1:10" x14ac:dyDescent="0.3">
      <c r="A205" s="54" t="s">
        <v>1089</v>
      </c>
      <c r="B205" s="54">
        <v>1189</v>
      </c>
      <c r="C205" s="56" t="s">
        <v>23</v>
      </c>
      <c r="D205" s="54" t="s">
        <v>1089</v>
      </c>
      <c r="E205" s="54">
        <v>5437</v>
      </c>
      <c r="F205" s="54" t="s">
        <v>651</v>
      </c>
      <c r="G205" s="54">
        <v>2514583.2910000002</v>
      </c>
      <c r="H205" s="54">
        <v>1152579.152</v>
      </c>
      <c r="I205" s="54" t="s">
        <v>38</v>
      </c>
      <c r="J205" s="55">
        <v>39630</v>
      </c>
    </row>
    <row r="206" spans="1:10" x14ac:dyDescent="0.3">
      <c r="A206" s="54" t="s">
        <v>733</v>
      </c>
      <c r="B206" s="54">
        <v>1195</v>
      </c>
      <c r="C206" s="56" t="s">
        <v>44</v>
      </c>
      <c r="D206" s="54" t="s">
        <v>733</v>
      </c>
      <c r="E206" s="54">
        <v>5852</v>
      </c>
      <c r="F206" s="54" t="s">
        <v>651</v>
      </c>
      <c r="G206" s="54">
        <v>2513251.6009999998</v>
      </c>
      <c r="H206" s="54">
        <v>1143982.9350000001</v>
      </c>
      <c r="I206" s="54" t="s">
        <v>38</v>
      </c>
      <c r="J206" s="55">
        <v>39630</v>
      </c>
    </row>
    <row r="207" spans="1:10" x14ac:dyDescent="0.3">
      <c r="A207" s="54" t="s">
        <v>733</v>
      </c>
      <c r="B207" s="54">
        <v>1195</v>
      </c>
      <c r="C207" s="56" t="s">
        <v>44</v>
      </c>
      <c r="D207" s="54" t="s">
        <v>732</v>
      </c>
      <c r="E207" s="54">
        <v>5857</v>
      </c>
      <c r="F207" s="54" t="s">
        <v>651</v>
      </c>
      <c r="G207" s="54">
        <v>2513238.8840000001</v>
      </c>
      <c r="H207" s="54">
        <v>1144727.6440000001</v>
      </c>
      <c r="I207" s="54" t="s">
        <v>38</v>
      </c>
      <c r="J207" s="55">
        <v>39630</v>
      </c>
    </row>
    <row r="208" spans="1:10" x14ac:dyDescent="0.3">
      <c r="A208" s="54" t="s">
        <v>736</v>
      </c>
      <c r="B208" s="54">
        <v>1195</v>
      </c>
      <c r="C208" s="56" t="s">
        <v>46</v>
      </c>
      <c r="D208" s="54" t="s">
        <v>736</v>
      </c>
      <c r="E208" s="54">
        <v>5855</v>
      </c>
      <c r="F208" s="54" t="s">
        <v>651</v>
      </c>
      <c r="G208" s="54">
        <v>2512068.6320000002</v>
      </c>
      <c r="H208" s="54">
        <v>1142872.564</v>
      </c>
      <c r="I208" s="54" t="s">
        <v>38</v>
      </c>
      <c r="J208" s="55">
        <v>39630</v>
      </c>
    </row>
    <row r="209" spans="1:10" x14ac:dyDescent="0.3">
      <c r="A209" s="54" t="s">
        <v>847</v>
      </c>
      <c r="B209" s="54">
        <v>1196</v>
      </c>
      <c r="C209" s="56" t="s">
        <v>23</v>
      </c>
      <c r="D209" s="54" t="s">
        <v>847</v>
      </c>
      <c r="E209" s="54">
        <v>5721</v>
      </c>
      <c r="F209" s="54" t="s">
        <v>651</v>
      </c>
      <c r="G209" s="54">
        <v>2510546.0789999999</v>
      </c>
      <c r="H209" s="54">
        <v>1141010.483</v>
      </c>
      <c r="I209" s="54" t="s">
        <v>38</v>
      </c>
      <c r="J209" s="55">
        <v>39630</v>
      </c>
    </row>
    <row r="210" spans="1:10" x14ac:dyDescent="0.3">
      <c r="A210" s="54" t="s">
        <v>843</v>
      </c>
      <c r="B210" s="54">
        <v>1197</v>
      </c>
      <c r="C210" s="56" t="s">
        <v>23</v>
      </c>
      <c r="D210" s="54" t="s">
        <v>843</v>
      </c>
      <c r="E210" s="54">
        <v>5725</v>
      </c>
      <c r="F210" s="54" t="s">
        <v>651</v>
      </c>
      <c r="G210" s="54">
        <v>2509066.2420000001</v>
      </c>
      <c r="H210" s="54">
        <v>1139607.7849999999</v>
      </c>
      <c r="I210" s="54" t="s">
        <v>38</v>
      </c>
      <c r="J210" s="55">
        <v>39630</v>
      </c>
    </row>
    <row r="211" spans="1:10" x14ac:dyDescent="0.3">
      <c r="A211" s="54" t="s">
        <v>162</v>
      </c>
      <c r="B211" s="54">
        <v>1201</v>
      </c>
      <c r="C211" s="56" t="s">
        <v>23</v>
      </c>
      <c r="D211" s="54" t="s">
        <v>162</v>
      </c>
      <c r="E211" s="54">
        <v>6621</v>
      </c>
      <c r="F211" s="54" t="s">
        <v>152</v>
      </c>
      <c r="G211" s="54">
        <v>2500072.338</v>
      </c>
      <c r="H211" s="54">
        <v>1118419.8500000001</v>
      </c>
      <c r="I211" s="54" t="s">
        <v>38</v>
      </c>
      <c r="J211" s="55">
        <v>39630</v>
      </c>
    </row>
    <row r="212" spans="1:10" x14ac:dyDescent="0.3">
      <c r="A212" s="54" t="s">
        <v>162</v>
      </c>
      <c r="B212" s="54">
        <v>1202</v>
      </c>
      <c r="C212" s="56" t="s">
        <v>23</v>
      </c>
      <c r="D212" s="54" t="s">
        <v>162</v>
      </c>
      <c r="E212" s="54">
        <v>6621</v>
      </c>
      <c r="F212" s="54" t="s">
        <v>152</v>
      </c>
      <c r="G212" s="54">
        <v>2499542.5320000001</v>
      </c>
      <c r="H212" s="54">
        <v>1119722.679</v>
      </c>
      <c r="I212" s="54" t="s">
        <v>38</v>
      </c>
      <c r="J212" s="55">
        <v>39630</v>
      </c>
    </row>
    <row r="213" spans="1:10" x14ac:dyDescent="0.3">
      <c r="A213" s="54" t="s">
        <v>162</v>
      </c>
      <c r="B213" s="54">
        <v>1202</v>
      </c>
      <c r="C213" s="56" t="s">
        <v>23</v>
      </c>
      <c r="D213" s="54" t="s">
        <v>171</v>
      </c>
      <c r="E213" s="54">
        <v>6634</v>
      </c>
      <c r="F213" s="54" t="s">
        <v>152</v>
      </c>
      <c r="G213" s="54">
        <v>2499434.6669999999</v>
      </c>
      <c r="H213" s="54">
        <v>1120932.9509999999</v>
      </c>
      <c r="I213" s="54" t="s">
        <v>38</v>
      </c>
      <c r="J213" s="55">
        <v>39630</v>
      </c>
    </row>
    <row r="214" spans="1:10" x14ac:dyDescent="0.3">
      <c r="A214" s="54" t="s">
        <v>162</v>
      </c>
      <c r="B214" s="54">
        <v>1203</v>
      </c>
      <c r="C214" s="56" t="s">
        <v>23</v>
      </c>
      <c r="D214" s="54" t="s">
        <v>162</v>
      </c>
      <c r="E214" s="54">
        <v>6621</v>
      </c>
      <c r="F214" s="54" t="s">
        <v>152</v>
      </c>
      <c r="G214" s="54">
        <v>2498512.0860000001</v>
      </c>
      <c r="H214" s="54">
        <v>1118311.183</v>
      </c>
      <c r="I214" s="54" t="s">
        <v>38</v>
      </c>
      <c r="J214" s="55">
        <v>39630</v>
      </c>
    </row>
    <row r="215" spans="1:10" x14ac:dyDescent="0.3">
      <c r="A215" s="54" t="s">
        <v>162</v>
      </c>
      <c r="B215" s="54">
        <v>1204</v>
      </c>
      <c r="C215" s="56" t="s">
        <v>23</v>
      </c>
      <c r="D215" s="54" t="s">
        <v>162</v>
      </c>
      <c r="E215" s="54">
        <v>6621</v>
      </c>
      <c r="F215" s="54" t="s">
        <v>152</v>
      </c>
      <c r="G215" s="54">
        <v>2500133.389</v>
      </c>
      <c r="H215" s="54">
        <v>1117583.561</v>
      </c>
      <c r="I215" s="54" t="s">
        <v>38</v>
      </c>
      <c r="J215" s="55">
        <v>39630</v>
      </c>
    </row>
    <row r="216" spans="1:10" x14ac:dyDescent="0.3">
      <c r="A216" s="54" t="s">
        <v>162</v>
      </c>
      <c r="B216" s="54">
        <v>1205</v>
      </c>
      <c r="C216" s="56" t="s">
        <v>23</v>
      </c>
      <c r="D216" s="54" t="s">
        <v>162</v>
      </c>
      <c r="E216" s="54">
        <v>6621</v>
      </c>
      <c r="F216" s="54" t="s">
        <v>152</v>
      </c>
      <c r="G216" s="54">
        <v>2500032.946</v>
      </c>
      <c r="H216" s="54">
        <v>1116801.0660000001</v>
      </c>
      <c r="I216" s="54" t="s">
        <v>38</v>
      </c>
      <c r="J216" s="55">
        <v>39630</v>
      </c>
    </row>
    <row r="217" spans="1:10" x14ac:dyDescent="0.3">
      <c r="A217" s="54" t="s">
        <v>162</v>
      </c>
      <c r="B217" s="54">
        <v>1206</v>
      </c>
      <c r="C217" s="56" t="s">
        <v>23</v>
      </c>
      <c r="D217" s="54" t="s">
        <v>162</v>
      </c>
      <c r="E217" s="54">
        <v>6621</v>
      </c>
      <c r="F217" s="54" t="s">
        <v>152</v>
      </c>
      <c r="G217" s="54">
        <v>2501189.486</v>
      </c>
      <c r="H217" s="54">
        <v>1115885.0449999999</v>
      </c>
      <c r="I217" s="54" t="s">
        <v>38</v>
      </c>
      <c r="J217" s="55">
        <v>39630</v>
      </c>
    </row>
    <row r="218" spans="1:10" x14ac:dyDescent="0.3">
      <c r="A218" s="54" t="s">
        <v>162</v>
      </c>
      <c r="B218" s="54">
        <v>1207</v>
      </c>
      <c r="C218" s="56" t="s">
        <v>23</v>
      </c>
      <c r="D218" s="54" t="s">
        <v>162</v>
      </c>
      <c r="E218" s="54">
        <v>6621</v>
      </c>
      <c r="F218" s="54" t="s">
        <v>152</v>
      </c>
      <c r="G218" s="54">
        <v>2501592.66</v>
      </c>
      <c r="H218" s="54">
        <v>1117909.7009999999</v>
      </c>
      <c r="I218" s="54" t="s">
        <v>38</v>
      </c>
      <c r="J218" s="55">
        <v>39630</v>
      </c>
    </row>
    <row r="219" spans="1:10" x14ac:dyDescent="0.3">
      <c r="A219" s="54" t="s">
        <v>162</v>
      </c>
      <c r="B219" s="54">
        <v>1208</v>
      </c>
      <c r="C219" s="56" t="s">
        <v>23</v>
      </c>
      <c r="D219" s="54" t="s">
        <v>162</v>
      </c>
      <c r="E219" s="54">
        <v>6621</v>
      </c>
      <c r="F219" s="54" t="s">
        <v>152</v>
      </c>
      <c r="G219" s="54">
        <v>2501721.4559999998</v>
      </c>
      <c r="H219" s="54">
        <v>1117143.8319999999</v>
      </c>
      <c r="I219" s="54" t="s">
        <v>38</v>
      </c>
      <c r="J219" s="55">
        <v>39630</v>
      </c>
    </row>
    <row r="220" spans="1:10" x14ac:dyDescent="0.3">
      <c r="A220" s="54" t="s">
        <v>162</v>
      </c>
      <c r="B220" s="54">
        <v>1209</v>
      </c>
      <c r="C220" s="56" t="s">
        <v>23</v>
      </c>
      <c r="D220" s="54" t="s">
        <v>162</v>
      </c>
      <c r="E220" s="54">
        <v>6621</v>
      </c>
      <c r="F220" s="54" t="s">
        <v>152</v>
      </c>
      <c r="G220" s="54">
        <v>2498641.531</v>
      </c>
      <c r="H220" s="54">
        <v>1119785.243</v>
      </c>
      <c r="I220" s="54" t="s">
        <v>38</v>
      </c>
      <c r="J220" s="55">
        <v>39630</v>
      </c>
    </row>
    <row r="221" spans="1:10" x14ac:dyDescent="0.3">
      <c r="A221" s="54" t="s">
        <v>162</v>
      </c>
      <c r="B221" s="54">
        <v>1209</v>
      </c>
      <c r="C221" s="56" t="s">
        <v>23</v>
      </c>
      <c r="D221" s="54" t="s">
        <v>189</v>
      </c>
      <c r="E221" s="54">
        <v>6623</v>
      </c>
      <c r="F221" s="54" t="s">
        <v>152</v>
      </c>
      <c r="G221" s="54">
        <v>2498602.3930000002</v>
      </c>
      <c r="H221" s="54">
        <v>1120259.6040000001</v>
      </c>
      <c r="I221" s="54" t="s">
        <v>38</v>
      </c>
      <c r="J221" s="55">
        <v>39630</v>
      </c>
    </row>
    <row r="222" spans="1:10" x14ac:dyDescent="0.3">
      <c r="A222" s="54" t="s">
        <v>162</v>
      </c>
      <c r="B222" s="54">
        <v>1209</v>
      </c>
      <c r="C222" s="56" t="s">
        <v>23</v>
      </c>
      <c r="D222" s="54" t="s">
        <v>156</v>
      </c>
      <c r="E222" s="54">
        <v>6643</v>
      </c>
      <c r="F222" s="54" t="s">
        <v>152</v>
      </c>
      <c r="G222" s="54">
        <v>2497734.5430000001</v>
      </c>
      <c r="H222" s="54">
        <v>1119406.0249999999</v>
      </c>
      <c r="I222" s="54" t="s">
        <v>38</v>
      </c>
      <c r="J222" s="55">
        <v>39630</v>
      </c>
    </row>
    <row r="223" spans="1:10" x14ac:dyDescent="0.3">
      <c r="A223" s="54" t="s">
        <v>175</v>
      </c>
      <c r="B223" s="54">
        <v>1212</v>
      </c>
      <c r="C223" s="56" t="s">
        <v>23</v>
      </c>
      <c r="D223" s="54" t="s">
        <v>181</v>
      </c>
      <c r="E223" s="54">
        <v>6628</v>
      </c>
      <c r="F223" s="54" t="s">
        <v>152</v>
      </c>
      <c r="G223" s="54">
        <v>2498255.0219999999</v>
      </c>
      <c r="H223" s="54">
        <v>1114845.2819999999</v>
      </c>
      <c r="I223" s="54" t="s">
        <v>38</v>
      </c>
      <c r="J223" s="55">
        <v>39630</v>
      </c>
    </row>
    <row r="224" spans="1:10" x14ac:dyDescent="0.3">
      <c r="A224" s="54" t="s">
        <v>175</v>
      </c>
      <c r="B224" s="54">
        <v>1212</v>
      </c>
      <c r="C224" s="56" t="s">
        <v>23</v>
      </c>
      <c r="D224" s="54" t="s">
        <v>178</v>
      </c>
      <c r="E224" s="54">
        <v>6631</v>
      </c>
      <c r="F224" s="54" t="s">
        <v>152</v>
      </c>
      <c r="G224" s="54">
        <v>2497165.4879999999</v>
      </c>
      <c r="H224" s="54">
        <v>1114711.902</v>
      </c>
      <c r="I224" s="54" t="s">
        <v>38</v>
      </c>
      <c r="J224" s="55">
        <v>39630</v>
      </c>
    </row>
    <row r="225" spans="1:10" x14ac:dyDescent="0.3">
      <c r="A225" s="54" t="s">
        <v>175</v>
      </c>
      <c r="B225" s="54">
        <v>1212</v>
      </c>
      <c r="C225" s="56" t="s">
        <v>23</v>
      </c>
      <c r="D225" s="54" t="s">
        <v>173</v>
      </c>
      <c r="E225" s="54">
        <v>6633</v>
      </c>
      <c r="F225" s="54" t="s">
        <v>152</v>
      </c>
      <c r="G225" s="54">
        <v>2496684.9870000002</v>
      </c>
      <c r="H225" s="54">
        <v>1114539.075</v>
      </c>
      <c r="I225" s="54" t="s">
        <v>38</v>
      </c>
      <c r="J225" s="55">
        <v>39630</v>
      </c>
    </row>
    <row r="226" spans="1:10" x14ac:dyDescent="0.3">
      <c r="A226" s="54" t="s">
        <v>178</v>
      </c>
      <c r="B226" s="54">
        <v>1213</v>
      </c>
      <c r="C226" s="56" t="s">
        <v>44</v>
      </c>
      <c r="D226" s="54" t="s">
        <v>181</v>
      </c>
      <c r="E226" s="54">
        <v>6628</v>
      </c>
      <c r="F226" s="54" t="s">
        <v>152</v>
      </c>
      <c r="G226" s="54">
        <v>2497443.8509999998</v>
      </c>
      <c r="H226" s="54">
        <v>1115522.469</v>
      </c>
      <c r="I226" s="54" t="s">
        <v>38</v>
      </c>
      <c r="J226" s="55">
        <v>39630</v>
      </c>
    </row>
    <row r="227" spans="1:10" x14ac:dyDescent="0.3">
      <c r="A227" s="54" t="s">
        <v>178</v>
      </c>
      <c r="B227" s="54">
        <v>1213</v>
      </c>
      <c r="C227" s="56" t="s">
        <v>44</v>
      </c>
      <c r="D227" s="54" t="s">
        <v>178</v>
      </c>
      <c r="E227" s="54">
        <v>6631</v>
      </c>
      <c r="F227" s="54" t="s">
        <v>152</v>
      </c>
      <c r="G227" s="54">
        <v>2496600.75</v>
      </c>
      <c r="H227" s="54">
        <v>1115701.1540000001</v>
      </c>
      <c r="I227" s="54" t="s">
        <v>38</v>
      </c>
      <c r="J227" s="55">
        <v>39630</v>
      </c>
    </row>
    <row r="228" spans="1:10" x14ac:dyDescent="0.3">
      <c r="A228" s="54" t="s">
        <v>183</v>
      </c>
      <c r="B228" s="54">
        <v>1213</v>
      </c>
      <c r="C228" s="56" t="s">
        <v>23</v>
      </c>
      <c r="D228" s="54" t="s">
        <v>162</v>
      </c>
      <c r="E228" s="54">
        <v>6621</v>
      </c>
      <c r="F228" s="54" t="s">
        <v>152</v>
      </c>
      <c r="G228" s="54">
        <v>2498202.5299999998</v>
      </c>
      <c r="H228" s="54">
        <v>1117295.2590000001</v>
      </c>
      <c r="I228" s="54" t="s">
        <v>38</v>
      </c>
      <c r="J228" s="55">
        <v>39630</v>
      </c>
    </row>
    <row r="229" spans="1:10" x14ac:dyDescent="0.3">
      <c r="A229" s="54" t="s">
        <v>183</v>
      </c>
      <c r="B229" s="54">
        <v>1213</v>
      </c>
      <c r="C229" s="56" t="s">
        <v>23</v>
      </c>
      <c r="D229" s="54" t="s">
        <v>181</v>
      </c>
      <c r="E229" s="54">
        <v>6628</v>
      </c>
      <c r="F229" s="54" t="s">
        <v>152</v>
      </c>
      <c r="G229" s="54">
        <v>2497879.3859999999</v>
      </c>
      <c r="H229" s="54">
        <v>1116592.692</v>
      </c>
      <c r="I229" s="54" t="s">
        <v>38</v>
      </c>
      <c r="J229" s="55">
        <v>39630</v>
      </c>
    </row>
    <row r="230" spans="1:10" x14ac:dyDescent="0.3">
      <c r="A230" s="54" t="s">
        <v>156</v>
      </c>
      <c r="B230" s="54">
        <v>1214</v>
      </c>
      <c r="C230" s="56" t="s">
        <v>23</v>
      </c>
      <c r="D230" s="54" t="s">
        <v>179</v>
      </c>
      <c r="E230" s="54">
        <v>6630</v>
      </c>
      <c r="F230" s="54" t="s">
        <v>152</v>
      </c>
      <c r="G230" s="54">
        <v>2494441.2790000001</v>
      </c>
      <c r="H230" s="54">
        <v>1119626.0789999999</v>
      </c>
      <c r="I230" s="54" t="s">
        <v>38</v>
      </c>
      <c r="J230" s="55">
        <v>39630</v>
      </c>
    </row>
    <row r="231" spans="1:10" x14ac:dyDescent="0.3">
      <c r="A231" s="54" t="s">
        <v>156</v>
      </c>
      <c r="B231" s="54">
        <v>1214</v>
      </c>
      <c r="C231" s="56" t="s">
        <v>23</v>
      </c>
      <c r="D231" s="54" t="s">
        <v>167</v>
      </c>
      <c r="E231" s="54">
        <v>6638</v>
      </c>
      <c r="F231" s="54" t="s">
        <v>152</v>
      </c>
      <c r="G231" s="54">
        <v>2494050.7650000001</v>
      </c>
      <c r="H231" s="54">
        <v>1118627.4650000001</v>
      </c>
      <c r="I231" s="54" t="s">
        <v>38</v>
      </c>
      <c r="J231" s="55">
        <v>39630</v>
      </c>
    </row>
    <row r="232" spans="1:10" x14ac:dyDescent="0.3">
      <c r="A232" s="54" t="s">
        <v>156</v>
      </c>
      <c r="B232" s="54">
        <v>1214</v>
      </c>
      <c r="C232" s="56" t="s">
        <v>23</v>
      </c>
      <c r="D232" s="54" t="s">
        <v>156</v>
      </c>
      <c r="E232" s="54">
        <v>6643</v>
      </c>
      <c r="F232" s="54" t="s">
        <v>152</v>
      </c>
      <c r="G232" s="54">
        <v>2495225.6230000001</v>
      </c>
      <c r="H232" s="54">
        <v>1118898.3529999999</v>
      </c>
      <c r="I232" s="54" t="s">
        <v>38</v>
      </c>
      <c r="J232" s="55">
        <v>39630</v>
      </c>
    </row>
    <row r="233" spans="1:10" x14ac:dyDescent="0.3">
      <c r="A233" s="54" t="s">
        <v>162</v>
      </c>
      <c r="B233" s="54">
        <v>1215</v>
      </c>
      <c r="C233" s="56" t="s">
        <v>23</v>
      </c>
      <c r="D233" s="54" t="s">
        <v>189</v>
      </c>
      <c r="E233" s="54">
        <v>6623</v>
      </c>
      <c r="F233" s="54" t="s">
        <v>152</v>
      </c>
      <c r="G233" s="54">
        <v>2497270.077</v>
      </c>
      <c r="H233" s="54">
        <v>1121290.074</v>
      </c>
      <c r="I233" s="54" t="s">
        <v>38</v>
      </c>
      <c r="J233" s="55">
        <v>39630</v>
      </c>
    </row>
    <row r="234" spans="1:10" x14ac:dyDescent="0.3">
      <c r="A234" s="54" t="s">
        <v>162</v>
      </c>
      <c r="B234" s="54">
        <v>1215</v>
      </c>
      <c r="C234" s="56" t="s">
        <v>23</v>
      </c>
      <c r="D234" s="54" t="s">
        <v>179</v>
      </c>
      <c r="E234" s="54">
        <v>6630</v>
      </c>
      <c r="F234" s="54" t="s">
        <v>152</v>
      </c>
      <c r="G234" s="54">
        <v>2496731.2689999999</v>
      </c>
      <c r="H234" s="54">
        <v>1120683.7819999999</v>
      </c>
      <c r="I234" s="54" t="s">
        <v>38</v>
      </c>
      <c r="J234" s="55">
        <v>39630</v>
      </c>
    </row>
    <row r="235" spans="1:10" x14ac:dyDescent="0.3">
      <c r="A235" s="54" t="s">
        <v>161</v>
      </c>
      <c r="B235" s="54">
        <v>1216</v>
      </c>
      <c r="C235" s="56" t="s">
        <v>23</v>
      </c>
      <c r="D235" s="54" t="s">
        <v>189</v>
      </c>
      <c r="E235" s="54">
        <v>6623</v>
      </c>
      <c r="F235" s="54" t="s">
        <v>152</v>
      </c>
      <c r="G235" s="54">
        <v>2497778.898</v>
      </c>
      <c r="H235" s="54">
        <v>1120031.682</v>
      </c>
      <c r="I235" s="54" t="s">
        <v>38</v>
      </c>
      <c r="J235" s="55">
        <v>39630</v>
      </c>
    </row>
    <row r="236" spans="1:10" x14ac:dyDescent="0.3">
      <c r="A236" s="54" t="s">
        <v>161</v>
      </c>
      <c r="B236" s="54">
        <v>1216</v>
      </c>
      <c r="C236" s="56" t="s">
        <v>23</v>
      </c>
      <c r="D236" s="54" t="s">
        <v>179</v>
      </c>
      <c r="E236" s="54">
        <v>6630</v>
      </c>
      <c r="F236" s="54" t="s">
        <v>152</v>
      </c>
      <c r="G236" s="54">
        <v>2497247.6770000001</v>
      </c>
      <c r="H236" s="54">
        <v>1120124.2620000001</v>
      </c>
      <c r="I236" s="54" t="s">
        <v>38</v>
      </c>
      <c r="J236" s="55">
        <v>39630</v>
      </c>
    </row>
    <row r="237" spans="1:10" x14ac:dyDescent="0.3">
      <c r="A237" s="54" t="s">
        <v>161</v>
      </c>
      <c r="B237" s="54">
        <v>1216</v>
      </c>
      <c r="C237" s="56" t="s">
        <v>23</v>
      </c>
      <c r="D237" s="54" t="s">
        <v>156</v>
      </c>
      <c r="E237" s="54">
        <v>6643</v>
      </c>
      <c r="F237" s="54" t="s">
        <v>152</v>
      </c>
      <c r="G237" s="54">
        <v>2497713.537</v>
      </c>
      <c r="H237" s="54">
        <v>1119881.236</v>
      </c>
      <c r="I237" s="54" t="s">
        <v>38</v>
      </c>
      <c r="J237" s="55">
        <v>39630</v>
      </c>
    </row>
    <row r="238" spans="1:10" x14ac:dyDescent="0.3">
      <c r="A238" s="54" t="s">
        <v>179</v>
      </c>
      <c r="B238" s="54">
        <v>1217</v>
      </c>
      <c r="C238" s="56" t="s">
        <v>23</v>
      </c>
      <c r="D238" s="54" t="s">
        <v>179</v>
      </c>
      <c r="E238" s="54">
        <v>6630</v>
      </c>
      <c r="F238" s="54" t="s">
        <v>152</v>
      </c>
      <c r="G238" s="54">
        <v>2494605.7179999999</v>
      </c>
      <c r="H238" s="54">
        <v>1121133.128</v>
      </c>
      <c r="I238" s="54" t="s">
        <v>38</v>
      </c>
      <c r="J238" s="55">
        <v>39630</v>
      </c>
    </row>
    <row r="239" spans="1:10" x14ac:dyDescent="0.3">
      <c r="A239" s="54" t="s">
        <v>189</v>
      </c>
      <c r="B239" s="54">
        <v>1218</v>
      </c>
      <c r="C239" s="56" t="s">
        <v>23</v>
      </c>
      <c r="D239" s="54" t="s">
        <v>162</v>
      </c>
      <c r="E239" s="54">
        <v>6621</v>
      </c>
      <c r="F239" s="54" t="s">
        <v>152</v>
      </c>
      <c r="G239" s="54">
        <v>2499236.0750000002</v>
      </c>
      <c r="H239" s="54">
        <v>1120786.2339999999</v>
      </c>
      <c r="I239" s="54" t="s">
        <v>38</v>
      </c>
      <c r="J239" s="55">
        <v>39630</v>
      </c>
    </row>
    <row r="240" spans="1:10" x14ac:dyDescent="0.3">
      <c r="A240" s="54" t="s">
        <v>189</v>
      </c>
      <c r="B240" s="54">
        <v>1218</v>
      </c>
      <c r="C240" s="56" t="s">
        <v>23</v>
      </c>
      <c r="D240" s="54" t="s">
        <v>189</v>
      </c>
      <c r="E240" s="54">
        <v>6623</v>
      </c>
      <c r="F240" s="54" t="s">
        <v>152</v>
      </c>
      <c r="G240" s="54">
        <v>2498431.594</v>
      </c>
      <c r="H240" s="54">
        <v>1121244.352</v>
      </c>
      <c r="I240" s="54" t="s">
        <v>38</v>
      </c>
      <c r="J240" s="55">
        <v>39630</v>
      </c>
    </row>
    <row r="241" spans="1:10" x14ac:dyDescent="0.3">
      <c r="A241" s="54" t="s">
        <v>159</v>
      </c>
      <c r="B241" s="54">
        <v>1219</v>
      </c>
      <c r="C241" s="54">
        <v>10</v>
      </c>
      <c r="D241" s="54" t="s">
        <v>156</v>
      </c>
      <c r="E241" s="54">
        <v>6643</v>
      </c>
      <c r="F241" s="54" t="s">
        <v>152</v>
      </c>
      <c r="G241" s="54">
        <v>2496544.7889999999</v>
      </c>
      <c r="H241" s="54">
        <v>1117383.155</v>
      </c>
      <c r="I241" s="54" t="s">
        <v>38</v>
      </c>
      <c r="J241" s="55">
        <v>39630</v>
      </c>
    </row>
    <row r="242" spans="1:10" x14ac:dyDescent="0.3">
      <c r="A242" s="54" t="s">
        <v>158</v>
      </c>
      <c r="B242" s="54">
        <v>1219</v>
      </c>
      <c r="C242" s="54">
        <v>12</v>
      </c>
      <c r="D242" s="54" t="s">
        <v>156</v>
      </c>
      <c r="E242" s="54">
        <v>6643</v>
      </c>
      <c r="F242" s="54" t="s">
        <v>152</v>
      </c>
      <c r="G242" s="54">
        <v>2497449.415</v>
      </c>
      <c r="H242" s="54">
        <v>1118731.4939999999</v>
      </c>
      <c r="I242" s="54" t="s">
        <v>38</v>
      </c>
      <c r="J242" s="55">
        <v>39630</v>
      </c>
    </row>
    <row r="243" spans="1:10" x14ac:dyDescent="0.3">
      <c r="A243" s="54" t="s">
        <v>160</v>
      </c>
      <c r="B243" s="54">
        <v>1219</v>
      </c>
      <c r="C243" s="56" t="s">
        <v>23</v>
      </c>
      <c r="D243" s="54" t="s">
        <v>156</v>
      </c>
      <c r="E243" s="54">
        <v>6643</v>
      </c>
      <c r="F243" s="54" t="s">
        <v>152</v>
      </c>
      <c r="G243" s="54">
        <v>2496582.0410000002</v>
      </c>
      <c r="H243" s="54">
        <v>1118278.6329999999</v>
      </c>
      <c r="I243" s="54" t="s">
        <v>38</v>
      </c>
      <c r="J243" s="55">
        <v>39630</v>
      </c>
    </row>
    <row r="244" spans="1:10" x14ac:dyDescent="0.3">
      <c r="A244" s="54" t="s">
        <v>157</v>
      </c>
      <c r="B244" s="54">
        <v>1220</v>
      </c>
      <c r="C244" s="56" t="s">
        <v>23</v>
      </c>
      <c r="D244" s="54" t="s">
        <v>156</v>
      </c>
      <c r="E244" s="54">
        <v>6643</v>
      </c>
      <c r="F244" s="54" t="s">
        <v>152</v>
      </c>
      <c r="G244" s="54">
        <v>2497403.9539999999</v>
      </c>
      <c r="H244" s="54">
        <v>1119691.6499999999</v>
      </c>
      <c r="I244" s="54" t="s">
        <v>38</v>
      </c>
      <c r="J244" s="55">
        <v>39630</v>
      </c>
    </row>
    <row r="245" spans="1:10" x14ac:dyDescent="0.3">
      <c r="A245" s="54" t="s">
        <v>199</v>
      </c>
      <c r="B245" s="54">
        <v>1222</v>
      </c>
      <c r="C245" s="56" t="s">
        <v>23</v>
      </c>
      <c r="D245" s="54" t="s">
        <v>198</v>
      </c>
      <c r="E245" s="54">
        <v>6616</v>
      </c>
      <c r="F245" s="54" t="s">
        <v>152</v>
      </c>
      <c r="G245" s="54">
        <v>2504853.7910000002</v>
      </c>
      <c r="H245" s="54">
        <v>1122427.33</v>
      </c>
      <c r="I245" s="54" t="s">
        <v>38</v>
      </c>
      <c r="J245" s="55">
        <v>39630</v>
      </c>
    </row>
    <row r="246" spans="1:10" x14ac:dyDescent="0.3">
      <c r="A246" s="54" t="s">
        <v>197</v>
      </c>
      <c r="B246" s="54">
        <v>1223</v>
      </c>
      <c r="C246" s="56" t="s">
        <v>23</v>
      </c>
      <c r="D246" s="54" t="s">
        <v>197</v>
      </c>
      <c r="E246" s="54">
        <v>6617</v>
      </c>
      <c r="F246" s="54" t="s">
        <v>152</v>
      </c>
      <c r="G246" s="54">
        <v>2503291.9610000001</v>
      </c>
      <c r="H246" s="54">
        <v>1119073.7919999999</v>
      </c>
      <c r="I246" s="54" t="s">
        <v>38</v>
      </c>
      <c r="J246" s="55">
        <v>39630</v>
      </c>
    </row>
    <row r="247" spans="1:10" x14ac:dyDescent="0.3">
      <c r="A247" s="54" t="s">
        <v>204</v>
      </c>
      <c r="B247" s="54">
        <v>1224</v>
      </c>
      <c r="C247" s="56" t="s">
        <v>23</v>
      </c>
      <c r="D247" s="54" t="s">
        <v>204</v>
      </c>
      <c r="E247" s="54">
        <v>6612</v>
      </c>
      <c r="F247" s="54" t="s">
        <v>152</v>
      </c>
      <c r="G247" s="54">
        <v>2503140.7059999998</v>
      </c>
      <c r="H247" s="54">
        <v>1117091.0449999999</v>
      </c>
      <c r="I247" s="54" t="s">
        <v>38</v>
      </c>
      <c r="J247" s="55">
        <v>39630</v>
      </c>
    </row>
    <row r="248" spans="1:10" x14ac:dyDescent="0.3">
      <c r="A248" s="54" t="s">
        <v>203</v>
      </c>
      <c r="B248" s="54">
        <v>1225</v>
      </c>
      <c r="C248" s="56" t="s">
        <v>23</v>
      </c>
      <c r="D248" s="54" t="s">
        <v>203</v>
      </c>
      <c r="E248" s="54">
        <v>6613</v>
      </c>
      <c r="F248" s="54" t="s">
        <v>152</v>
      </c>
      <c r="G248" s="54">
        <v>2504018.0419999999</v>
      </c>
      <c r="H248" s="54">
        <v>1116733.2420000001</v>
      </c>
      <c r="I248" s="54" t="s">
        <v>38</v>
      </c>
      <c r="J248" s="55">
        <v>39630</v>
      </c>
    </row>
    <row r="249" spans="1:10" x14ac:dyDescent="0.3">
      <c r="A249" s="54" t="s">
        <v>165</v>
      </c>
      <c r="B249" s="54">
        <v>1226</v>
      </c>
      <c r="C249" s="56" t="s">
        <v>23</v>
      </c>
      <c r="D249" s="54" t="s">
        <v>165</v>
      </c>
      <c r="E249" s="54">
        <v>6640</v>
      </c>
      <c r="F249" s="54" t="s">
        <v>152</v>
      </c>
      <c r="G249" s="54">
        <v>2505002.003</v>
      </c>
      <c r="H249" s="54">
        <v>1116716.1259999999</v>
      </c>
      <c r="I249" s="54" t="s">
        <v>38</v>
      </c>
      <c r="J249" s="55">
        <v>39630</v>
      </c>
    </row>
    <row r="250" spans="1:10" x14ac:dyDescent="0.3">
      <c r="A250" s="54" t="s">
        <v>191</v>
      </c>
      <c r="B250" s="54">
        <v>1227</v>
      </c>
      <c r="C250" s="56" t="s">
        <v>23</v>
      </c>
      <c r="D250" s="54" t="s">
        <v>210</v>
      </c>
      <c r="E250" s="54">
        <v>6608</v>
      </c>
      <c r="F250" s="54" t="s">
        <v>152</v>
      </c>
      <c r="G250" s="54">
        <v>2499907.5019999999</v>
      </c>
      <c r="H250" s="54">
        <v>1115064.1359999999</v>
      </c>
      <c r="I250" s="54" t="s">
        <v>38</v>
      </c>
      <c r="J250" s="55">
        <v>39630</v>
      </c>
    </row>
    <row r="251" spans="1:10" x14ac:dyDescent="0.3">
      <c r="A251" s="54" t="s">
        <v>191</v>
      </c>
      <c r="B251" s="54">
        <v>1227</v>
      </c>
      <c r="C251" s="56" t="s">
        <v>23</v>
      </c>
      <c r="D251" s="54" t="s">
        <v>162</v>
      </c>
      <c r="E251" s="54">
        <v>6621</v>
      </c>
      <c r="F251" s="54" t="s">
        <v>152</v>
      </c>
      <c r="G251" s="54">
        <v>2499037.7089999998</v>
      </c>
      <c r="H251" s="54">
        <v>1116143.747</v>
      </c>
      <c r="I251" s="54" t="s">
        <v>38</v>
      </c>
      <c r="J251" s="55">
        <v>39630</v>
      </c>
    </row>
    <row r="252" spans="1:10" x14ac:dyDescent="0.3">
      <c r="A252" s="54" t="s">
        <v>182</v>
      </c>
      <c r="B252" s="54">
        <v>1227</v>
      </c>
      <c r="C252" s="56" t="s">
        <v>98</v>
      </c>
      <c r="D252" s="54" t="s">
        <v>210</v>
      </c>
      <c r="E252" s="54">
        <v>6608</v>
      </c>
      <c r="F252" s="54" t="s">
        <v>152</v>
      </c>
      <c r="G252" s="54">
        <v>2499662.4879999999</v>
      </c>
      <c r="H252" s="54">
        <v>1116061.314</v>
      </c>
      <c r="I252" s="54" t="s">
        <v>38</v>
      </c>
      <c r="J252" s="55">
        <v>39630</v>
      </c>
    </row>
    <row r="253" spans="1:10" x14ac:dyDescent="0.3">
      <c r="A253" s="54" t="s">
        <v>182</v>
      </c>
      <c r="B253" s="54">
        <v>1227</v>
      </c>
      <c r="C253" s="56" t="s">
        <v>98</v>
      </c>
      <c r="D253" s="54" t="s">
        <v>162</v>
      </c>
      <c r="E253" s="54">
        <v>6621</v>
      </c>
      <c r="F253" s="54" t="s">
        <v>152</v>
      </c>
      <c r="G253" s="54">
        <v>2499219.6669999999</v>
      </c>
      <c r="H253" s="54">
        <v>1116624.8189999999</v>
      </c>
      <c r="I253" s="54" t="s">
        <v>38</v>
      </c>
      <c r="J253" s="55">
        <v>39630</v>
      </c>
    </row>
    <row r="254" spans="1:10" x14ac:dyDescent="0.3">
      <c r="A254" s="54" t="s">
        <v>182</v>
      </c>
      <c r="B254" s="54">
        <v>1227</v>
      </c>
      <c r="C254" s="56" t="s">
        <v>98</v>
      </c>
      <c r="D254" s="54" t="s">
        <v>181</v>
      </c>
      <c r="E254" s="54">
        <v>6628</v>
      </c>
      <c r="F254" s="54" t="s">
        <v>152</v>
      </c>
      <c r="G254" s="54">
        <v>2498697.642</v>
      </c>
      <c r="H254" s="54">
        <v>1116191.0930000001</v>
      </c>
      <c r="I254" s="54" t="s">
        <v>38</v>
      </c>
      <c r="J254" s="55">
        <v>39630</v>
      </c>
    </row>
    <row r="255" spans="1:10" x14ac:dyDescent="0.3">
      <c r="A255" s="54" t="s">
        <v>173</v>
      </c>
      <c r="B255" s="54">
        <v>1228</v>
      </c>
      <c r="C255" s="56" t="s">
        <v>23</v>
      </c>
      <c r="D255" s="54" t="s">
        <v>196</v>
      </c>
      <c r="E255" s="54">
        <v>6618</v>
      </c>
      <c r="F255" s="54" t="s">
        <v>152</v>
      </c>
      <c r="G255" s="54">
        <v>2496813.6889999998</v>
      </c>
      <c r="H255" s="54">
        <v>1114038.4950000001</v>
      </c>
      <c r="I255" s="54" t="s">
        <v>38</v>
      </c>
      <c r="J255" s="55">
        <v>39630</v>
      </c>
    </row>
    <row r="256" spans="1:10" x14ac:dyDescent="0.3">
      <c r="A256" s="54" t="s">
        <v>173</v>
      </c>
      <c r="B256" s="54">
        <v>1228</v>
      </c>
      <c r="C256" s="56" t="s">
        <v>23</v>
      </c>
      <c r="D256" s="54" t="s">
        <v>181</v>
      </c>
      <c r="E256" s="54">
        <v>6628</v>
      </c>
      <c r="F256" s="54" t="s">
        <v>152</v>
      </c>
      <c r="G256" s="54">
        <v>2499503.736</v>
      </c>
      <c r="H256" s="54">
        <v>1113864.267</v>
      </c>
      <c r="I256" s="54" t="s">
        <v>38</v>
      </c>
      <c r="J256" s="55">
        <v>39630</v>
      </c>
    </row>
    <row r="257" spans="1:10" x14ac:dyDescent="0.3">
      <c r="A257" s="54" t="s">
        <v>173</v>
      </c>
      <c r="B257" s="54">
        <v>1228</v>
      </c>
      <c r="C257" s="56" t="s">
        <v>23</v>
      </c>
      <c r="D257" s="54" t="s">
        <v>173</v>
      </c>
      <c r="E257" s="54">
        <v>6633</v>
      </c>
      <c r="F257" s="54" t="s">
        <v>152</v>
      </c>
      <c r="G257" s="54">
        <v>2498118.912</v>
      </c>
      <c r="H257" s="54">
        <v>1113383.9720000001</v>
      </c>
      <c r="I257" s="54" t="s">
        <v>38</v>
      </c>
      <c r="J257" s="55">
        <v>39630</v>
      </c>
    </row>
    <row r="258" spans="1:10" x14ac:dyDescent="0.3">
      <c r="A258" s="54" t="s">
        <v>205</v>
      </c>
      <c r="B258" s="54">
        <v>1231</v>
      </c>
      <c r="C258" s="56" t="s">
        <v>23</v>
      </c>
      <c r="D258" s="54" t="s">
        <v>204</v>
      </c>
      <c r="E258" s="54">
        <v>6612</v>
      </c>
      <c r="F258" s="54" t="s">
        <v>152</v>
      </c>
      <c r="G258" s="54">
        <v>2502545.2949999999</v>
      </c>
      <c r="H258" s="54">
        <v>1115665.1340000001</v>
      </c>
      <c r="I258" s="54" t="s">
        <v>38</v>
      </c>
      <c r="J258" s="55">
        <v>39630</v>
      </c>
    </row>
    <row r="259" spans="1:10" x14ac:dyDescent="0.3">
      <c r="A259" s="54" t="s">
        <v>196</v>
      </c>
      <c r="B259" s="54">
        <v>1232</v>
      </c>
      <c r="C259" s="56" t="s">
        <v>23</v>
      </c>
      <c r="D259" s="54" t="s">
        <v>211</v>
      </c>
      <c r="E259" s="54">
        <v>6607</v>
      </c>
      <c r="F259" s="54" t="s">
        <v>152</v>
      </c>
      <c r="G259" s="54">
        <v>2494740.054</v>
      </c>
      <c r="H259" s="54">
        <v>1114016.115</v>
      </c>
      <c r="I259" s="54" t="s">
        <v>38</v>
      </c>
      <c r="J259" s="55">
        <v>39630</v>
      </c>
    </row>
    <row r="260" spans="1:10" x14ac:dyDescent="0.3">
      <c r="A260" s="54" t="s">
        <v>196</v>
      </c>
      <c r="B260" s="54">
        <v>1232</v>
      </c>
      <c r="C260" s="56" t="s">
        <v>23</v>
      </c>
      <c r="D260" s="54" t="s">
        <v>196</v>
      </c>
      <c r="E260" s="54">
        <v>6618</v>
      </c>
      <c r="F260" s="54" t="s">
        <v>152</v>
      </c>
      <c r="G260" s="54">
        <v>2495712.452</v>
      </c>
      <c r="H260" s="54">
        <v>1114170.595</v>
      </c>
      <c r="I260" s="54" t="s">
        <v>38</v>
      </c>
      <c r="J260" s="55">
        <v>39630</v>
      </c>
    </row>
    <row r="261" spans="1:10" x14ac:dyDescent="0.3">
      <c r="A261" s="54" t="s">
        <v>211</v>
      </c>
      <c r="B261" s="54">
        <v>1233</v>
      </c>
      <c r="C261" s="56" t="s">
        <v>23</v>
      </c>
      <c r="D261" s="54" t="s">
        <v>211</v>
      </c>
      <c r="E261" s="54">
        <v>6607</v>
      </c>
      <c r="F261" s="54" t="s">
        <v>152</v>
      </c>
      <c r="G261" s="54">
        <v>2494034.19</v>
      </c>
      <c r="H261" s="54">
        <v>1114693.8959999999</v>
      </c>
      <c r="I261" s="54" t="s">
        <v>38</v>
      </c>
      <c r="J261" s="55">
        <v>39630</v>
      </c>
    </row>
    <row r="262" spans="1:10" x14ac:dyDescent="0.3">
      <c r="A262" s="54" t="s">
        <v>154</v>
      </c>
      <c r="B262" s="54">
        <v>1234</v>
      </c>
      <c r="C262" s="56" t="s">
        <v>23</v>
      </c>
      <c r="D262" s="54" t="s">
        <v>153</v>
      </c>
      <c r="E262" s="54">
        <v>6645</v>
      </c>
      <c r="F262" s="54" t="s">
        <v>152</v>
      </c>
      <c r="G262" s="54">
        <v>2501042.7590000001</v>
      </c>
      <c r="H262" s="54">
        <v>1114532.763</v>
      </c>
      <c r="I262" s="54" t="s">
        <v>38</v>
      </c>
      <c r="J262" s="55">
        <v>39630</v>
      </c>
    </row>
    <row r="263" spans="1:10" x14ac:dyDescent="0.3">
      <c r="A263" s="54" t="s">
        <v>185</v>
      </c>
      <c r="B263" s="54">
        <v>1236</v>
      </c>
      <c r="C263" s="56" t="s">
        <v>23</v>
      </c>
      <c r="D263" s="54" t="s">
        <v>214</v>
      </c>
      <c r="E263" s="54">
        <v>6604</v>
      </c>
      <c r="F263" s="54" t="s">
        <v>152</v>
      </c>
      <c r="G263" s="54">
        <v>2490402.753</v>
      </c>
      <c r="H263" s="54">
        <v>1113285.419</v>
      </c>
      <c r="I263" s="54" t="s">
        <v>38</v>
      </c>
      <c r="J263" s="55">
        <v>39630</v>
      </c>
    </row>
    <row r="264" spans="1:10" x14ac:dyDescent="0.3">
      <c r="A264" s="54" t="s">
        <v>185</v>
      </c>
      <c r="B264" s="54">
        <v>1236</v>
      </c>
      <c r="C264" s="56" t="s">
        <v>23</v>
      </c>
      <c r="D264" s="54" t="s">
        <v>211</v>
      </c>
      <c r="E264" s="54">
        <v>6607</v>
      </c>
      <c r="F264" s="54" t="s">
        <v>152</v>
      </c>
      <c r="G264" s="54">
        <v>2492557.2850000001</v>
      </c>
      <c r="H264" s="54">
        <v>1114333.5530000001</v>
      </c>
      <c r="I264" s="54" t="s">
        <v>38</v>
      </c>
      <c r="J264" s="55">
        <v>39630</v>
      </c>
    </row>
    <row r="265" spans="1:10" x14ac:dyDescent="0.3">
      <c r="A265" s="54" t="s">
        <v>185</v>
      </c>
      <c r="B265" s="54">
        <v>1236</v>
      </c>
      <c r="C265" s="56" t="s">
        <v>23</v>
      </c>
      <c r="D265" s="54" t="s">
        <v>185</v>
      </c>
      <c r="E265" s="54">
        <v>6609</v>
      </c>
      <c r="F265" s="54" t="s">
        <v>152</v>
      </c>
      <c r="G265" s="54">
        <v>2491151.0729999999</v>
      </c>
      <c r="H265" s="54">
        <v>1114556.081</v>
      </c>
      <c r="I265" s="54" t="s">
        <v>38</v>
      </c>
      <c r="J265" s="55">
        <v>39630</v>
      </c>
    </row>
    <row r="266" spans="1:10" x14ac:dyDescent="0.3">
      <c r="A266" s="54" t="s">
        <v>185</v>
      </c>
      <c r="B266" s="54">
        <v>1236</v>
      </c>
      <c r="C266" s="56" t="s">
        <v>23</v>
      </c>
      <c r="D266" s="54" t="s">
        <v>184</v>
      </c>
      <c r="E266" s="54">
        <v>6627</v>
      </c>
      <c r="F266" s="54" t="s">
        <v>152</v>
      </c>
      <c r="G266" s="54">
        <v>2490516.3250000002</v>
      </c>
      <c r="H266" s="54">
        <v>1113339.3810000001</v>
      </c>
      <c r="I266" s="54" t="s">
        <v>38</v>
      </c>
      <c r="J266" s="55">
        <v>39630</v>
      </c>
    </row>
    <row r="267" spans="1:10" x14ac:dyDescent="0.3">
      <c r="A267" s="54" t="s">
        <v>208</v>
      </c>
      <c r="B267" s="54">
        <v>1237</v>
      </c>
      <c r="C267" s="56" t="s">
        <v>23</v>
      </c>
      <c r="D267" s="54" t="s">
        <v>208</v>
      </c>
      <c r="E267" s="54">
        <v>6603</v>
      </c>
      <c r="F267" s="54" t="s">
        <v>152</v>
      </c>
      <c r="G267" s="54">
        <v>2488859.4049999998</v>
      </c>
      <c r="H267" s="54">
        <v>1113899.007</v>
      </c>
      <c r="I267" s="54" t="s">
        <v>38</v>
      </c>
      <c r="J267" s="55">
        <v>39630</v>
      </c>
    </row>
    <row r="268" spans="1:10" x14ac:dyDescent="0.3">
      <c r="A268" s="54" t="s">
        <v>208</v>
      </c>
      <c r="B268" s="54">
        <v>1237</v>
      </c>
      <c r="C268" s="56" t="s">
        <v>23</v>
      </c>
      <c r="D268" s="54" t="s">
        <v>206</v>
      </c>
      <c r="E268" s="54">
        <v>6611</v>
      </c>
      <c r="F268" s="54" t="s">
        <v>152</v>
      </c>
      <c r="G268" s="54">
        <v>2487036.625</v>
      </c>
      <c r="H268" s="54">
        <v>1113167.2009999999</v>
      </c>
      <c r="I268" s="54" t="s">
        <v>38</v>
      </c>
      <c r="J268" s="55">
        <v>39630</v>
      </c>
    </row>
    <row r="269" spans="1:10" x14ac:dyDescent="0.3">
      <c r="A269" s="54" t="s">
        <v>201</v>
      </c>
      <c r="B269" s="54">
        <v>1239</v>
      </c>
      <c r="C269" s="56" t="s">
        <v>23</v>
      </c>
      <c r="D269" s="54" t="s">
        <v>200</v>
      </c>
      <c r="E269" s="54">
        <v>6615</v>
      </c>
      <c r="F269" s="54" t="s">
        <v>152</v>
      </c>
      <c r="G269" s="54">
        <v>2498473.73</v>
      </c>
      <c r="H269" s="54">
        <v>1126210.0789999999</v>
      </c>
      <c r="I269" s="54" t="s">
        <v>38</v>
      </c>
      <c r="J269" s="55">
        <v>39630</v>
      </c>
    </row>
    <row r="270" spans="1:10" x14ac:dyDescent="0.3">
      <c r="A270" s="54" t="s">
        <v>169</v>
      </c>
      <c r="B270" s="54">
        <v>1241</v>
      </c>
      <c r="C270" s="56" t="s">
        <v>23</v>
      </c>
      <c r="D270" s="54" t="s">
        <v>169</v>
      </c>
      <c r="E270" s="54">
        <v>6636</v>
      </c>
      <c r="F270" s="54" t="s">
        <v>152</v>
      </c>
      <c r="G270" s="54">
        <v>2506686.236</v>
      </c>
      <c r="H270" s="54">
        <v>1118348.3529999999</v>
      </c>
      <c r="I270" s="54" t="s">
        <v>38</v>
      </c>
      <c r="J270" s="55">
        <v>39630</v>
      </c>
    </row>
    <row r="271" spans="1:10" x14ac:dyDescent="0.3">
      <c r="A271" s="54" t="s">
        <v>167</v>
      </c>
      <c r="B271" s="54">
        <v>1242</v>
      </c>
      <c r="C271" s="56" t="s">
        <v>23</v>
      </c>
      <c r="D271" s="54" t="s">
        <v>167</v>
      </c>
      <c r="E271" s="54">
        <v>6638</v>
      </c>
      <c r="F271" s="54" t="s">
        <v>152</v>
      </c>
      <c r="G271" s="54">
        <v>2491078.9440000001</v>
      </c>
      <c r="H271" s="54">
        <v>1119197.014</v>
      </c>
      <c r="I271" s="54" t="s">
        <v>38</v>
      </c>
      <c r="J271" s="55">
        <v>39630</v>
      </c>
    </row>
    <row r="272" spans="1:10" x14ac:dyDescent="0.3">
      <c r="A272" s="54" t="s">
        <v>170</v>
      </c>
      <c r="B272" s="54">
        <v>1243</v>
      </c>
      <c r="C272" s="56" t="s">
        <v>23</v>
      </c>
      <c r="D272" s="54" t="s">
        <v>170</v>
      </c>
      <c r="E272" s="54">
        <v>6635</v>
      </c>
      <c r="F272" s="54" t="s">
        <v>152</v>
      </c>
      <c r="G272" s="54">
        <v>2509263.2719999999</v>
      </c>
      <c r="H272" s="54">
        <v>1118973.324</v>
      </c>
      <c r="I272" s="54" t="s">
        <v>38</v>
      </c>
      <c r="J272" s="55">
        <v>39630</v>
      </c>
    </row>
    <row r="273" spans="1:10" x14ac:dyDescent="0.3">
      <c r="A273" s="54" t="s">
        <v>202</v>
      </c>
      <c r="B273" s="54">
        <v>1244</v>
      </c>
      <c r="C273" s="56" t="s">
        <v>23</v>
      </c>
      <c r="D273" s="54" t="s">
        <v>202</v>
      </c>
      <c r="E273" s="54">
        <v>6614</v>
      </c>
      <c r="F273" s="54" t="s">
        <v>152</v>
      </c>
      <c r="G273" s="54">
        <v>2506763.0619999999</v>
      </c>
      <c r="H273" s="54">
        <v>1119888.682</v>
      </c>
      <c r="I273" s="54" t="s">
        <v>38</v>
      </c>
      <c r="J273" s="55">
        <v>39630</v>
      </c>
    </row>
    <row r="274" spans="1:10" x14ac:dyDescent="0.3">
      <c r="A274" s="54" t="s">
        <v>198</v>
      </c>
      <c r="B274" s="54">
        <v>1245</v>
      </c>
      <c r="C274" s="56" t="s">
        <v>23</v>
      </c>
      <c r="D274" s="54" t="s">
        <v>198</v>
      </c>
      <c r="E274" s="54">
        <v>6616</v>
      </c>
      <c r="F274" s="54" t="s">
        <v>152</v>
      </c>
      <c r="G274" s="54">
        <v>2504993.9909999999</v>
      </c>
      <c r="H274" s="54">
        <v>1123557.32</v>
      </c>
      <c r="I274" s="54" t="s">
        <v>38</v>
      </c>
      <c r="J274" s="55">
        <v>39630</v>
      </c>
    </row>
    <row r="275" spans="1:10" x14ac:dyDescent="0.3">
      <c r="A275" s="54" t="s">
        <v>195</v>
      </c>
      <c r="B275" s="54">
        <v>1246</v>
      </c>
      <c r="C275" s="56" t="s">
        <v>23</v>
      </c>
      <c r="D275" s="54" t="s">
        <v>194</v>
      </c>
      <c r="E275" s="54">
        <v>6619</v>
      </c>
      <c r="F275" s="54" t="s">
        <v>152</v>
      </c>
      <c r="G275" s="54">
        <v>2506563.3139999998</v>
      </c>
      <c r="H275" s="54">
        <v>1124217.767</v>
      </c>
      <c r="I275" s="54" t="s">
        <v>38</v>
      </c>
      <c r="J275" s="55">
        <v>39630</v>
      </c>
    </row>
    <row r="276" spans="1:10" x14ac:dyDescent="0.3">
      <c r="A276" s="54" t="s">
        <v>215</v>
      </c>
      <c r="B276" s="54">
        <v>1247</v>
      </c>
      <c r="C276" s="56" t="s">
        <v>23</v>
      </c>
      <c r="D276" s="54" t="s">
        <v>215</v>
      </c>
      <c r="E276" s="54">
        <v>6602</v>
      </c>
      <c r="F276" s="54" t="s">
        <v>152</v>
      </c>
      <c r="G276" s="54">
        <v>2507053.4010000001</v>
      </c>
      <c r="H276" s="54">
        <v>1125767.8500000001</v>
      </c>
      <c r="I276" s="54" t="s">
        <v>38</v>
      </c>
      <c r="J276" s="55">
        <v>39630</v>
      </c>
    </row>
    <row r="277" spans="1:10" x14ac:dyDescent="0.3">
      <c r="A277" s="54" t="s">
        <v>187</v>
      </c>
      <c r="B277" s="54">
        <v>1248</v>
      </c>
      <c r="C277" s="56" t="s">
        <v>23</v>
      </c>
      <c r="D277" s="54" t="s">
        <v>187</v>
      </c>
      <c r="E277" s="54">
        <v>6625</v>
      </c>
      <c r="F277" s="54" t="s">
        <v>152</v>
      </c>
      <c r="G277" s="54">
        <v>2507981.7659999998</v>
      </c>
      <c r="H277" s="54">
        <v>1127722.1240000001</v>
      </c>
      <c r="I277" s="54" t="s">
        <v>38</v>
      </c>
      <c r="J277" s="55">
        <v>39630</v>
      </c>
    </row>
    <row r="278" spans="1:10" x14ac:dyDescent="0.3">
      <c r="A278" s="54" t="s">
        <v>188</v>
      </c>
      <c r="B278" s="54">
        <v>1251</v>
      </c>
      <c r="C278" s="56" t="s">
        <v>23</v>
      </c>
      <c r="D278" s="54" t="s">
        <v>188</v>
      </c>
      <c r="E278" s="54">
        <v>6624</v>
      </c>
      <c r="F278" s="54" t="s">
        <v>152</v>
      </c>
      <c r="G278" s="54">
        <v>2511105.3990000002</v>
      </c>
      <c r="H278" s="54">
        <v>1123120.0519999999</v>
      </c>
      <c r="I278" s="54" t="s">
        <v>38</v>
      </c>
      <c r="J278" s="55">
        <v>39630</v>
      </c>
    </row>
    <row r="279" spans="1:10" x14ac:dyDescent="0.3">
      <c r="A279" s="54" t="s">
        <v>180</v>
      </c>
      <c r="B279" s="54">
        <v>1252</v>
      </c>
      <c r="C279" s="56" t="s">
        <v>23</v>
      </c>
      <c r="D279" s="54" t="s">
        <v>180</v>
      </c>
      <c r="E279" s="54">
        <v>6629</v>
      </c>
      <c r="F279" s="54" t="s">
        <v>152</v>
      </c>
      <c r="G279" s="54">
        <v>2507169.3990000002</v>
      </c>
      <c r="H279" s="54">
        <v>1121843.544</v>
      </c>
      <c r="I279" s="54" t="s">
        <v>38</v>
      </c>
      <c r="J279" s="55">
        <v>39630</v>
      </c>
    </row>
    <row r="280" spans="1:10" x14ac:dyDescent="0.3">
      <c r="A280" s="54" t="s">
        <v>163</v>
      </c>
      <c r="B280" s="54">
        <v>1253</v>
      </c>
      <c r="C280" s="56" t="s">
        <v>23</v>
      </c>
      <c r="D280" s="54" t="s">
        <v>163</v>
      </c>
      <c r="E280" s="54">
        <v>6642</v>
      </c>
      <c r="F280" s="54" t="s">
        <v>152</v>
      </c>
      <c r="G280" s="54">
        <v>2504723.0109999999</v>
      </c>
      <c r="H280" s="54">
        <v>1119524.736</v>
      </c>
      <c r="I280" s="54" t="s">
        <v>38</v>
      </c>
      <c r="J280" s="55">
        <v>39630</v>
      </c>
    </row>
    <row r="281" spans="1:10" x14ac:dyDescent="0.3">
      <c r="A281" s="54" t="s">
        <v>186</v>
      </c>
      <c r="B281" s="54">
        <v>1254</v>
      </c>
      <c r="C281" s="56" t="s">
        <v>23</v>
      </c>
      <c r="D281" s="54" t="s">
        <v>188</v>
      </c>
      <c r="E281" s="54">
        <v>6624</v>
      </c>
      <c r="F281" s="54" t="s">
        <v>152</v>
      </c>
      <c r="G281" s="54">
        <v>2510431.6860000002</v>
      </c>
      <c r="H281" s="54">
        <v>1122310.956</v>
      </c>
      <c r="I281" s="54" t="s">
        <v>38</v>
      </c>
      <c r="J281" s="55">
        <v>39630</v>
      </c>
    </row>
    <row r="282" spans="1:10" x14ac:dyDescent="0.3">
      <c r="A282" s="54" t="s">
        <v>186</v>
      </c>
      <c r="B282" s="54">
        <v>1254</v>
      </c>
      <c r="C282" s="56" t="s">
        <v>23</v>
      </c>
      <c r="D282" s="54" t="s">
        <v>186</v>
      </c>
      <c r="E282" s="54">
        <v>6626</v>
      </c>
      <c r="F282" s="54" t="s">
        <v>152</v>
      </c>
      <c r="G282" s="54">
        <v>2510631.0350000001</v>
      </c>
      <c r="H282" s="54">
        <v>1121492.2220000001</v>
      </c>
      <c r="I282" s="54" t="s">
        <v>38</v>
      </c>
      <c r="J282" s="55">
        <v>39630</v>
      </c>
    </row>
    <row r="283" spans="1:10" x14ac:dyDescent="0.3">
      <c r="A283" s="54" t="s">
        <v>153</v>
      </c>
      <c r="B283" s="54">
        <v>1255</v>
      </c>
      <c r="C283" s="56" t="s">
        <v>23</v>
      </c>
      <c r="D283" s="54" t="s">
        <v>153</v>
      </c>
      <c r="E283" s="54">
        <v>6645</v>
      </c>
      <c r="F283" s="54" t="s">
        <v>152</v>
      </c>
      <c r="G283" s="54">
        <v>2502355.96</v>
      </c>
      <c r="H283" s="54">
        <v>1113702.2890000001</v>
      </c>
      <c r="I283" s="54" t="s">
        <v>38</v>
      </c>
      <c r="J283" s="55">
        <v>39630</v>
      </c>
    </row>
    <row r="284" spans="1:10" x14ac:dyDescent="0.3">
      <c r="A284" s="54" t="s">
        <v>164</v>
      </c>
      <c r="B284" s="54">
        <v>1256</v>
      </c>
      <c r="C284" s="56" t="s">
        <v>23</v>
      </c>
      <c r="D284" s="54" t="s">
        <v>164</v>
      </c>
      <c r="E284" s="54">
        <v>6641</v>
      </c>
      <c r="F284" s="54" t="s">
        <v>152</v>
      </c>
      <c r="G284" s="54">
        <v>2501015.9759999998</v>
      </c>
      <c r="H284" s="54">
        <v>1112658.817</v>
      </c>
      <c r="I284" s="54" t="s">
        <v>38</v>
      </c>
      <c r="J284" s="55">
        <v>39630</v>
      </c>
    </row>
    <row r="285" spans="1:10" x14ac:dyDescent="0.3">
      <c r="A285" s="54" t="s">
        <v>174</v>
      </c>
      <c r="B285" s="54">
        <v>1257</v>
      </c>
      <c r="C285" s="56" t="s">
        <v>23</v>
      </c>
      <c r="D285" s="54" t="s">
        <v>213</v>
      </c>
      <c r="E285" s="54">
        <v>6605</v>
      </c>
      <c r="F285" s="54" t="s">
        <v>152</v>
      </c>
      <c r="G285" s="54">
        <v>2497969.0869999998</v>
      </c>
      <c r="H285" s="54">
        <v>1111775.371</v>
      </c>
      <c r="I285" s="54" t="s">
        <v>38</v>
      </c>
      <c r="J285" s="55">
        <v>39630</v>
      </c>
    </row>
    <row r="286" spans="1:10" x14ac:dyDescent="0.3">
      <c r="A286" s="54" t="s">
        <v>174</v>
      </c>
      <c r="B286" s="54">
        <v>1257</v>
      </c>
      <c r="C286" s="56" t="s">
        <v>23</v>
      </c>
      <c r="D286" s="54" t="s">
        <v>173</v>
      </c>
      <c r="E286" s="54">
        <v>6633</v>
      </c>
      <c r="F286" s="54" t="s">
        <v>152</v>
      </c>
      <c r="G286" s="54">
        <v>2499529.5260000001</v>
      </c>
      <c r="H286" s="54">
        <v>1112583.2890000001</v>
      </c>
      <c r="I286" s="54" t="s">
        <v>38</v>
      </c>
      <c r="J286" s="55">
        <v>39630</v>
      </c>
    </row>
    <row r="287" spans="1:10" x14ac:dyDescent="0.3">
      <c r="A287" s="54" t="s">
        <v>177</v>
      </c>
      <c r="B287" s="54">
        <v>1258</v>
      </c>
      <c r="C287" s="56" t="s">
        <v>23</v>
      </c>
      <c r="D287" s="54" t="s">
        <v>213</v>
      </c>
      <c r="E287" s="54">
        <v>6605</v>
      </c>
      <c r="F287" s="54" t="s">
        <v>152</v>
      </c>
      <c r="G287" s="54">
        <v>2496440.4920000001</v>
      </c>
      <c r="H287" s="54">
        <v>1112224.027</v>
      </c>
      <c r="I287" s="54" t="s">
        <v>38</v>
      </c>
      <c r="J287" s="55">
        <v>39630</v>
      </c>
    </row>
    <row r="288" spans="1:10" x14ac:dyDescent="0.3">
      <c r="A288" s="54" t="s">
        <v>177</v>
      </c>
      <c r="B288" s="54">
        <v>1258</v>
      </c>
      <c r="C288" s="56" t="s">
        <v>23</v>
      </c>
      <c r="D288" s="54" t="s">
        <v>176</v>
      </c>
      <c r="E288" s="54">
        <v>6632</v>
      </c>
      <c r="F288" s="54" t="s">
        <v>152</v>
      </c>
      <c r="G288" s="54">
        <v>2495663.79</v>
      </c>
      <c r="H288" s="54">
        <v>1112758.9210000001</v>
      </c>
      <c r="I288" s="54" t="s">
        <v>38</v>
      </c>
      <c r="J288" s="55">
        <v>39630</v>
      </c>
    </row>
    <row r="289" spans="1:10" x14ac:dyDescent="0.3">
      <c r="A289" s="54" t="s">
        <v>844</v>
      </c>
      <c r="B289" s="54">
        <v>1260</v>
      </c>
      <c r="C289" s="56" t="s">
        <v>23</v>
      </c>
      <c r="D289" s="54" t="s">
        <v>844</v>
      </c>
      <c r="E289" s="54">
        <v>5724</v>
      </c>
      <c r="F289" s="54" t="s">
        <v>651</v>
      </c>
      <c r="G289" s="54">
        <v>2506787.0589999999</v>
      </c>
      <c r="H289" s="54">
        <v>1137565.3130000001</v>
      </c>
      <c r="I289" s="54" t="s">
        <v>38</v>
      </c>
      <c r="J289" s="55">
        <v>39630</v>
      </c>
    </row>
    <row r="290" spans="1:10" x14ac:dyDescent="0.3">
      <c r="A290" s="54" t="s">
        <v>844</v>
      </c>
      <c r="B290" s="54">
        <v>1260</v>
      </c>
      <c r="C290" s="56" t="s">
        <v>23</v>
      </c>
      <c r="D290" s="54" t="s">
        <v>843</v>
      </c>
      <c r="E290" s="54">
        <v>5725</v>
      </c>
      <c r="F290" s="54" t="s">
        <v>651</v>
      </c>
      <c r="G290" s="54">
        <v>2507779.0920000002</v>
      </c>
      <c r="H290" s="54">
        <v>1138757.585</v>
      </c>
      <c r="I290" s="54" t="s">
        <v>38</v>
      </c>
      <c r="J290" s="55">
        <v>39630</v>
      </c>
    </row>
    <row r="291" spans="1:10" x14ac:dyDescent="0.3">
      <c r="A291" s="54" t="s">
        <v>832</v>
      </c>
      <c r="B291" s="54">
        <v>1261</v>
      </c>
      <c r="C291" s="54">
        <v>33</v>
      </c>
      <c r="D291" s="54" t="s">
        <v>832</v>
      </c>
      <c r="E291" s="54">
        <v>5731</v>
      </c>
      <c r="F291" s="54" t="s">
        <v>651</v>
      </c>
      <c r="G291" s="54">
        <v>2507486.59</v>
      </c>
      <c r="H291" s="54">
        <v>1148340.25</v>
      </c>
      <c r="I291" s="54" t="s">
        <v>38</v>
      </c>
      <c r="J291" s="55">
        <v>39630</v>
      </c>
    </row>
    <row r="292" spans="1:10" x14ac:dyDescent="0.3">
      <c r="A292" s="54" t="s">
        <v>1100</v>
      </c>
      <c r="B292" s="54">
        <v>1261</v>
      </c>
      <c r="C292" s="54">
        <v>35</v>
      </c>
      <c r="D292" s="54" t="s">
        <v>1100</v>
      </c>
      <c r="E292" s="54">
        <v>5429</v>
      </c>
      <c r="F292" s="54" t="s">
        <v>651</v>
      </c>
      <c r="G292" s="54">
        <v>2508054.2280000001</v>
      </c>
      <c r="H292" s="54">
        <v>1151144.139</v>
      </c>
      <c r="I292" s="54" t="s">
        <v>38</v>
      </c>
      <c r="J292" s="55">
        <v>39630</v>
      </c>
    </row>
    <row r="293" spans="1:10" x14ac:dyDescent="0.3">
      <c r="A293" s="54" t="s">
        <v>1099</v>
      </c>
      <c r="B293" s="54">
        <v>1261</v>
      </c>
      <c r="C293" s="54">
        <v>32</v>
      </c>
      <c r="D293" s="54" t="s">
        <v>1099</v>
      </c>
      <c r="E293" s="54">
        <v>5430</v>
      </c>
      <c r="F293" s="54" t="s">
        <v>651</v>
      </c>
      <c r="G293" s="54">
        <v>2507378.0299999998</v>
      </c>
      <c r="H293" s="54">
        <v>1149840.388</v>
      </c>
      <c r="I293" s="54" t="s">
        <v>38</v>
      </c>
      <c r="J293" s="55">
        <v>39630</v>
      </c>
    </row>
    <row r="294" spans="1:10" x14ac:dyDescent="0.3">
      <c r="A294" s="54" t="s">
        <v>852</v>
      </c>
      <c r="B294" s="54">
        <v>1262</v>
      </c>
      <c r="C294" s="56" t="s">
        <v>23</v>
      </c>
      <c r="D294" s="54" t="s">
        <v>852</v>
      </c>
      <c r="E294" s="54">
        <v>5716</v>
      </c>
      <c r="F294" s="54" t="s">
        <v>651</v>
      </c>
      <c r="G294" s="54">
        <v>2505125.077</v>
      </c>
      <c r="H294" s="54">
        <v>1137197.7720000001</v>
      </c>
      <c r="I294" s="54" t="s">
        <v>38</v>
      </c>
      <c r="J294" s="55">
        <v>39630</v>
      </c>
    </row>
    <row r="295" spans="1:10" x14ac:dyDescent="0.3">
      <c r="A295" s="54" t="s">
        <v>854</v>
      </c>
      <c r="B295" s="54">
        <v>1263</v>
      </c>
      <c r="C295" s="56" t="s">
        <v>23</v>
      </c>
      <c r="D295" s="54" t="s">
        <v>854</v>
      </c>
      <c r="E295" s="54">
        <v>5714</v>
      </c>
      <c r="F295" s="54" t="s">
        <v>651</v>
      </c>
      <c r="G295" s="54">
        <v>2502290.5890000002</v>
      </c>
      <c r="H295" s="54">
        <v>1136846.405</v>
      </c>
      <c r="I295" s="54" t="s">
        <v>38</v>
      </c>
      <c r="J295" s="55">
        <v>39630</v>
      </c>
    </row>
    <row r="296" spans="1:10" x14ac:dyDescent="0.3">
      <c r="A296" s="54" t="s">
        <v>840</v>
      </c>
      <c r="B296" s="54">
        <v>1264</v>
      </c>
      <c r="C296" s="56" t="s">
        <v>23</v>
      </c>
      <c r="D296" s="54" t="s">
        <v>865</v>
      </c>
      <c r="E296" s="54">
        <v>5702</v>
      </c>
      <c r="F296" s="54" t="s">
        <v>651</v>
      </c>
      <c r="G296" s="54">
        <v>2499491.4980000001</v>
      </c>
      <c r="H296" s="54">
        <v>1147230.149</v>
      </c>
      <c r="I296" s="54" t="s">
        <v>38</v>
      </c>
      <c r="J296" s="55">
        <v>39630</v>
      </c>
    </row>
    <row r="297" spans="1:10" x14ac:dyDescent="0.3">
      <c r="A297" s="54" t="s">
        <v>840</v>
      </c>
      <c r="B297" s="54">
        <v>1264</v>
      </c>
      <c r="C297" s="56" t="s">
        <v>23</v>
      </c>
      <c r="D297" s="54" t="s">
        <v>837</v>
      </c>
      <c r="E297" s="54">
        <v>5727</v>
      </c>
      <c r="F297" s="54" t="s">
        <v>651</v>
      </c>
      <c r="G297" s="54">
        <v>2500048.2400000002</v>
      </c>
      <c r="H297" s="54">
        <v>1145212.986</v>
      </c>
      <c r="I297" s="54" t="s">
        <v>38</v>
      </c>
      <c r="J297" s="55">
        <v>39630</v>
      </c>
    </row>
    <row r="298" spans="1:10" x14ac:dyDescent="0.3">
      <c r="A298" s="54" t="s">
        <v>839</v>
      </c>
      <c r="B298" s="54">
        <v>1265</v>
      </c>
      <c r="C298" s="56" t="s">
        <v>23</v>
      </c>
      <c r="D298" s="54" t="s">
        <v>837</v>
      </c>
      <c r="E298" s="54">
        <v>5727</v>
      </c>
      <c r="F298" s="54" t="s">
        <v>651</v>
      </c>
      <c r="G298" s="54">
        <v>2496783.213</v>
      </c>
      <c r="H298" s="54">
        <v>1146608.6640000001</v>
      </c>
      <c r="I298" s="54" t="s">
        <v>38</v>
      </c>
      <c r="J298" s="55">
        <v>39630</v>
      </c>
    </row>
    <row r="299" spans="1:10" x14ac:dyDescent="0.3">
      <c r="A299" s="54" t="s">
        <v>853</v>
      </c>
      <c r="B299" s="54">
        <v>1266</v>
      </c>
      <c r="C299" s="56" t="s">
        <v>23</v>
      </c>
      <c r="D299" s="54" t="s">
        <v>853</v>
      </c>
      <c r="E299" s="54">
        <v>5715</v>
      </c>
      <c r="F299" s="54" t="s">
        <v>651</v>
      </c>
      <c r="G299" s="54">
        <v>2507132.838</v>
      </c>
      <c r="H299" s="54">
        <v>1140471.6299999999</v>
      </c>
      <c r="I299" s="54" t="s">
        <v>38</v>
      </c>
      <c r="J299" s="55">
        <v>39630</v>
      </c>
    </row>
    <row r="300" spans="1:10" x14ac:dyDescent="0.3">
      <c r="A300" s="54" t="s">
        <v>858</v>
      </c>
      <c r="B300" s="54">
        <v>1267</v>
      </c>
      <c r="C300" s="56" t="s">
        <v>46</v>
      </c>
      <c r="D300" s="54" t="s">
        <v>858</v>
      </c>
      <c r="E300" s="54">
        <v>5710</v>
      </c>
      <c r="F300" s="54" t="s">
        <v>651</v>
      </c>
      <c r="G300" s="54">
        <v>2507591.0070000002</v>
      </c>
      <c r="H300" s="54">
        <v>1142183.169</v>
      </c>
      <c r="I300" s="54" t="s">
        <v>38</v>
      </c>
      <c r="J300" s="55">
        <v>39630</v>
      </c>
    </row>
    <row r="301" spans="1:10" x14ac:dyDescent="0.3">
      <c r="A301" s="54" t="s">
        <v>831</v>
      </c>
      <c r="B301" s="54">
        <v>1267</v>
      </c>
      <c r="C301" s="56" t="s">
        <v>54</v>
      </c>
      <c r="D301" s="54" t="s">
        <v>831</v>
      </c>
      <c r="E301" s="54">
        <v>5732</v>
      </c>
      <c r="F301" s="54" t="s">
        <v>651</v>
      </c>
      <c r="G301" s="54">
        <v>2508623.676</v>
      </c>
      <c r="H301" s="54">
        <v>1142768.541</v>
      </c>
      <c r="I301" s="54" t="s">
        <v>38</v>
      </c>
      <c r="J301" s="55">
        <v>39630</v>
      </c>
    </row>
    <row r="302" spans="1:10" x14ac:dyDescent="0.3">
      <c r="A302" s="54" t="s">
        <v>863</v>
      </c>
      <c r="B302" s="54">
        <v>1268</v>
      </c>
      <c r="C302" s="56" t="s">
        <v>23</v>
      </c>
      <c r="D302" s="54" t="s">
        <v>863</v>
      </c>
      <c r="E302" s="54">
        <v>5704</v>
      </c>
      <c r="F302" s="54" t="s">
        <v>651</v>
      </c>
      <c r="G302" s="54">
        <v>2508864.0260000001</v>
      </c>
      <c r="H302" s="54">
        <v>1144636.125</v>
      </c>
      <c r="I302" s="54" t="s">
        <v>38</v>
      </c>
      <c r="J302" s="55">
        <v>39630</v>
      </c>
    </row>
    <row r="303" spans="1:10" x14ac:dyDescent="0.3">
      <c r="A303" s="54" t="s">
        <v>726</v>
      </c>
      <c r="B303" s="54">
        <v>1268</v>
      </c>
      <c r="C303" s="56" t="s">
        <v>46</v>
      </c>
      <c r="D303" s="54" t="s">
        <v>735</v>
      </c>
      <c r="E303" s="54">
        <v>5853</v>
      </c>
      <c r="F303" s="54" t="s">
        <v>651</v>
      </c>
      <c r="G303" s="54">
        <v>2510897.1869999999</v>
      </c>
      <c r="H303" s="54">
        <v>1146372.247</v>
      </c>
      <c r="I303" s="54" t="s">
        <v>38</v>
      </c>
      <c r="J303" s="55">
        <v>39630</v>
      </c>
    </row>
    <row r="304" spans="1:10" x14ac:dyDescent="0.3">
      <c r="A304" s="54" t="s">
        <v>726</v>
      </c>
      <c r="B304" s="54">
        <v>1268</v>
      </c>
      <c r="C304" s="56" t="s">
        <v>46</v>
      </c>
      <c r="D304" s="54" t="s">
        <v>726</v>
      </c>
      <c r="E304" s="54">
        <v>5854</v>
      </c>
      <c r="F304" s="54" t="s">
        <v>651</v>
      </c>
      <c r="G304" s="54">
        <v>2509918.2609999999</v>
      </c>
      <c r="H304" s="54">
        <v>1147255.8959999999</v>
      </c>
      <c r="I304" s="54" t="s">
        <v>38</v>
      </c>
      <c r="J304" s="55">
        <v>39630</v>
      </c>
    </row>
    <row r="305" spans="1:10" x14ac:dyDescent="0.3">
      <c r="A305" s="54" t="s">
        <v>726</v>
      </c>
      <c r="B305" s="54">
        <v>1268</v>
      </c>
      <c r="C305" s="56" t="s">
        <v>46</v>
      </c>
      <c r="D305" s="54" t="s">
        <v>725</v>
      </c>
      <c r="E305" s="54">
        <v>5863</v>
      </c>
      <c r="F305" s="54" t="s">
        <v>651</v>
      </c>
      <c r="G305" s="54">
        <v>2510374.2170000002</v>
      </c>
      <c r="H305" s="54">
        <v>1145654.1359999999</v>
      </c>
      <c r="I305" s="54" t="s">
        <v>38</v>
      </c>
      <c r="J305" s="55">
        <v>39630</v>
      </c>
    </row>
    <row r="306" spans="1:10" x14ac:dyDescent="0.3">
      <c r="A306" s="54" t="s">
        <v>864</v>
      </c>
      <c r="B306" s="54">
        <v>1269</v>
      </c>
      <c r="C306" s="56" t="s">
        <v>23</v>
      </c>
      <c r="D306" s="54" t="s">
        <v>864</v>
      </c>
      <c r="E306" s="54">
        <v>5703</v>
      </c>
      <c r="F306" s="54" t="s">
        <v>651</v>
      </c>
      <c r="G306" s="54">
        <v>2504898.213</v>
      </c>
      <c r="H306" s="54">
        <v>1149248.2830000001</v>
      </c>
      <c r="I306" s="54" t="s">
        <v>38</v>
      </c>
      <c r="J306" s="55">
        <v>39630</v>
      </c>
    </row>
    <row r="307" spans="1:10" x14ac:dyDescent="0.3">
      <c r="A307" s="54" t="s">
        <v>833</v>
      </c>
      <c r="B307" s="54">
        <v>1270</v>
      </c>
      <c r="C307" s="56" t="s">
        <v>23</v>
      </c>
      <c r="D307" s="54" t="s">
        <v>833</v>
      </c>
      <c r="E307" s="54">
        <v>5730</v>
      </c>
      <c r="F307" s="54" t="s">
        <v>651</v>
      </c>
      <c r="G307" s="54">
        <v>2504402.0460000001</v>
      </c>
      <c r="H307" s="54">
        <v>1141556.3219999999</v>
      </c>
      <c r="I307" s="54" t="s">
        <v>38</v>
      </c>
      <c r="J307" s="55">
        <v>39630</v>
      </c>
    </row>
    <row r="308" spans="1:10" x14ac:dyDescent="0.3">
      <c r="A308" s="54" t="s">
        <v>848</v>
      </c>
      <c r="B308" s="54">
        <v>1271</v>
      </c>
      <c r="C308" s="56" t="s">
        <v>23</v>
      </c>
      <c r="D308" s="54" t="s">
        <v>848</v>
      </c>
      <c r="E308" s="54">
        <v>5720</v>
      </c>
      <c r="F308" s="54" t="s">
        <v>651</v>
      </c>
      <c r="G308" s="54">
        <v>2504365.946</v>
      </c>
      <c r="H308" s="54">
        <v>1143174.0719999999</v>
      </c>
      <c r="I308" s="54" t="s">
        <v>38</v>
      </c>
      <c r="J308" s="55">
        <v>39630</v>
      </c>
    </row>
    <row r="309" spans="1:10" x14ac:dyDescent="0.3">
      <c r="A309" s="54" t="s">
        <v>849</v>
      </c>
      <c r="B309" s="54">
        <v>1272</v>
      </c>
      <c r="C309" s="56" t="s">
        <v>23</v>
      </c>
      <c r="D309" s="54" t="s">
        <v>849</v>
      </c>
      <c r="E309" s="54">
        <v>5718</v>
      </c>
      <c r="F309" s="54" t="s">
        <v>651</v>
      </c>
      <c r="G309" s="54">
        <v>2506474.3760000002</v>
      </c>
      <c r="H309" s="54">
        <v>1143283.6410000001</v>
      </c>
      <c r="I309" s="54" t="s">
        <v>38</v>
      </c>
      <c r="J309" s="55">
        <v>39630</v>
      </c>
    </row>
    <row r="310" spans="1:10" x14ac:dyDescent="0.3">
      <c r="A310" s="54" t="s">
        <v>849</v>
      </c>
      <c r="B310" s="54">
        <v>1272</v>
      </c>
      <c r="C310" s="56" t="s">
        <v>23</v>
      </c>
      <c r="D310" s="54" t="s">
        <v>848</v>
      </c>
      <c r="E310" s="54">
        <v>5720</v>
      </c>
      <c r="F310" s="54" t="s">
        <v>651</v>
      </c>
      <c r="G310" s="54">
        <v>2504745.7390000001</v>
      </c>
      <c r="H310" s="54">
        <v>1143719.5830000001</v>
      </c>
      <c r="I310" s="54" t="s">
        <v>38</v>
      </c>
      <c r="J310" s="55">
        <v>39630</v>
      </c>
    </row>
    <row r="311" spans="1:10" x14ac:dyDescent="0.3">
      <c r="A311" s="54" t="s">
        <v>865</v>
      </c>
      <c r="B311" s="54">
        <v>1273</v>
      </c>
      <c r="C311" s="56" t="s">
        <v>23</v>
      </c>
      <c r="D311" s="54" t="s">
        <v>865</v>
      </c>
      <c r="E311" s="54">
        <v>5702</v>
      </c>
      <c r="F311" s="54" t="s">
        <v>651</v>
      </c>
      <c r="G311" s="54">
        <v>2499797.4679999999</v>
      </c>
      <c r="H311" s="54">
        <v>1149669.692</v>
      </c>
      <c r="I311" s="54" t="s">
        <v>38</v>
      </c>
      <c r="J311" s="55">
        <v>42095</v>
      </c>
    </row>
    <row r="312" spans="1:10" x14ac:dyDescent="0.3">
      <c r="A312" s="54" t="s">
        <v>846</v>
      </c>
      <c r="B312" s="54">
        <v>1274</v>
      </c>
      <c r="C312" s="56" t="s">
        <v>44</v>
      </c>
      <c r="D312" s="54" t="s">
        <v>846</v>
      </c>
      <c r="E312" s="54">
        <v>5722</v>
      </c>
      <c r="F312" s="54" t="s">
        <v>651</v>
      </c>
      <c r="G312" s="54">
        <v>2504064.42</v>
      </c>
      <c r="H312" s="54">
        <v>1139071.3030000001</v>
      </c>
      <c r="I312" s="54" t="s">
        <v>38</v>
      </c>
      <c r="J312" s="55">
        <v>39630</v>
      </c>
    </row>
    <row r="313" spans="1:10" x14ac:dyDescent="0.3">
      <c r="A313" s="54" t="s">
        <v>836</v>
      </c>
      <c r="B313" s="54">
        <v>1274</v>
      </c>
      <c r="C313" s="56" t="s">
        <v>54</v>
      </c>
      <c r="D313" s="54" t="s">
        <v>835</v>
      </c>
      <c r="E313" s="54">
        <v>5728</v>
      </c>
      <c r="F313" s="54" t="s">
        <v>651</v>
      </c>
      <c r="G313" s="54">
        <v>2504954.932</v>
      </c>
      <c r="H313" s="54">
        <v>1138732.6529999999</v>
      </c>
      <c r="I313" s="54" t="s">
        <v>38</v>
      </c>
      <c r="J313" s="55">
        <v>39630</v>
      </c>
    </row>
    <row r="314" spans="1:10" x14ac:dyDescent="0.3">
      <c r="A314" s="54" t="s">
        <v>842</v>
      </c>
      <c r="B314" s="54">
        <v>1275</v>
      </c>
      <c r="C314" s="56" t="s">
        <v>23</v>
      </c>
      <c r="D314" s="54" t="s">
        <v>842</v>
      </c>
      <c r="E314" s="54">
        <v>5709</v>
      </c>
      <c r="F314" s="54" t="s">
        <v>651</v>
      </c>
      <c r="G314" s="54">
        <v>2500780.2400000002</v>
      </c>
      <c r="H314" s="54">
        <v>1140742.922</v>
      </c>
      <c r="I314" s="54" t="s">
        <v>38</v>
      </c>
      <c r="J314" s="55">
        <v>39630</v>
      </c>
    </row>
    <row r="315" spans="1:10" x14ac:dyDescent="0.3">
      <c r="A315" s="54" t="s">
        <v>842</v>
      </c>
      <c r="B315" s="54">
        <v>1275</v>
      </c>
      <c r="C315" s="56" t="s">
        <v>23</v>
      </c>
      <c r="D315" s="54" t="s">
        <v>841</v>
      </c>
      <c r="E315" s="54">
        <v>5726</v>
      </c>
      <c r="F315" s="54" t="s">
        <v>651</v>
      </c>
      <c r="G315" s="54">
        <v>2500707.358</v>
      </c>
      <c r="H315" s="54">
        <v>1139407.1850000001</v>
      </c>
      <c r="I315" s="54" t="s">
        <v>38</v>
      </c>
      <c r="J315" s="55">
        <v>39630</v>
      </c>
    </row>
    <row r="316" spans="1:10" x14ac:dyDescent="0.3">
      <c r="A316" s="54" t="s">
        <v>838</v>
      </c>
      <c r="B316" s="54">
        <v>1276</v>
      </c>
      <c r="C316" s="56" t="s">
        <v>23</v>
      </c>
      <c r="D316" s="54" t="s">
        <v>842</v>
      </c>
      <c r="E316" s="54">
        <v>5709</v>
      </c>
      <c r="F316" s="54" t="s">
        <v>651</v>
      </c>
      <c r="G316" s="54">
        <v>2497074.2080000001</v>
      </c>
      <c r="H316" s="54">
        <v>1142418.9920000001</v>
      </c>
      <c r="I316" s="54" t="s">
        <v>38</v>
      </c>
      <c r="J316" s="55">
        <v>39630</v>
      </c>
    </row>
    <row r="317" spans="1:10" x14ac:dyDescent="0.3">
      <c r="A317" s="54" t="s">
        <v>838</v>
      </c>
      <c r="B317" s="54">
        <v>1276</v>
      </c>
      <c r="C317" s="56" t="s">
        <v>23</v>
      </c>
      <c r="D317" s="54" t="s">
        <v>838</v>
      </c>
      <c r="E317" s="54">
        <v>5719</v>
      </c>
      <c r="F317" s="54" t="s">
        <v>651</v>
      </c>
      <c r="G317" s="54">
        <v>2501280.0279999999</v>
      </c>
      <c r="H317" s="54">
        <v>1142342.014</v>
      </c>
      <c r="I317" s="54" t="s">
        <v>38</v>
      </c>
      <c r="J317" s="55">
        <v>39630</v>
      </c>
    </row>
    <row r="318" spans="1:10" x14ac:dyDescent="0.3">
      <c r="A318" s="54" t="s">
        <v>838</v>
      </c>
      <c r="B318" s="54">
        <v>1276</v>
      </c>
      <c r="C318" s="56" t="s">
        <v>23</v>
      </c>
      <c r="D318" s="54" t="s">
        <v>837</v>
      </c>
      <c r="E318" s="54">
        <v>5727</v>
      </c>
      <c r="F318" s="54" t="s">
        <v>651</v>
      </c>
      <c r="G318" s="54">
        <v>2502896.8190000001</v>
      </c>
      <c r="H318" s="54">
        <v>1142445.091</v>
      </c>
      <c r="I318" s="54" t="s">
        <v>38</v>
      </c>
      <c r="J318" s="55">
        <v>39630</v>
      </c>
    </row>
    <row r="319" spans="1:10" x14ac:dyDescent="0.3">
      <c r="A319" s="54" t="s">
        <v>866</v>
      </c>
      <c r="B319" s="54">
        <v>1277</v>
      </c>
      <c r="C319" s="56" t="s">
        <v>54</v>
      </c>
      <c r="D319" s="54" t="s">
        <v>866</v>
      </c>
      <c r="E319" s="54">
        <v>5701</v>
      </c>
      <c r="F319" s="54" t="s">
        <v>651</v>
      </c>
      <c r="G319" s="54">
        <v>2504124.6510000001</v>
      </c>
      <c r="H319" s="54">
        <v>1136488.121</v>
      </c>
      <c r="I319" s="54" t="s">
        <v>38</v>
      </c>
      <c r="J319" s="55">
        <v>39630</v>
      </c>
    </row>
    <row r="320" spans="1:10" x14ac:dyDescent="0.3">
      <c r="A320" s="54" t="s">
        <v>861</v>
      </c>
      <c r="B320" s="54">
        <v>1277</v>
      </c>
      <c r="C320" s="56" t="s">
        <v>23</v>
      </c>
      <c r="D320" s="54" t="s">
        <v>861</v>
      </c>
      <c r="E320" s="54">
        <v>5706</v>
      </c>
      <c r="F320" s="54" t="s">
        <v>651</v>
      </c>
      <c r="G320" s="54">
        <v>2503154.29</v>
      </c>
      <c r="H320" s="54">
        <v>1137232.9650000001</v>
      </c>
      <c r="I320" s="54" t="s">
        <v>38</v>
      </c>
      <c r="J320" s="55">
        <v>39630</v>
      </c>
    </row>
    <row r="321" spans="1:10" x14ac:dyDescent="0.3">
      <c r="A321" s="54" t="s">
        <v>841</v>
      </c>
      <c r="B321" s="54">
        <v>1278</v>
      </c>
      <c r="C321" s="56" t="s">
        <v>23</v>
      </c>
      <c r="D321" s="54" t="s">
        <v>841</v>
      </c>
      <c r="E321" s="54">
        <v>5726</v>
      </c>
      <c r="F321" s="54" t="s">
        <v>651</v>
      </c>
      <c r="G321" s="54">
        <v>2498593.8280000002</v>
      </c>
      <c r="H321" s="54">
        <v>1140129.1159999999</v>
      </c>
      <c r="I321" s="54" t="s">
        <v>38</v>
      </c>
      <c r="J321" s="55">
        <v>39630</v>
      </c>
    </row>
    <row r="322" spans="1:10" x14ac:dyDescent="0.3">
      <c r="A322" s="54" t="s">
        <v>862</v>
      </c>
      <c r="B322" s="54">
        <v>1279</v>
      </c>
      <c r="C322" s="56" t="s">
        <v>46</v>
      </c>
      <c r="D322" s="54" t="s">
        <v>862</v>
      </c>
      <c r="E322" s="54">
        <v>5705</v>
      </c>
      <c r="F322" s="54" t="s">
        <v>651</v>
      </c>
      <c r="G322" s="54">
        <v>2502004.9240000001</v>
      </c>
      <c r="H322" s="54">
        <v>1134501.1329999999</v>
      </c>
      <c r="I322" s="54" t="s">
        <v>38</v>
      </c>
      <c r="J322" s="55">
        <v>39630</v>
      </c>
    </row>
    <row r="323" spans="1:10" x14ac:dyDescent="0.3">
      <c r="A323" s="54" t="s">
        <v>860</v>
      </c>
      <c r="B323" s="54">
        <v>1279</v>
      </c>
      <c r="C323" s="56" t="s">
        <v>23</v>
      </c>
      <c r="D323" s="54" t="s">
        <v>860</v>
      </c>
      <c r="E323" s="54">
        <v>5707</v>
      </c>
      <c r="F323" s="54" t="s">
        <v>651</v>
      </c>
      <c r="G323" s="54">
        <v>2501048.5980000002</v>
      </c>
      <c r="H323" s="54">
        <v>1132818.926</v>
      </c>
      <c r="I323" s="54" t="s">
        <v>38</v>
      </c>
      <c r="J323" s="55">
        <v>39630</v>
      </c>
    </row>
    <row r="324" spans="1:10" x14ac:dyDescent="0.3">
      <c r="A324" s="54" t="s">
        <v>168</v>
      </c>
      <c r="B324" s="54">
        <v>1281</v>
      </c>
      <c r="C324" s="56" t="s">
        <v>23</v>
      </c>
      <c r="D324" s="54" t="s">
        <v>168</v>
      </c>
      <c r="E324" s="54">
        <v>6637</v>
      </c>
      <c r="F324" s="54" t="s">
        <v>152</v>
      </c>
      <c r="G324" s="54">
        <v>2489879.7609999999</v>
      </c>
      <c r="H324" s="54">
        <v>1116455.71</v>
      </c>
      <c r="I324" s="54" t="s">
        <v>38</v>
      </c>
      <c r="J324" s="55">
        <v>39630</v>
      </c>
    </row>
    <row r="325" spans="1:10" x14ac:dyDescent="0.3">
      <c r="A325" s="54" t="s">
        <v>168</v>
      </c>
      <c r="B325" s="54">
        <v>1281</v>
      </c>
      <c r="C325" s="56" t="s">
        <v>23</v>
      </c>
      <c r="D325" s="54" t="s">
        <v>167</v>
      </c>
      <c r="E325" s="54">
        <v>6638</v>
      </c>
      <c r="F325" s="54" t="s">
        <v>152</v>
      </c>
      <c r="G325" s="54">
        <v>2489039.2319999998</v>
      </c>
      <c r="H325" s="54">
        <v>1118424.622</v>
      </c>
      <c r="I325" s="54" t="s">
        <v>38</v>
      </c>
      <c r="J325" s="55">
        <v>39630</v>
      </c>
    </row>
    <row r="326" spans="1:10" x14ac:dyDescent="0.3">
      <c r="A326" s="54" t="s">
        <v>192</v>
      </c>
      <c r="B326" s="54">
        <v>1283</v>
      </c>
      <c r="C326" s="56" t="s">
        <v>54</v>
      </c>
      <c r="D326" s="54" t="s">
        <v>192</v>
      </c>
      <c r="E326" s="54">
        <v>6620</v>
      </c>
      <c r="F326" s="54" t="s">
        <v>152</v>
      </c>
      <c r="G326" s="54">
        <v>2487819.906</v>
      </c>
      <c r="H326" s="54">
        <v>1117857.067</v>
      </c>
      <c r="I326" s="54" t="s">
        <v>38</v>
      </c>
      <c r="J326" s="55">
        <v>39630</v>
      </c>
    </row>
    <row r="327" spans="1:10" x14ac:dyDescent="0.3">
      <c r="A327" s="54" t="s">
        <v>193</v>
      </c>
      <c r="B327" s="54">
        <v>1283</v>
      </c>
      <c r="C327" s="56" t="s">
        <v>23</v>
      </c>
      <c r="D327" s="54" t="s">
        <v>192</v>
      </c>
      <c r="E327" s="54">
        <v>6620</v>
      </c>
      <c r="F327" s="54" t="s">
        <v>152</v>
      </c>
      <c r="G327" s="54">
        <v>2488947.713</v>
      </c>
      <c r="H327" s="54">
        <v>1115070.929</v>
      </c>
      <c r="I327" s="54" t="s">
        <v>38</v>
      </c>
      <c r="J327" s="55">
        <v>39630</v>
      </c>
    </row>
    <row r="328" spans="1:10" x14ac:dyDescent="0.3">
      <c r="A328" s="54" t="s">
        <v>206</v>
      </c>
      <c r="B328" s="54">
        <v>1284</v>
      </c>
      <c r="C328" s="56" t="s">
        <v>23</v>
      </c>
      <c r="D328" s="54" t="s">
        <v>206</v>
      </c>
      <c r="E328" s="54">
        <v>6611</v>
      </c>
      <c r="F328" s="54" t="s">
        <v>152</v>
      </c>
      <c r="G328" s="54">
        <v>2487363.949</v>
      </c>
      <c r="H328" s="54">
        <v>1111719.5859999999</v>
      </c>
      <c r="I328" s="54" t="s">
        <v>38</v>
      </c>
      <c r="J328" s="55">
        <v>39630</v>
      </c>
    </row>
    <row r="329" spans="1:10" x14ac:dyDescent="0.3">
      <c r="A329" s="54" t="s">
        <v>207</v>
      </c>
      <c r="B329" s="54">
        <v>1285</v>
      </c>
      <c r="C329" s="56" t="s">
        <v>23</v>
      </c>
      <c r="D329" s="54" t="s">
        <v>214</v>
      </c>
      <c r="E329" s="54">
        <v>6604</v>
      </c>
      <c r="F329" s="54" t="s">
        <v>152</v>
      </c>
      <c r="G329" s="54">
        <v>2489308.8489999999</v>
      </c>
      <c r="H329" s="54">
        <v>1112162.06</v>
      </c>
      <c r="I329" s="54" t="s">
        <v>38</v>
      </c>
      <c r="J329" s="55">
        <v>39630</v>
      </c>
    </row>
    <row r="330" spans="1:10" x14ac:dyDescent="0.3">
      <c r="A330" s="54" t="s">
        <v>207</v>
      </c>
      <c r="B330" s="54">
        <v>1285</v>
      </c>
      <c r="C330" s="56" t="s">
        <v>23</v>
      </c>
      <c r="D330" s="54" t="s">
        <v>206</v>
      </c>
      <c r="E330" s="54">
        <v>6611</v>
      </c>
      <c r="F330" s="54" t="s">
        <v>152</v>
      </c>
      <c r="G330" s="54">
        <v>2488273.1359999999</v>
      </c>
      <c r="H330" s="54">
        <v>1112512.129</v>
      </c>
      <c r="I330" s="54" t="s">
        <v>38</v>
      </c>
      <c r="J330" s="55">
        <v>39630</v>
      </c>
    </row>
    <row r="331" spans="1:10" x14ac:dyDescent="0.3">
      <c r="A331" s="54" t="s">
        <v>166</v>
      </c>
      <c r="B331" s="54">
        <v>1286</v>
      </c>
      <c r="C331" s="56" t="s">
        <v>23</v>
      </c>
      <c r="D331" s="54" t="s">
        <v>211</v>
      </c>
      <c r="E331" s="54">
        <v>6607</v>
      </c>
      <c r="F331" s="54" t="s">
        <v>152</v>
      </c>
      <c r="G331" s="54">
        <v>2492811.9870000002</v>
      </c>
      <c r="H331" s="54">
        <v>1112386.102</v>
      </c>
      <c r="I331" s="54" t="s">
        <v>38</v>
      </c>
      <c r="J331" s="55">
        <v>39630</v>
      </c>
    </row>
    <row r="332" spans="1:10" x14ac:dyDescent="0.3">
      <c r="A332" s="54" t="s">
        <v>166</v>
      </c>
      <c r="B332" s="54">
        <v>1286</v>
      </c>
      <c r="C332" s="56" t="s">
        <v>23</v>
      </c>
      <c r="D332" s="54" t="s">
        <v>166</v>
      </c>
      <c r="E332" s="54">
        <v>6639</v>
      </c>
      <c r="F332" s="54" t="s">
        <v>152</v>
      </c>
      <c r="G332" s="54">
        <v>2492022.6860000002</v>
      </c>
      <c r="H332" s="54">
        <v>1111562.4350000001</v>
      </c>
      <c r="I332" s="54" t="s">
        <v>38</v>
      </c>
      <c r="J332" s="55">
        <v>39630</v>
      </c>
    </row>
    <row r="333" spans="1:10" x14ac:dyDescent="0.3">
      <c r="A333" s="54" t="s">
        <v>184</v>
      </c>
      <c r="B333" s="54">
        <v>1287</v>
      </c>
      <c r="C333" s="56" t="s">
        <v>23</v>
      </c>
      <c r="D333" s="54" t="s">
        <v>184</v>
      </c>
      <c r="E333" s="54">
        <v>6627</v>
      </c>
      <c r="F333" s="54" t="s">
        <v>152</v>
      </c>
      <c r="G333" s="54">
        <v>2491442.7710000002</v>
      </c>
      <c r="H333" s="54">
        <v>1112909.591</v>
      </c>
      <c r="I333" s="54" t="s">
        <v>38</v>
      </c>
      <c r="J333" s="55">
        <v>39630</v>
      </c>
    </row>
    <row r="334" spans="1:10" x14ac:dyDescent="0.3">
      <c r="A334" s="54" t="s">
        <v>216</v>
      </c>
      <c r="B334" s="54">
        <v>1288</v>
      </c>
      <c r="C334" s="56" t="s">
        <v>23</v>
      </c>
      <c r="D334" s="54" t="s">
        <v>216</v>
      </c>
      <c r="E334" s="54">
        <v>6601</v>
      </c>
      <c r="F334" s="54" t="s">
        <v>152</v>
      </c>
      <c r="G334" s="54">
        <v>2492439.3330000001</v>
      </c>
      <c r="H334" s="54">
        <v>1116435.9129999999</v>
      </c>
      <c r="I334" s="54" t="s">
        <v>38</v>
      </c>
      <c r="J334" s="55">
        <v>39630</v>
      </c>
    </row>
    <row r="335" spans="1:10" x14ac:dyDescent="0.3">
      <c r="A335" s="54" t="s">
        <v>859</v>
      </c>
      <c r="B335" s="54">
        <v>1290</v>
      </c>
      <c r="C335" s="56" t="s">
        <v>46</v>
      </c>
      <c r="D335" s="54" t="s">
        <v>859</v>
      </c>
      <c r="E335" s="54">
        <v>5708</v>
      </c>
      <c r="F335" s="54" t="s">
        <v>651</v>
      </c>
      <c r="G335" s="54">
        <v>2499707.4500000002</v>
      </c>
      <c r="H335" s="54">
        <v>1130170.8219999999</v>
      </c>
      <c r="I335" s="54" t="s">
        <v>38</v>
      </c>
      <c r="J335" s="55">
        <v>39630</v>
      </c>
    </row>
    <row r="336" spans="1:10" x14ac:dyDescent="0.3">
      <c r="A336" s="54" t="s">
        <v>155</v>
      </c>
      <c r="B336" s="54">
        <v>1290</v>
      </c>
      <c r="C336" s="56" t="s">
        <v>23</v>
      </c>
      <c r="D336" s="54" t="s">
        <v>845</v>
      </c>
      <c r="E336" s="54">
        <v>5723</v>
      </c>
      <c r="F336" s="54" t="s">
        <v>651</v>
      </c>
      <c r="G336" s="54">
        <v>2501272.2209999999</v>
      </c>
      <c r="H336" s="54">
        <v>1128293.182</v>
      </c>
      <c r="I336" s="54" t="s">
        <v>38</v>
      </c>
      <c r="J336" s="55">
        <v>39630</v>
      </c>
    </row>
    <row r="337" spans="1:10" x14ac:dyDescent="0.3">
      <c r="A337" s="54" t="s">
        <v>155</v>
      </c>
      <c r="B337" s="54">
        <v>1290</v>
      </c>
      <c r="C337" s="56" t="s">
        <v>23</v>
      </c>
      <c r="D337" s="54" t="s">
        <v>200</v>
      </c>
      <c r="E337" s="54">
        <v>6615</v>
      </c>
      <c r="F337" s="54" t="s">
        <v>152</v>
      </c>
      <c r="G337" s="54">
        <v>2499799.6129999999</v>
      </c>
      <c r="H337" s="54">
        <v>1125925.176</v>
      </c>
      <c r="I337" s="54" t="s">
        <v>38</v>
      </c>
      <c r="J337" s="55">
        <v>39630</v>
      </c>
    </row>
    <row r="338" spans="1:10" x14ac:dyDescent="0.3">
      <c r="A338" s="54" t="s">
        <v>155</v>
      </c>
      <c r="B338" s="54">
        <v>1290</v>
      </c>
      <c r="C338" s="56" t="s">
        <v>23</v>
      </c>
      <c r="D338" s="54" t="s">
        <v>155</v>
      </c>
      <c r="E338" s="54">
        <v>6644</v>
      </c>
      <c r="F338" s="54" t="s">
        <v>152</v>
      </c>
      <c r="G338" s="54">
        <v>2500639.5150000001</v>
      </c>
      <c r="H338" s="54">
        <v>1127762.301</v>
      </c>
      <c r="I338" s="54" t="s">
        <v>38</v>
      </c>
      <c r="J338" s="55">
        <v>39630</v>
      </c>
    </row>
    <row r="339" spans="1:10" x14ac:dyDescent="0.3">
      <c r="A339" s="54" t="s">
        <v>857</v>
      </c>
      <c r="B339" s="54">
        <v>1291</v>
      </c>
      <c r="C339" s="56" t="s">
        <v>23</v>
      </c>
      <c r="D339" s="54" t="s">
        <v>857</v>
      </c>
      <c r="E339" s="54">
        <v>5711</v>
      </c>
      <c r="F339" s="54" t="s">
        <v>651</v>
      </c>
      <c r="G339" s="54">
        <v>2501867.4920000001</v>
      </c>
      <c r="H339" s="54">
        <v>1131045.3689999999</v>
      </c>
      <c r="I339" s="54" t="s">
        <v>38</v>
      </c>
      <c r="J339" s="55">
        <v>39630</v>
      </c>
    </row>
    <row r="340" spans="1:10" x14ac:dyDescent="0.3">
      <c r="A340" s="54" t="s">
        <v>172</v>
      </c>
      <c r="B340" s="54">
        <v>1292</v>
      </c>
      <c r="C340" s="56" t="s">
        <v>23</v>
      </c>
      <c r="D340" s="54" t="s">
        <v>162</v>
      </c>
      <c r="E340" s="54">
        <v>6621</v>
      </c>
      <c r="F340" s="54" t="s">
        <v>152</v>
      </c>
      <c r="G340" s="54">
        <v>2500367.7009999999</v>
      </c>
      <c r="H340" s="54">
        <v>1120377.149</v>
      </c>
      <c r="I340" s="54" t="s">
        <v>38</v>
      </c>
      <c r="J340" s="55">
        <v>39630</v>
      </c>
    </row>
    <row r="341" spans="1:10" x14ac:dyDescent="0.3">
      <c r="A341" s="54" t="s">
        <v>172</v>
      </c>
      <c r="B341" s="54">
        <v>1292</v>
      </c>
      <c r="C341" s="56" t="s">
        <v>23</v>
      </c>
      <c r="D341" s="54" t="s">
        <v>171</v>
      </c>
      <c r="E341" s="54">
        <v>6634</v>
      </c>
      <c r="F341" s="54" t="s">
        <v>152</v>
      </c>
      <c r="G341" s="54">
        <v>2499931.0729999999</v>
      </c>
      <c r="H341" s="54">
        <v>1121806.6270000001</v>
      </c>
      <c r="I341" s="54" t="s">
        <v>38</v>
      </c>
      <c r="J341" s="55">
        <v>39630</v>
      </c>
    </row>
    <row r="342" spans="1:10" x14ac:dyDescent="0.3">
      <c r="A342" s="54" t="s">
        <v>212</v>
      </c>
      <c r="B342" s="54">
        <v>1293</v>
      </c>
      <c r="C342" s="56" t="s">
        <v>23</v>
      </c>
      <c r="D342" s="54" t="s">
        <v>212</v>
      </c>
      <c r="E342" s="54">
        <v>6606</v>
      </c>
      <c r="F342" s="54" t="s">
        <v>152</v>
      </c>
      <c r="G342" s="54">
        <v>2499726.6340000001</v>
      </c>
      <c r="H342" s="54">
        <v>1124018.858</v>
      </c>
      <c r="I342" s="54" t="s">
        <v>38</v>
      </c>
      <c r="J342" s="55">
        <v>39630</v>
      </c>
    </row>
    <row r="343" spans="1:10" x14ac:dyDescent="0.3">
      <c r="A343" s="54" t="s">
        <v>190</v>
      </c>
      <c r="B343" s="54">
        <v>1294</v>
      </c>
      <c r="C343" s="56" t="s">
        <v>23</v>
      </c>
      <c r="D343" s="54" t="s">
        <v>190</v>
      </c>
      <c r="E343" s="54">
        <v>6622</v>
      </c>
      <c r="F343" s="54" t="s">
        <v>152</v>
      </c>
      <c r="G343" s="54">
        <v>2501064.122</v>
      </c>
      <c r="H343" s="54">
        <v>1124477.3799999999</v>
      </c>
      <c r="I343" s="54" t="s">
        <v>38</v>
      </c>
      <c r="J343" s="55">
        <v>39630</v>
      </c>
    </row>
    <row r="344" spans="1:10" x14ac:dyDescent="0.3">
      <c r="A344" s="54" t="s">
        <v>845</v>
      </c>
      <c r="B344" s="54">
        <v>1295</v>
      </c>
      <c r="C344" s="56" t="s">
        <v>54</v>
      </c>
      <c r="D344" s="54" t="s">
        <v>845</v>
      </c>
      <c r="E344" s="54">
        <v>5723</v>
      </c>
      <c r="F344" s="54" t="s">
        <v>651</v>
      </c>
      <c r="G344" s="54">
        <v>2502235.27</v>
      </c>
      <c r="H344" s="54">
        <v>1128821.209</v>
      </c>
      <c r="I344" s="54" t="s">
        <v>38</v>
      </c>
      <c r="J344" s="55">
        <v>39630</v>
      </c>
    </row>
    <row r="345" spans="1:10" x14ac:dyDescent="0.3">
      <c r="A345" s="54" t="s">
        <v>834</v>
      </c>
      <c r="B345" s="54">
        <v>1295</v>
      </c>
      <c r="C345" s="56" t="s">
        <v>46</v>
      </c>
      <c r="D345" s="54" t="s">
        <v>834</v>
      </c>
      <c r="E345" s="54">
        <v>5729</v>
      </c>
      <c r="F345" s="54" t="s">
        <v>651</v>
      </c>
      <c r="G345" s="54">
        <v>2502443.997</v>
      </c>
      <c r="H345" s="54">
        <v>1129637.6540000001</v>
      </c>
      <c r="I345" s="54" t="s">
        <v>38</v>
      </c>
      <c r="J345" s="55">
        <v>39630</v>
      </c>
    </row>
    <row r="346" spans="1:10" x14ac:dyDescent="0.3">
      <c r="A346" s="54" t="s">
        <v>851</v>
      </c>
      <c r="B346" s="54">
        <v>1296</v>
      </c>
      <c r="C346" s="56" t="s">
        <v>23</v>
      </c>
      <c r="D346" s="54" t="s">
        <v>851</v>
      </c>
      <c r="E346" s="54">
        <v>5712</v>
      </c>
      <c r="F346" s="54" t="s">
        <v>651</v>
      </c>
      <c r="G346" s="54">
        <v>2503778.676</v>
      </c>
      <c r="H346" s="54">
        <v>1130690.7180000001</v>
      </c>
      <c r="I346" s="54" t="s">
        <v>38</v>
      </c>
      <c r="J346" s="55">
        <v>39630</v>
      </c>
    </row>
    <row r="347" spans="1:10" x14ac:dyDescent="0.3">
      <c r="A347" s="54" t="s">
        <v>851</v>
      </c>
      <c r="B347" s="54">
        <v>1296</v>
      </c>
      <c r="C347" s="56" t="s">
        <v>23</v>
      </c>
      <c r="D347" s="54" t="s">
        <v>850</v>
      </c>
      <c r="E347" s="54">
        <v>5717</v>
      </c>
      <c r="F347" s="54" t="s">
        <v>651</v>
      </c>
      <c r="G347" s="54">
        <v>2504468.5240000002</v>
      </c>
      <c r="H347" s="54">
        <v>1131294.963</v>
      </c>
      <c r="I347" s="54" t="s">
        <v>38</v>
      </c>
      <c r="J347" s="55">
        <v>39630</v>
      </c>
    </row>
    <row r="348" spans="1:10" x14ac:dyDescent="0.3">
      <c r="A348" s="54" t="s">
        <v>850</v>
      </c>
      <c r="B348" s="54">
        <v>1297</v>
      </c>
      <c r="C348" s="56" t="s">
        <v>23</v>
      </c>
      <c r="D348" s="54" t="s">
        <v>851</v>
      </c>
      <c r="E348" s="54">
        <v>5712</v>
      </c>
      <c r="F348" s="54" t="s">
        <v>651</v>
      </c>
      <c r="G348" s="54">
        <v>2503682.7429999998</v>
      </c>
      <c r="H348" s="54">
        <v>1131554.9539999999</v>
      </c>
      <c r="I348" s="54" t="s">
        <v>38</v>
      </c>
      <c r="J348" s="55">
        <v>39630</v>
      </c>
    </row>
    <row r="349" spans="1:10" x14ac:dyDescent="0.3">
      <c r="A349" s="54" t="s">
        <v>850</v>
      </c>
      <c r="B349" s="54">
        <v>1297</v>
      </c>
      <c r="C349" s="56" t="s">
        <v>23</v>
      </c>
      <c r="D349" s="54" t="s">
        <v>850</v>
      </c>
      <c r="E349" s="54">
        <v>5717</v>
      </c>
      <c r="F349" s="54" t="s">
        <v>651</v>
      </c>
      <c r="G349" s="54">
        <v>2503368.8020000001</v>
      </c>
      <c r="H349" s="54">
        <v>1132414.594</v>
      </c>
      <c r="I349" s="54" t="s">
        <v>38</v>
      </c>
      <c r="J349" s="55">
        <v>39630</v>
      </c>
    </row>
    <row r="350" spans="1:10" x14ac:dyDescent="0.3">
      <c r="A350" s="54" t="s">
        <v>209</v>
      </c>
      <c r="B350" s="54">
        <v>1298</v>
      </c>
      <c r="C350" s="56" t="s">
        <v>23</v>
      </c>
      <c r="D350" s="54" t="s">
        <v>209</v>
      </c>
      <c r="E350" s="54">
        <v>6610</v>
      </c>
      <c r="F350" s="54" t="s">
        <v>152</v>
      </c>
      <c r="G350" s="54">
        <v>2503120.8029999998</v>
      </c>
      <c r="H350" s="54">
        <v>1133515.871</v>
      </c>
      <c r="I350" s="54" t="s">
        <v>38</v>
      </c>
      <c r="J350" s="55">
        <v>39630</v>
      </c>
    </row>
    <row r="351" spans="1:10" x14ac:dyDescent="0.3">
      <c r="A351" s="54" t="s">
        <v>209</v>
      </c>
      <c r="B351" s="54">
        <v>1298</v>
      </c>
      <c r="C351" s="56" t="s">
        <v>23</v>
      </c>
      <c r="D351" s="54" t="s">
        <v>209</v>
      </c>
      <c r="E351" s="54">
        <v>6610</v>
      </c>
      <c r="F351" s="54" t="s">
        <v>152</v>
      </c>
      <c r="G351" s="54">
        <v>2504439.3119999999</v>
      </c>
      <c r="H351" s="54">
        <v>1134131.6040000001</v>
      </c>
      <c r="I351" s="54" t="s">
        <v>38</v>
      </c>
      <c r="J351" s="55">
        <v>39630</v>
      </c>
    </row>
    <row r="352" spans="1:10" x14ac:dyDescent="0.3">
      <c r="A352" s="54" t="s">
        <v>856</v>
      </c>
      <c r="B352" s="54">
        <v>1299</v>
      </c>
      <c r="C352" s="56" t="s">
        <v>23</v>
      </c>
      <c r="D352" s="54" t="s">
        <v>855</v>
      </c>
      <c r="E352" s="54">
        <v>5713</v>
      </c>
      <c r="F352" s="54" t="s">
        <v>651</v>
      </c>
      <c r="G352" s="54">
        <v>2504863.4939999999</v>
      </c>
      <c r="H352" s="54">
        <v>1135425.8160000001</v>
      </c>
      <c r="I352" s="54" t="s">
        <v>38</v>
      </c>
      <c r="J352" s="55">
        <v>44197</v>
      </c>
    </row>
    <row r="353" spans="1:10" x14ac:dyDescent="0.3">
      <c r="A353" s="54" t="s">
        <v>1037</v>
      </c>
      <c r="B353" s="54">
        <v>1302</v>
      </c>
      <c r="C353" s="56" t="s">
        <v>23</v>
      </c>
      <c r="D353" s="54" t="s">
        <v>1037</v>
      </c>
      <c r="E353" s="54">
        <v>5503</v>
      </c>
      <c r="F353" s="54" t="s">
        <v>651</v>
      </c>
      <c r="G353" s="54">
        <v>2530896.906</v>
      </c>
      <c r="H353" s="54">
        <v>1158606.892</v>
      </c>
      <c r="I353" s="54" t="s">
        <v>38</v>
      </c>
      <c r="J353" s="55">
        <v>39630</v>
      </c>
    </row>
    <row r="354" spans="1:10" x14ac:dyDescent="0.3">
      <c r="A354" s="54" t="s">
        <v>1043</v>
      </c>
      <c r="B354" s="54">
        <v>1303</v>
      </c>
      <c r="C354" s="56" t="s">
        <v>23</v>
      </c>
      <c r="D354" s="54" t="s">
        <v>1043</v>
      </c>
      <c r="E354" s="54">
        <v>5496</v>
      </c>
      <c r="F354" s="54" t="s">
        <v>651</v>
      </c>
      <c r="G354" s="54">
        <v>2531186.4920000001</v>
      </c>
      <c r="H354" s="54">
        <v>1161298.7779999999</v>
      </c>
      <c r="I354" s="54" t="s">
        <v>38</v>
      </c>
      <c r="J354" s="55">
        <v>39630</v>
      </c>
    </row>
    <row r="355" spans="1:10" x14ac:dyDescent="0.3">
      <c r="A355" s="54" t="s">
        <v>1064</v>
      </c>
      <c r="B355" s="54">
        <v>1304</v>
      </c>
      <c r="C355" s="56" t="s">
        <v>44</v>
      </c>
      <c r="D355" s="54" t="s">
        <v>1063</v>
      </c>
      <c r="E355" s="54">
        <v>5477</v>
      </c>
      <c r="F355" s="54" t="s">
        <v>651</v>
      </c>
      <c r="G355" s="54">
        <v>2528794.3790000002</v>
      </c>
      <c r="H355" s="54">
        <v>1161178.47</v>
      </c>
      <c r="I355" s="54" t="s">
        <v>38</v>
      </c>
      <c r="J355" s="55">
        <v>39630</v>
      </c>
    </row>
    <row r="356" spans="1:10" x14ac:dyDescent="0.3">
      <c r="A356" s="54" t="s">
        <v>1065</v>
      </c>
      <c r="B356" s="54">
        <v>1304</v>
      </c>
      <c r="C356" s="56" t="s">
        <v>23</v>
      </c>
      <c r="D356" s="54" t="s">
        <v>1063</v>
      </c>
      <c r="E356" s="54">
        <v>5477</v>
      </c>
      <c r="F356" s="54" t="s">
        <v>651</v>
      </c>
      <c r="G356" s="54">
        <v>2528224.6370000001</v>
      </c>
      <c r="H356" s="54">
        <v>1163208.142</v>
      </c>
      <c r="I356" s="54" t="s">
        <v>38</v>
      </c>
      <c r="J356" s="55">
        <v>39630</v>
      </c>
    </row>
    <row r="357" spans="1:10" x14ac:dyDescent="0.3">
      <c r="A357" s="54" t="s">
        <v>1060</v>
      </c>
      <c r="B357" s="54">
        <v>1304</v>
      </c>
      <c r="C357" s="56" t="s">
        <v>46</v>
      </c>
      <c r="D357" s="54" t="s">
        <v>1060</v>
      </c>
      <c r="E357" s="54">
        <v>5481</v>
      </c>
      <c r="F357" s="54" t="s">
        <v>651</v>
      </c>
      <c r="G357" s="54">
        <v>2527850.1290000002</v>
      </c>
      <c r="H357" s="54">
        <v>1165195.878</v>
      </c>
      <c r="I357" s="54" t="s">
        <v>38</v>
      </c>
      <c r="J357" s="55">
        <v>39630</v>
      </c>
    </row>
    <row r="358" spans="1:10" x14ac:dyDescent="0.3">
      <c r="A358" s="54" t="s">
        <v>1040</v>
      </c>
      <c r="B358" s="54">
        <v>1304</v>
      </c>
      <c r="C358" s="56" t="s">
        <v>98</v>
      </c>
      <c r="D358" s="54" t="s">
        <v>1040</v>
      </c>
      <c r="E358" s="54">
        <v>5499</v>
      </c>
      <c r="F358" s="54" t="s">
        <v>651</v>
      </c>
      <c r="G358" s="54">
        <v>2526743.5410000002</v>
      </c>
      <c r="H358" s="54">
        <v>1161266.1129999999</v>
      </c>
      <c r="I358" s="54" t="s">
        <v>38</v>
      </c>
      <c r="J358" s="55">
        <v>39630</v>
      </c>
    </row>
    <row r="359" spans="1:10" x14ac:dyDescent="0.3">
      <c r="A359" s="54" t="s">
        <v>1044</v>
      </c>
      <c r="B359" s="54">
        <v>1305</v>
      </c>
      <c r="C359" s="56" t="s">
        <v>23</v>
      </c>
      <c r="D359" s="54" t="s">
        <v>1044</v>
      </c>
      <c r="E359" s="54">
        <v>5495</v>
      </c>
      <c r="F359" s="54" t="s">
        <v>651</v>
      </c>
      <c r="G359" s="54">
        <v>2530510.8840000001</v>
      </c>
      <c r="H359" s="54">
        <v>1162919.5120000001</v>
      </c>
      <c r="I359" s="54" t="s">
        <v>38</v>
      </c>
      <c r="J359" s="55">
        <v>39630</v>
      </c>
    </row>
    <row r="360" spans="1:10" x14ac:dyDescent="0.3">
      <c r="A360" s="54" t="s">
        <v>1061</v>
      </c>
      <c r="B360" s="54">
        <v>1306</v>
      </c>
      <c r="C360" s="56" t="s">
        <v>23</v>
      </c>
      <c r="D360" s="54" t="s">
        <v>1071</v>
      </c>
      <c r="E360" s="54">
        <v>5471</v>
      </c>
      <c r="F360" s="54" t="s">
        <v>651</v>
      </c>
      <c r="G360" s="54">
        <v>2532844.9440000001</v>
      </c>
      <c r="H360" s="54">
        <v>1163427.459</v>
      </c>
      <c r="I360" s="54" t="s">
        <v>38</v>
      </c>
      <c r="J360" s="55">
        <v>39630</v>
      </c>
    </row>
    <row r="361" spans="1:10" x14ac:dyDescent="0.3">
      <c r="A361" s="54" t="s">
        <v>1061</v>
      </c>
      <c r="B361" s="54">
        <v>1306</v>
      </c>
      <c r="C361" s="56" t="s">
        <v>23</v>
      </c>
      <c r="D361" s="54" t="s">
        <v>1061</v>
      </c>
      <c r="E361" s="54">
        <v>5480</v>
      </c>
      <c r="F361" s="54" t="s">
        <v>651</v>
      </c>
      <c r="G361" s="54">
        <v>2531837.469</v>
      </c>
      <c r="H361" s="54">
        <v>1164336.3400000001</v>
      </c>
      <c r="I361" s="54" t="s">
        <v>38</v>
      </c>
      <c r="J361" s="55">
        <v>39630</v>
      </c>
    </row>
    <row r="362" spans="1:10" x14ac:dyDescent="0.3">
      <c r="A362" s="54" t="s">
        <v>1052</v>
      </c>
      <c r="B362" s="54">
        <v>1307</v>
      </c>
      <c r="C362" s="56" t="s">
        <v>23</v>
      </c>
      <c r="D362" s="54" t="s">
        <v>1052</v>
      </c>
      <c r="E362" s="54">
        <v>5487</v>
      </c>
      <c r="F362" s="54" t="s">
        <v>651</v>
      </c>
      <c r="G362" s="54">
        <v>2530065.4870000002</v>
      </c>
      <c r="H362" s="54">
        <v>1164974.8500000001</v>
      </c>
      <c r="I362" s="54" t="s">
        <v>38</v>
      </c>
      <c r="J362" s="55">
        <v>39630</v>
      </c>
    </row>
    <row r="363" spans="1:10" x14ac:dyDescent="0.3">
      <c r="A363" s="54" t="s">
        <v>1068</v>
      </c>
      <c r="B363" s="54">
        <v>1308</v>
      </c>
      <c r="C363" s="56" t="s">
        <v>23</v>
      </c>
      <c r="D363" s="54" t="s">
        <v>1068</v>
      </c>
      <c r="E363" s="54">
        <v>5474</v>
      </c>
      <c r="F363" s="54" t="s">
        <v>651</v>
      </c>
      <c r="G363" s="54">
        <v>2525584.0520000001</v>
      </c>
      <c r="H363" s="54">
        <v>1163728.05</v>
      </c>
      <c r="I363" s="54" t="s">
        <v>38</v>
      </c>
      <c r="J363" s="55">
        <v>39630</v>
      </c>
    </row>
    <row r="364" spans="1:10" x14ac:dyDescent="0.3">
      <c r="A364" s="54" t="s">
        <v>1059</v>
      </c>
      <c r="B364" s="54">
        <v>1312</v>
      </c>
      <c r="C364" s="56" t="s">
        <v>23</v>
      </c>
      <c r="D364" s="54" t="s">
        <v>1059</v>
      </c>
      <c r="E364" s="54">
        <v>5482</v>
      </c>
      <c r="F364" s="54" t="s">
        <v>651</v>
      </c>
      <c r="G364" s="54">
        <v>2531185.8640000001</v>
      </c>
      <c r="H364" s="54">
        <v>1167155.368</v>
      </c>
      <c r="I364" s="54" t="s">
        <v>38</v>
      </c>
      <c r="J364" s="55">
        <v>39630</v>
      </c>
    </row>
    <row r="365" spans="1:10" x14ac:dyDescent="0.3">
      <c r="A365" s="54" t="s">
        <v>1058</v>
      </c>
      <c r="B365" s="54">
        <v>1313</v>
      </c>
      <c r="C365" s="56" t="s">
        <v>23</v>
      </c>
      <c r="D365" s="54" t="s">
        <v>1058</v>
      </c>
      <c r="E365" s="54">
        <v>5483</v>
      </c>
      <c r="F365" s="54" t="s">
        <v>651</v>
      </c>
      <c r="G365" s="54">
        <v>2526698.0350000001</v>
      </c>
      <c r="H365" s="54">
        <v>1168085.3529999999</v>
      </c>
      <c r="I365" s="54" t="s">
        <v>38</v>
      </c>
      <c r="J365" s="55">
        <v>39630</v>
      </c>
    </row>
    <row r="366" spans="1:10" x14ac:dyDescent="0.3">
      <c r="A366" s="54" t="s">
        <v>1041</v>
      </c>
      <c r="B366" s="54">
        <v>1315</v>
      </c>
      <c r="C366" s="56" t="s">
        <v>23</v>
      </c>
      <c r="D366" s="54" t="s">
        <v>1041</v>
      </c>
      <c r="E366" s="54">
        <v>5498</v>
      </c>
      <c r="F366" s="54" t="s">
        <v>651</v>
      </c>
      <c r="G366" s="54">
        <v>2528668.6490000002</v>
      </c>
      <c r="H366" s="54">
        <v>1166948.8870000001</v>
      </c>
      <c r="I366" s="54" t="s">
        <v>38</v>
      </c>
      <c r="J366" s="55">
        <v>39630</v>
      </c>
    </row>
    <row r="367" spans="1:10" x14ac:dyDescent="0.3">
      <c r="A367" s="54" t="s">
        <v>1066</v>
      </c>
      <c r="B367" s="54">
        <v>1316</v>
      </c>
      <c r="C367" s="56" t="s">
        <v>23</v>
      </c>
      <c r="D367" s="54" t="s">
        <v>1068</v>
      </c>
      <c r="E367" s="54">
        <v>5474</v>
      </c>
      <c r="F367" s="54" t="s">
        <v>651</v>
      </c>
      <c r="G367" s="54">
        <v>2525731.1140000001</v>
      </c>
      <c r="H367" s="54">
        <v>1165247.253</v>
      </c>
      <c r="I367" s="54" t="s">
        <v>38</v>
      </c>
      <c r="J367" s="55">
        <v>39630</v>
      </c>
    </row>
    <row r="368" spans="1:10" x14ac:dyDescent="0.3">
      <c r="A368" s="54" t="s">
        <v>1066</v>
      </c>
      <c r="B368" s="54">
        <v>1316</v>
      </c>
      <c r="C368" s="56" t="s">
        <v>23</v>
      </c>
      <c r="D368" s="54" t="s">
        <v>1066</v>
      </c>
      <c r="E368" s="54">
        <v>5476</v>
      </c>
      <c r="F368" s="54" t="s">
        <v>651</v>
      </c>
      <c r="G368" s="54">
        <v>2526008.023</v>
      </c>
      <c r="H368" s="54">
        <v>1166231.3470000001</v>
      </c>
      <c r="I368" s="54" t="s">
        <v>38</v>
      </c>
      <c r="J368" s="55">
        <v>39630</v>
      </c>
    </row>
    <row r="369" spans="1:10" x14ac:dyDescent="0.3">
      <c r="A369" s="54" t="s">
        <v>1045</v>
      </c>
      <c r="B369" s="54">
        <v>1317</v>
      </c>
      <c r="C369" s="56" t="s">
        <v>23</v>
      </c>
      <c r="D369" s="54" t="s">
        <v>1045</v>
      </c>
      <c r="E369" s="54">
        <v>5493</v>
      </c>
      <c r="F369" s="54" t="s">
        <v>651</v>
      </c>
      <c r="G369" s="54">
        <v>2530752.8969999999</v>
      </c>
      <c r="H369" s="54">
        <v>1169330.916</v>
      </c>
      <c r="I369" s="54" t="s">
        <v>38</v>
      </c>
      <c r="J369" s="55">
        <v>39630</v>
      </c>
    </row>
    <row r="370" spans="1:10" x14ac:dyDescent="0.3">
      <c r="A370" s="54" t="s">
        <v>1042</v>
      </c>
      <c r="B370" s="54">
        <v>1318</v>
      </c>
      <c r="C370" s="56" t="s">
        <v>23</v>
      </c>
      <c r="D370" s="54" t="s">
        <v>1042</v>
      </c>
      <c r="E370" s="54">
        <v>5497</v>
      </c>
      <c r="F370" s="54" t="s">
        <v>651</v>
      </c>
      <c r="G370" s="54">
        <v>2529876.338</v>
      </c>
      <c r="H370" s="54">
        <v>1170082.6499999999</v>
      </c>
      <c r="I370" s="54" t="s">
        <v>38</v>
      </c>
      <c r="J370" s="55">
        <v>39630</v>
      </c>
    </row>
    <row r="371" spans="1:10" x14ac:dyDescent="0.3">
      <c r="A371" s="54" t="s">
        <v>828</v>
      </c>
      <c r="B371" s="54">
        <v>1321</v>
      </c>
      <c r="C371" s="56" t="s">
        <v>23</v>
      </c>
      <c r="D371" s="54" t="s">
        <v>828</v>
      </c>
      <c r="E371" s="54">
        <v>5743</v>
      </c>
      <c r="F371" s="54" t="s">
        <v>651</v>
      </c>
      <c r="G371" s="54">
        <v>2529608.2370000002</v>
      </c>
      <c r="H371" s="54">
        <v>1171901.629</v>
      </c>
      <c r="I371" s="54" t="s">
        <v>38</v>
      </c>
      <c r="J371" s="55">
        <v>39630</v>
      </c>
    </row>
    <row r="372" spans="1:10" x14ac:dyDescent="0.3">
      <c r="A372" s="54" t="s">
        <v>816</v>
      </c>
      <c r="B372" s="54">
        <v>1322</v>
      </c>
      <c r="C372" s="56" t="s">
        <v>23</v>
      </c>
      <c r="D372" s="54" t="s">
        <v>816</v>
      </c>
      <c r="E372" s="54">
        <v>5752</v>
      </c>
      <c r="F372" s="54" t="s">
        <v>651</v>
      </c>
      <c r="G372" s="54">
        <v>2527070.4109999998</v>
      </c>
      <c r="H372" s="54">
        <v>1170926.3799999999</v>
      </c>
      <c r="I372" s="54" t="s">
        <v>38</v>
      </c>
      <c r="J372" s="55">
        <v>39630</v>
      </c>
    </row>
    <row r="373" spans="1:10" x14ac:dyDescent="0.3">
      <c r="A373" s="54" t="s">
        <v>808</v>
      </c>
      <c r="B373" s="54">
        <v>1323</v>
      </c>
      <c r="C373" s="56" t="s">
        <v>23</v>
      </c>
      <c r="D373" s="54" t="s">
        <v>807</v>
      </c>
      <c r="E373" s="54">
        <v>5761</v>
      </c>
      <c r="F373" s="54" t="s">
        <v>651</v>
      </c>
      <c r="G373" s="54">
        <v>2524781.4789999998</v>
      </c>
      <c r="H373" s="54">
        <v>1169429.6459999999</v>
      </c>
      <c r="I373" s="54" t="s">
        <v>38</v>
      </c>
      <c r="J373" s="55">
        <v>39630</v>
      </c>
    </row>
    <row r="374" spans="1:10" x14ac:dyDescent="0.3">
      <c r="A374" s="54" t="s">
        <v>810</v>
      </c>
      <c r="B374" s="54">
        <v>1324</v>
      </c>
      <c r="C374" s="56" t="s">
        <v>23</v>
      </c>
      <c r="D374" s="54" t="s">
        <v>810</v>
      </c>
      <c r="E374" s="54">
        <v>5759</v>
      </c>
      <c r="F374" s="54" t="s">
        <v>651</v>
      </c>
      <c r="G374" s="54">
        <v>2524002.875</v>
      </c>
      <c r="H374" s="54">
        <v>1173914.7409999999</v>
      </c>
      <c r="I374" s="54" t="s">
        <v>38</v>
      </c>
      <c r="J374" s="55">
        <v>39630</v>
      </c>
    </row>
    <row r="375" spans="1:10" x14ac:dyDescent="0.3">
      <c r="A375" s="54" t="s">
        <v>803</v>
      </c>
      <c r="B375" s="54">
        <v>1325</v>
      </c>
      <c r="C375" s="56" t="s">
        <v>23</v>
      </c>
      <c r="D375" s="54" t="s">
        <v>1047</v>
      </c>
      <c r="E375" s="54">
        <v>5491</v>
      </c>
      <c r="F375" s="54" t="s">
        <v>651</v>
      </c>
      <c r="G375" s="54">
        <v>2518010.821</v>
      </c>
      <c r="H375" s="54">
        <v>1168461.129</v>
      </c>
      <c r="I375" s="54" t="s">
        <v>38</v>
      </c>
      <c r="J375" s="55">
        <v>39630</v>
      </c>
    </row>
    <row r="376" spans="1:10" x14ac:dyDescent="0.3">
      <c r="A376" s="54" t="s">
        <v>803</v>
      </c>
      <c r="B376" s="54">
        <v>1325</v>
      </c>
      <c r="C376" s="56" t="s">
        <v>23</v>
      </c>
      <c r="D376" s="54" t="s">
        <v>803</v>
      </c>
      <c r="E376" s="54">
        <v>5765</v>
      </c>
      <c r="F376" s="54" t="s">
        <v>651</v>
      </c>
      <c r="G376" s="54">
        <v>2518512.2930000001</v>
      </c>
      <c r="H376" s="54">
        <v>1170613.642</v>
      </c>
      <c r="I376" s="54" t="s">
        <v>38</v>
      </c>
      <c r="J376" s="55">
        <v>39630</v>
      </c>
    </row>
    <row r="377" spans="1:10" x14ac:dyDescent="0.3">
      <c r="A377" s="54" t="s">
        <v>815</v>
      </c>
      <c r="B377" s="54">
        <v>1326</v>
      </c>
      <c r="C377" s="56" t="s">
        <v>23</v>
      </c>
      <c r="D377" s="54" t="s">
        <v>815</v>
      </c>
      <c r="E377" s="54">
        <v>5754</v>
      </c>
      <c r="F377" s="54" t="s">
        <v>651</v>
      </c>
      <c r="G377" s="54">
        <v>2523772.412</v>
      </c>
      <c r="H377" s="54">
        <v>1170244.726</v>
      </c>
      <c r="I377" s="54" t="s">
        <v>38</v>
      </c>
      <c r="J377" s="55">
        <v>39630</v>
      </c>
    </row>
    <row r="378" spans="1:10" x14ac:dyDescent="0.3">
      <c r="A378" s="54" t="s">
        <v>822</v>
      </c>
      <c r="B378" s="54">
        <v>1329</v>
      </c>
      <c r="C378" s="56" t="s">
        <v>23</v>
      </c>
      <c r="D378" s="54" t="s">
        <v>822</v>
      </c>
      <c r="E378" s="54">
        <v>5748</v>
      </c>
      <c r="F378" s="54" t="s">
        <v>651</v>
      </c>
      <c r="G378" s="54">
        <v>2525903.3679999998</v>
      </c>
      <c r="H378" s="54">
        <v>1174092.2720000001</v>
      </c>
      <c r="I378" s="54" t="s">
        <v>38</v>
      </c>
      <c r="J378" s="55">
        <v>39630</v>
      </c>
    </row>
    <row r="379" spans="1:10" x14ac:dyDescent="0.3">
      <c r="A379" s="54" t="s">
        <v>804</v>
      </c>
      <c r="B379" s="54">
        <v>1337</v>
      </c>
      <c r="C379" s="56" t="s">
        <v>23</v>
      </c>
      <c r="D379" s="54" t="s">
        <v>804</v>
      </c>
      <c r="E379" s="54">
        <v>5764</v>
      </c>
      <c r="F379" s="54" t="s">
        <v>651</v>
      </c>
      <c r="G379" s="54">
        <v>2518632.2280000001</v>
      </c>
      <c r="H379" s="54">
        <v>1173531.932</v>
      </c>
      <c r="I379" s="54" t="s">
        <v>38</v>
      </c>
      <c r="J379" s="55">
        <v>39630</v>
      </c>
    </row>
    <row r="380" spans="1:10" x14ac:dyDescent="0.3">
      <c r="A380" s="54" t="s">
        <v>827</v>
      </c>
      <c r="B380" s="54">
        <v>1338</v>
      </c>
      <c r="C380" s="56" t="s">
        <v>23</v>
      </c>
      <c r="D380" s="54" t="s">
        <v>827</v>
      </c>
      <c r="E380" s="54">
        <v>5744</v>
      </c>
      <c r="F380" s="54" t="s">
        <v>651</v>
      </c>
      <c r="G380" s="54">
        <v>2521415.128</v>
      </c>
      <c r="H380" s="54">
        <v>1176513.1410000001</v>
      </c>
      <c r="I380" s="54" t="s">
        <v>38</v>
      </c>
      <c r="J380" s="55">
        <v>39630</v>
      </c>
    </row>
    <row r="381" spans="1:10" x14ac:dyDescent="0.3">
      <c r="A381" s="54" t="s">
        <v>721</v>
      </c>
      <c r="B381" s="54">
        <v>1341</v>
      </c>
      <c r="C381" s="56" t="s">
        <v>23</v>
      </c>
      <c r="D381" s="54" t="s">
        <v>717</v>
      </c>
      <c r="E381" s="54">
        <v>5872</v>
      </c>
      <c r="F381" s="54" t="s">
        <v>651</v>
      </c>
      <c r="G381" s="54">
        <v>2509840.3590000002</v>
      </c>
      <c r="H381" s="54">
        <v>1160850.8219999999</v>
      </c>
      <c r="I381" s="54" t="s">
        <v>38</v>
      </c>
      <c r="J381" s="55">
        <v>43586</v>
      </c>
    </row>
    <row r="382" spans="1:10" x14ac:dyDescent="0.3">
      <c r="A382" s="54" t="s">
        <v>724</v>
      </c>
      <c r="B382" s="54">
        <v>1342</v>
      </c>
      <c r="C382" s="56" t="s">
        <v>23</v>
      </c>
      <c r="D382" s="54" t="s">
        <v>722</v>
      </c>
      <c r="E382" s="54">
        <v>5871</v>
      </c>
      <c r="F382" s="54" t="s">
        <v>651</v>
      </c>
      <c r="G382" s="54">
        <v>2515666.1510000001</v>
      </c>
      <c r="H382" s="54">
        <v>1169300.8049999999</v>
      </c>
      <c r="I382" s="54" t="s">
        <v>38</v>
      </c>
      <c r="J382" s="55">
        <v>39630</v>
      </c>
    </row>
    <row r="383" spans="1:10" x14ac:dyDescent="0.3">
      <c r="A383" s="54" t="s">
        <v>716</v>
      </c>
      <c r="B383" s="54">
        <v>1343</v>
      </c>
      <c r="C383" s="56" t="s">
        <v>23</v>
      </c>
      <c r="D383" s="54" t="s">
        <v>714</v>
      </c>
      <c r="E383" s="54">
        <v>5873</v>
      </c>
      <c r="F383" s="54" t="s">
        <v>651</v>
      </c>
      <c r="G383" s="54">
        <v>2512759.8250000002</v>
      </c>
      <c r="H383" s="54">
        <v>1170309.0009999999</v>
      </c>
      <c r="I383" s="54" t="s">
        <v>38</v>
      </c>
      <c r="J383" s="55">
        <v>39630</v>
      </c>
    </row>
    <row r="384" spans="1:10" x14ac:dyDescent="0.3">
      <c r="A384" s="54" t="s">
        <v>722</v>
      </c>
      <c r="B384" s="54">
        <v>1344</v>
      </c>
      <c r="C384" s="56" t="s">
        <v>23</v>
      </c>
      <c r="D384" s="54" t="s">
        <v>722</v>
      </c>
      <c r="E384" s="54">
        <v>5871</v>
      </c>
      <c r="F384" s="54" t="s">
        <v>651</v>
      </c>
      <c r="G384" s="54">
        <v>2514702.2480000001</v>
      </c>
      <c r="H384" s="54">
        <v>1165546.6370000001</v>
      </c>
      <c r="I384" s="54" t="s">
        <v>38</v>
      </c>
      <c r="J384" s="55">
        <v>39630</v>
      </c>
    </row>
    <row r="385" spans="1:10" x14ac:dyDescent="0.3">
      <c r="A385" s="54" t="s">
        <v>714</v>
      </c>
      <c r="B385" s="54">
        <v>1345</v>
      </c>
      <c r="C385" s="56" t="s">
        <v>23</v>
      </c>
      <c r="D385" s="54" t="s">
        <v>714</v>
      </c>
      <c r="E385" s="54">
        <v>5873</v>
      </c>
      <c r="F385" s="54" t="s">
        <v>651</v>
      </c>
      <c r="G385" s="54">
        <v>2509783.5649999999</v>
      </c>
      <c r="H385" s="54">
        <v>1167419.8729999999</v>
      </c>
      <c r="I385" s="54" t="s">
        <v>38</v>
      </c>
      <c r="J385" s="55">
        <v>39630</v>
      </c>
    </row>
    <row r="386" spans="1:10" x14ac:dyDescent="0.3">
      <c r="A386" s="54" t="s">
        <v>715</v>
      </c>
      <c r="B386" s="54">
        <v>1345</v>
      </c>
      <c r="C386" s="56" t="s">
        <v>54</v>
      </c>
      <c r="D386" s="54" t="s">
        <v>714</v>
      </c>
      <c r="E386" s="54">
        <v>5873</v>
      </c>
      <c r="F386" s="54" t="s">
        <v>651</v>
      </c>
      <c r="G386" s="54">
        <v>2512674.3530000001</v>
      </c>
      <c r="H386" s="54">
        <v>1167932.591</v>
      </c>
      <c r="I386" s="54" t="s">
        <v>38</v>
      </c>
      <c r="J386" s="55">
        <v>41275</v>
      </c>
    </row>
    <row r="387" spans="1:10" x14ac:dyDescent="0.3">
      <c r="A387" s="54" t="s">
        <v>723</v>
      </c>
      <c r="B387" s="54">
        <v>1346</v>
      </c>
      <c r="C387" s="56" t="s">
        <v>23</v>
      </c>
      <c r="D387" s="54" t="s">
        <v>722</v>
      </c>
      <c r="E387" s="54">
        <v>5871</v>
      </c>
      <c r="F387" s="54" t="s">
        <v>651</v>
      </c>
      <c r="G387" s="54">
        <v>2512347.0529999998</v>
      </c>
      <c r="H387" s="54">
        <v>1162861.237</v>
      </c>
      <c r="I387" s="54" t="s">
        <v>38</v>
      </c>
      <c r="J387" s="55">
        <v>39630</v>
      </c>
    </row>
    <row r="388" spans="1:10" x14ac:dyDescent="0.3">
      <c r="A388" s="54" t="s">
        <v>720</v>
      </c>
      <c r="B388" s="54">
        <v>1347</v>
      </c>
      <c r="C388" s="56" t="s">
        <v>23</v>
      </c>
      <c r="D388" s="54" t="s">
        <v>717</v>
      </c>
      <c r="E388" s="54">
        <v>5872</v>
      </c>
      <c r="F388" s="54" t="s">
        <v>651</v>
      </c>
      <c r="G388" s="54">
        <v>2505097.6460000002</v>
      </c>
      <c r="H388" s="54">
        <v>1163090.7069999999</v>
      </c>
      <c r="I388" s="54" t="s">
        <v>38</v>
      </c>
      <c r="J388" s="55">
        <v>39630</v>
      </c>
    </row>
    <row r="389" spans="1:10" x14ac:dyDescent="0.3">
      <c r="A389" s="54" t="s">
        <v>719</v>
      </c>
      <c r="B389" s="54">
        <v>1347</v>
      </c>
      <c r="C389" s="56" t="s">
        <v>54</v>
      </c>
      <c r="D389" s="54" t="s">
        <v>717</v>
      </c>
      <c r="E389" s="54">
        <v>5872</v>
      </c>
      <c r="F389" s="54" t="s">
        <v>651</v>
      </c>
      <c r="G389" s="54">
        <v>2506694.0660000001</v>
      </c>
      <c r="H389" s="54">
        <v>1164597.9069999999</v>
      </c>
      <c r="I389" s="54" t="s">
        <v>38</v>
      </c>
      <c r="J389" s="55">
        <v>39630</v>
      </c>
    </row>
    <row r="390" spans="1:10" x14ac:dyDescent="0.3">
      <c r="A390" s="54" t="s">
        <v>718</v>
      </c>
      <c r="B390" s="54">
        <v>1348</v>
      </c>
      <c r="C390" s="56" t="s">
        <v>23</v>
      </c>
      <c r="D390" s="54" t="s">
        <v>717</v>
      </c>
      <c r="E390" s="54">
        <v>5872</v>
      </c>
      <c r="F390" s="54" t="s">
        <v>651</v>
      </c>
      <c r="G390" s="54">
        <v>2504907.3130000001</v>
      </c>
      <c r="H390" s="54">
        <v>1158265.4110000001</v>
      </c>
      <c r="I390" s="54" t="s">
        <v>38</v>
      </c>
      <c r="J390" s="55">
        <v>39630</v>
      </c>
    </row>
    <row r="391" spans="1:10" x14ac:dyDescent="0.3">
      <c r="A391" s="54" t="s">
        <v>812</v>
      </c>
      <c r="B391" s="54">
        <v>1350</v>
      </c>
      <c r="C391" s="56" t="s">
        <v>23</v>
      </c>
      <c r="D391" s="54" t="s">
        <v>812</v>
      </c>
      <c r="E391" s="54">
        <v>5757</v>
      </c>
      <c r="F391" s="54" t="s">
        <v>651</v>
      </c>
      <c r="G391" s="54">
        <v>2531550.42</v>
      </c>
      <c r="H391" s="54">
        <v>1174999.98</v>
      </c>
      <c r="I391" s="54" t="s">
        <v>38</v>
      </c>
      <c r="J391" s="55">
        <v>39630</v>
      </c>
    </row>
    <row r="392" spans="1:10" x14ac:dyDescent="0.3">
      <c r="A392" s="54" t="s">
        <v>829</v>
      </c>
      <c r="B392" s="54">
        <v>1352</v>
      </c>
      <c r="C392" s="56" t="s">
        <v>23</v>
      </c>
      <c r="D392" s="54" t="s">
        <v>829</v>
      </c>
      <c r="E392" s="54">
        <v>5742</v>
      </c>
      <c r="F392" s="54" t="s">
        <v>651</v>
      </c>
      <c r="G392" s="54">
        <v>2528896.449</v>
      </c>
      <c r="H392" s="54">
        <v>1174303.6510000001</v>
      </c>
      <c r="I392" s="54" t="s">
        <v>38</v>
      </c>
      <c r="J392" s="55">
        <v>39630</v>
      </c>
    </row>
    <row r="393" spans="1:10" x14ac:dyDescent="0.3">
      <c r="A393" s="54" t="s">
        <v>823</v>
      </c>
      <c r="B393" s="54">
        <v>1353</v>
      </c>
      <c r="C393" s="56" t="s">
        <v>23</v>
      </c>
      <c r="D393" s="54" t="s">
        <v>823</v>
      </c>
      <c r="E393" s="54">
        <v>5747</v>
      </c>
      <c r="F393" s="54" t="s">
        <v>651</v>
      </c>
      <c r="G393" s="54">
        <v>2527833.7489999998</v>
      </c>
      <c r="H393" s="54">
        <v>1172905.0919999999</v>
      </c>
      <c r="I393" s="54" t="s">
        <v>38</v>
      </c>
      <c r="J393" s="55">
        <v>39630</v>
      </c>
    </row>
    <row r="394" spans="1:10" x14ac:dyDescent="0.3">
      <c r="A394" s="54" t="s">
        <v>813</v>
      </c>
      <c r="B394" s="54">
        <v>1354</v>
      </c>
      <c r="C394" s="56" t="s">
        <v>23</v>
      </c>
      <c r="D394" s="54" t="s">
        <v>813</v>
      </c>
      <c r="E394" s="54">
        <v>5756</v>
      </c>
      <c r="F394" s="54" t="s">
        <v>651</v>
      </c>
      <c r="G394" s="54">
        <v>2529106.531</v>
      </c>
      <c r="H394" s="54">
        <v>1176351.7779999999</v>
      </c>
      <c r="I394" s="54" t="s">
        <v>38</v>
      </c>
      <c r="J394" s="55">
        <v>39630</v>
      </c>
    </row>
    <row r="395" spans="1:10" x14ac:dyDescent="0.3">
      <c r="A395" s="54" t="s">
        <v>830</v>
      </c>
      <c r="B395" s="54">
        <v>1355</v>
      </c>
      <c r="C395" s="56" t="s">
        <v>23</v>
      </c>
      <c r="D395" s="54" t="s">
        <v>830</v>
      </c>
      <c r="E395" s="54">
        <v>5741</v>
      </c>
      <c r="F395" s="54" t="s">
        <v>651</v>
      </c>
      <c r="G395" s="54">
        <v>2526890.8689999999</v>
      </c>
      <c r="H395" s="54">
        <v>1178577.9909999999</v>
      </c>
      <c r="I395" s="54" t="s">
        <v>38</v>
      </c>
      <c r="J395" s="55">
        <v>39630</v>
      </c>
    </row>
    <row r="396" spans="1:10" x14ac:dyDescent="0.3">
      <c r="A396" s="54" t="s">
        <v>806</v>
      </c>
      <c r="B396" s="54">
        <v>1355</v>
      </c>
      <c r="C396" s="56" t="s">
        <v>46</v>
      </c>
      <c r="D396" s="54" t="s">
        <v>806</v>
      </c>
      <c r="E396" s="54">
        <v>5762</v>
      </c>
      <c r="F396" s="54" t="s">
        <v>651</v>
      </c>
      <c r="G396" s="54">
        <v>2528338.4070000001</v>
      </c>
      <c r="H396" s="54">
        <v>1178265.047</v>
      </c>
      <c r="I396" s="54" t="s">
        <v>38</v>
      </c>
      <c r="J396" s="55">
        <v>39630</v>
      </c>
    </row>
    <row r="397" spans="1:10" x14ac:dyDescent="0.3">
      <c r="A397" s="54" t="s">
        <v>818</v>
      </c>
      <c r="B397" s="54">
        <v>1356</v>
      </c>
      <c r="C397" s="56" t="s">
        <v>46</v>
      </c>
      <c r="D397" s="54" t="s">
        <v>817</v>
      </c>
      <c r="E397" s="54">
        <v>5750</v>
      </c>
      <c r="F397" s="54" t="s">
        <v>651</v>
      </c>
      <c r="G397" s="54">
        <v>2527498.3020000001</v>
      </c>
      <c r="H397" s="54">
        <v>1176926.3259999999</v>
      </c>
      <c r="I397" s="54" t="s">
        <v>38</v>
      </c>
      <c r="J397" s="55">
        <v>39630</v>
      </c>
    </row>
    <row r="398" spans="1:10" x14ac:dyDescent="0.3">
      <c r="A398" s="54" t="s">
        <v>817</v>
      </c>
      <c r="B398" s="54">
        <v>1356</v>
      </c>
      <c r="C398" s="56" t="s">
        <v>23</v>
      </c>
      <c r="D398" s="54" t="s">
        <v>817</v>
      </c>
      <c r="E398" s="54">
        <v>5750</v>
      </c>
      <c r="F398" s="54" t="s">
        <v>651</v>
      </c>
      <c r="G398" s="54">
        <v>2525560.7149999999</v>
      </c>
      <c r="H398" s="54">
        <v>1175737.2080000001</v>
      </c>
      <c r="I398" s="54" t="s">
        <v>38</v>
      </c>
      <c r="J398" s="55">
        <v>39630</v>
      </c>
    </row>
    <row r="399" spans="1:10" x14ac:dyDescent="0.3">
      <c r="A399" s="54" t="s">
        <v>814</v>
      </c>
      <c r="B399" s="54">
        <v>1357</v>
      </c>
      <c r="C399" s="56" t="s">
        <v>23</v>
      </c>
      <c r="D399" s="54" t="s">
        <v>830</v>
      </c>
      <c r="E399" s="54">
        <v>5741</v>
      </c>
      <c r="F399" s="54" t="s">
        <v>651</v>
      </c>
      <c r="G399" s="54">
        <v>2524248.8289999999</v>
      </c>
      <c r="H399" s="54">
        <v>1179813.088</v>
      </c>
      <c r="I399" s="54" t="s">
        <v>38</v>
      </c>
      <c r="J399" s="55">
        <v>39630</v>
      </c>
    </row>
    <row r="400" spans="1:10" x14ac:dyDescent="0.3">
      <c r="A400" s="54" t="s">
        <v>814</v>
      </c>
      <c r="B400" s="54">
        <v>1357</v>
      </c>
      <c r="C400" s="56" t="s">
        <v>23</v>
      </c>
      <c r="D400" s="54" t="s">
        <v>814</v>
      </c>
      <c r="E400" s="54">
        <v>5755</v>
      </c>
      <c r="F400" s="54" t="s">
        <v>651</v>
      </c>
      <c r="G400" s="54">
        <v>2523972.827</v>
      </c>
      <c r="H400" s="54">
        <v>1178299.916</v>
      </c>
      <c r="I400" s="54" t="s">
        <v>38</v>
      </c>
      <c r="J400" s="55">
        <v>39630</v>
      </c>
    </row>
    <row r="401" spans="1:10" x14ac:dyDescent="0.3">
      <c r="A401" s="54" t="s">
        <v>805</v>
      </c>
      <c r="B401" s="54">
        <v>1358</v>
      </c>
      <c r="C401" s="56" t="s">
        <v>23</v>
      </c>
      <c r="D401" s="54" t="s">
        <v>805</v>
      </c>
      <c r="E401" s="54">
        <v>5763</v>
      </c>
      <c r="F401" s="54" t="s">
        <v>651</v>
      </c>
      <c r="G401" s="54">
        <v>2531192.6710000001</v>
      </c>
      <c r="H401" s="54">
        <v>1177852.5919999999</v>
      </c>
      <c r="I401" s="54" t="s">
        <v>38</v>
      </c>
      <c r="J401" s="55">
        <v>39630</v>
      </c>
    </row>
    <row r="402" spans="1:10" x14ac:dyDescent="0.3">
      <c r="A402" s="54" t="s">
        <v>824</v>
      </c>
      <c r="B402" s="54">
        <v>1372</v>
      </c>
      <c r="C402" s="56" t="s">
        <v>23</v>
      </c>
      <c r="D402" s="54" t="s">
        <v>1045</v>
      </c>
      <c r="E402" s="54">
        <v>5493</v>
      </c>
      <c r="F402" s="54" t="s">
        <v>651</v>
      </c>
      <c r="G402" s="54">
        <v>2531978.4440000001</v>
      </c>
      <c r="H402" s="54">
        <v>1168497.0959999999</v>
      </c>
      <c r="I402" s="54" t="s">
        <v>38</v>
      </c>
      <c r="J402" s="55">
        <v>39630</v>
      </c>
    </row>
    <row r="403" spans="1:10" x14ac:dyDescent="0.3">
      <c r="A403" s="54" t="s">
        <v>824</v>
      </c>
      <c r="B403" s="54">
        <v>1372</v>
      </c>
      <c r="C403" s="56" t="s">
        <v>23</v>
      </c>
      <c r="D403" s="54" t="s">
        <v>824</v>
      </c>
      <c r="E403" s="54">
        <v>5746</v>
      </c>
      <c r="F403" s="54" t="s">
        <v>651</v>
      </c>
      <c r="G403" s="54">
        <v>2533197.2080000001</v>
      </c>
      <c r="H403" s="54">
        <v>1170320.514</v>
      </c>
      <c r="I403" s="54" t="s">
        <v>38</v>
      </c>
      <c r="J403" s="55">
        <v>39630</v>
      </c>
    </row>
    <row r="404" spans="1:10" x14ac:dyDescent="0.3">
      <c r="A404" s="54" t="s">
        <v>819</v>
      </c>
      <c r="B404" s="54">
        <v>1373</v>
      </c>
      <c r="C404" s="56" t="s">
        <v>23</v>
      </c>
      <c r="D404" s="54" t="s">
        <v>819</v>
      </c>
      <c r="E404" s="54">
        <v>5749</v>
      </c>
      <c r="F404" s="54" t="s">
        <v>651</v>
      </c>
      <c r="G404" s="54">
        <v>2533103.4819999998</v>
      </c>
      <c r="H404" s="54">
        <v>1172997.0419999999</v>
      </c>
      <c r="I404" s="54" t="s">
        <v>38</v>
      </c>
      <c r="J404" s="55">
        <v>39630</v>
      </c>
    </row>
    <row r="405" spans="1:10" x14ac:dyDescent="0.3">
      <c r="A405" s="54" t="s">
        <v>821</v>
      </c>
      <c r="B405" s="54">
        <v>1374</v>
      </c>
      <c r="C405" s="56" t="s">
        <v>23</v>
      </c>
      <c r="D405" s="54" t="s">
        <v>819</v>
      </c>
      <c r="E405" s="54">
        <v>5749</v>
      </c>
      <c r="F405" s="54" t="s">
        <v>651</v>
      </c>
      <c r="G405" s="54">
        <v>2536407.9810000001</v>
      </c>
      <c r="H405" s="54">
        <v>1172288.5970000001</v>
      </c>
      <c r="I405" s="54" t="s">
        <v>38</v>
      </c>
      <c r="J405" s="55">
        <v>39630</v>
      </c>
    </row>
    <row r="406" spans="1:10" x14ac:dyDescent="0.3">
      <c r="A406" s="54" t="s">
        <v>1021</v>
      </c>
      <c r="B406" s="54">
        <v>1375</v>
      </c>
      <c r="C406" s="56" t="s">
        <v>23</v>
      </c>
      <c r="D406" s="54" t="s">
        <v>1021</v>
      </c>
      <c r="E406" s="54">
        <v>5531</v>
      </c>
      <c r="F406" s="54" t="s">
        <v>651</v>
      </c>
      <c r="G406" s="54">
        <v>2536247.9810000001</v>
      </c>
      <c r="H406" s="54">
        <v>1170528.4879999999</v>
      </c>
      <c r="I406" s="54" t="s">
        <v>38</v>
      </c>
      <c r="J406" s="55">
        <v>39630</v>
      </c>
    </row>
    <row r="407" spans="1:10" x14ac:dyDescent="0.3">
      <c r="A407" s="54" t="s">
        <v>1008</v>
      </c>
      <c r="B407" s="54">
        <v>1376</v>
      </c>
      <c r="C407" s="56" t="s">
        <v>46</v>
      </c>
      <c r="D407" s="54" t="s">
        <v>1006</v>
      </c>
      <c r="E407" s="54">
        <v>5541</v>
      </c>
      <c r="F407" s="54" t="s">
        <v>651</v>
      </c>
      <c r="G407" s="54">
        <v>2535299.798</v>
      </c>
      <c r="H407" s="54">
        <v>1166615.1510000001</v>
      </c>
      <c r="I407" s="54" t="s">
        <v>38</v>
      </c>
      <c r="J407" s="55">
        <v>39630</v>
      </c>
    </row>
    <row r="408" spans="1:10" x14ac:dyDescent="0.3">
      <c r="A408" s="54" t="s">
        <v>1009</v>
      </c>
      <c r="B408" s="54">
        <v>1376</v>
      </c>
      <c r="C408" s="56" t="s">
        <v>23</v>
      </c>
      <c r="D408" s="54" t="s">
        <v>1006</v>
      </c>
      <c r="E408" s="54">
        <v>5541</v>
      </c>
      <c r="F408" s="54" t="s">
        <v>651</v>
      </c>
      <c r="G408" s="54">
        <v>2536731.5839999998</v>
      </c>
      <c r="H408" s="54">
        <v>1167779.875</v>
      </c>
      <c r="I408" s="54" t="s">
        <v>38</v>
      </c>
      <c r="J408" s="55">
        <v>39630</v>
      </c>
    </row>
    <row r="409" spans="1:10" x14ac:dyDescent="0.3">
      <c r="A409" s="54" t="s">
        <v>1007</v>
      </c>
      <c r="B409" s="54">
        <v>1376</v>
      </c>
      <c r="C409" s="56" t="s">
        <v>44</v>
      </c>
      <c r="D409" s="54" t="s">
        <v>1006</v>
      </c>
      <c r="E409" s="54">
        <v>5541</v>
      </c>
      <c r="F409" s="54" t="s">
        <v>651</v>
      </c>
      <c r="G409" s="54">
        <v>2534818.7000000002</v>
      </c>
      <c r="H409" s="54">
        <v>1168741.0430000001</v>
      </c>
      <c r="I409" s="54" t="s">
        <v>38</v>
      </c>
      <c r="J409" s="55">
        <v>39630</v>
      </c>
    </row>
    <row r="410" spans="1:10" x14ac:dyDescent="0.3">
      <c r="A410" s="54" t="s">
        <v>1023</v>
      </c>
      <c r="B410" s="54">
        <v>1377</v>
      </c>
      <c r="C410" s="56" t="s">
        <v>23</v>
      </c>
      <c r="D410" s="54" t="s">
        <v>1023</v>
      </c>
      <c r="E410" s="54">
        <v>5529</v>
      </c>
      <c r="F410" s="54" t="s">
        <v>651</v>
      </c>
      <c r="G410" s="54">
        <v>2533648.4419999998</v>
      </c>
      <c r="H410" s="54">
        <v>1166688.281</v>
      </c>
      <c r="I410" s="54" t="s">
        <v>38</v>
      </c>
      <c r="J410" s="55">
        <v>39630</v>
      </c>
    </row>
    <row r="411" spans="1:10" x14ac:dyDescent="0.3">
      <c r="A411" s="54" t="s">
        <v>679</v>
      </c>
      <c r="B411" s="54">
        <v>1400</v>
      </c>
      <c r="C411" s="56" t="s">
        <v>348</v>
      </c>
      <c r="D411" s="54" t="s">
        <v>679</v>
      </c>
      <c r="E411" s="54">
        <v>5909</v>
      </c>
      <c r="F411" s="54" t="s">
        <v>651</v>
      </c>
      <c r="G411" s="54">
        <v>2542674.7650000001</v>
      </c>
      <c r="H411" s="54">
        <v>1182315.4010000001</v>
      </c>
      <c r="I411" s="54" t="s">
        <v>38</v>
      </c>
      <c r="J411" s="55">
        <v>39630</v>
      </c>
    </row>
    <row r="412" spans="1:10" x14ac:dyDescent="0.3">
      <c r="A412" s="54" t="s">
        <v>679</v>
      </c>
      <c r="B412" s="54">
        <v>1400</v>
      </c>
      <c r="C412" s="56" t="s">
        <v>348</v>
      </c>
      <c r="D412" s="54" t="s">
        <v>678</v>
      </c>
      <c r="E412" s="54">
        <v>5911</v>
      </c>
      <c r="F412" s="54" t="s">
        <v>651</v>
      </c>
      <c r="G412" s="54">
        <v>2541596.4210000001</v>
      </c>
      <c r="H412" s="54">
        <v>1180779.5279999999</v>
      </c>
      <c r="I412" s="54" t="s">
        <v>38</v>
      </c>
      <c r="J412" s="55">
        <v>39630</v>
      </c>
    </row>
    <row r="413" spans="1:10" x14ac:dyDescent="0.3">
      <c r="A413" s="54" t="s">
        <v>653</v>
      </c>
      <c r="B413" s="54">
        <v>1400</v>
      </c>
      <c r="C413" s="56" t="s">
        <v>23</v>
      </c>
      <c r="D413" s="54" t="s">
        <v>653</v>
      </c>
      <c r="E413" s="54">
        <v>5938</v>
      </c>
      <c r="F413" s="54" t="s">
        <v>651</v>
      </c>
      <c r="G413" s="54">
        <v>2539180.5809999998</v>
      </c>
      <c r="H413" s="54">
        <v>1180801.6240000001</v>
      </c>
      <c r="I413" s="54" t="s">
        <v>38</v>
      </c>
      <c r="J413" s="55">
        <v>39630</v>
      </c>
    </row>
    <row r="414" spans="1:10" x14ac:dyDescent="0.3">
      <c r="A414" s="54" t="s">
        <v>678</v>
      </c>
      <c r="B414" s="54">
        <v>1404</v>
      </c>
      <c r="C414" s="56" t="s">
        <v>23</v>
      </c>
      <c r="D414" s="54" t="s">
        <v>678</v>
      </c>
      <c r="E414" s="54">
        <v>5911</v>
      </c>
      <c r="F414" s="54" t="s">
        <v>651</v>
      </c>
      <c r="G414" s="54">
        <v>2542904.0759999999</v>
      </c>
      <c r="H414" s="54">
        <v>1180236.1510000001</v>
      </c>
      <c r="I414" s="54" t="s">
        <v>38</v>
      </c>
      <c r="J414" s="55">
        <v>39630</v>
      </c>
    </row>
    <row r="415" spans="1:10" x14ac:dyDescent="0.3">
      <c r="A415" s="54" t="s">
        <v>656</v>
      </c>
      <c r="B415" s="54">
        <v>1404</v>
      </c>
      <c r="C415" s="56" t="s">
        <v>46</v>
      </c>
      <c r="D415" s="54" t="s">
        <v>656</v>
      </c>
      <c r="E415" s="54">
        <v>5935</v>
      </c>
      <c r="F415" s="54" t="s">
        <v>651</v>
      </c>
      <c r="G415" s="54">
        <v>2543412.65</v>
      </c>
      <c r="H415" s="54">
        <v>1181535.1240000001</v>
      </c>
      <c r="I415" s="54" t="s">
        <v>38</v>
      </c>
      <c r="J415" s="55">
        <v>39630</v>
      </c>
    </row>
    <row r="416" spans="1:10" x14ac:dyDescent="0.3">
      <c r="A416" s="54" t="s">
        <v>664</v>
      </c>
      <c r="B416" s="54">
        <v>1405</v>
      </c>
      <c r="C416" s="56" t="s">
        <v>23</v>
      </c>
      <c r="D416" s="54" t="s">
        <v>664</v>
      </c>
      <c r="E416" s="54">
        <v>5926</v>
      </c>
      <c r="F416" s="54" t="s">
        <v>651</v>
      </c>
      <c r="G416" s="54">
        <v>2541207.3050000002</v>
      </c>
      <c r="H416" s="54">
        <v>1178890.8430000001</v>
      </c>
      <c r="I416" s="54" t="s">
        <v>38</v>
      </c>
      <c r="J416" s="55">
        <v>39630</v>
      </c>
    </row>
    <row r="417" spans="1:10" x14ac:dyDescent="0.3">
      <c r="A417" s="54" t="s">
        <v>680</v>
      </c>
      <c r="B417" s="54">
        <v>1406</v>
      </c>
      <c r="C417" s="56" t="s">
        <v>23</v>
      </c>
      <c r="D417" s="54" t="s">
        <v>680</v>
      </c>
      <c r="E417" s="54">
        <v>5910</v>
      </c>
      <c r="F417" s="54" t="s">
        <v>651</v>
      </c>
      <c r="G417" s="54">
        <v>2543626.594</v>
      </c>
      <c r="H417" s="54">
        <v>1178470.1610000001</v>
      </c>
      <c r="I417" s="54" t="s">
        <v>38</v>
      </c>
      <c r="J417" s="55">
        <v>39630</v>
      </c>
    </row>
    <row r="418" spans="1:10" x14ac:dyDescent="0.3">
      <c r="A418" s="54" t="s">
        <v>687</v>
      </c>
      <c r="B418" s="54">
        <v>1407</v>
      </c>
      <c r="C418" s="56" t="s">
        <v>98</v>
      </c>
      <c r="D418" s="54" t="s">
        <v>687</v>
      </c>
      <c r="E418" s="54">
        <v>5903</v>
      </c>
      <c r="F418" s="54" t="s">
        <v>651</v>
      </c>
      <c r="G418" s="54">
        <v>2544665.2850000001</v>
      </c>
      <c r="H418" s="54">
        <v>1175399.1680000001</v>
      </c>
      <c r="I418" s="54" t="s">
        <v>38</v>
      </c>
      <c r="J418" s="55">
        <v>39630</v>
      </c>
    </row>
    <row r="419" spans="1:10" x14ac:dyDescent="0.3">
      <c r="A419" s="54" t="s">
        <v>673</v>
      </c>
      <c r="B419" s="54">
        <v>1407</v>
      </c>
      <c r="C419" s="56" t="s">
        <v>23</v>
      </c>
      <c r="D419" s="54" t="s">
        <v>673</v>
      </c>
      <c r="E419" s="54">
        <v>5913</v>
      </c>
      <c r="F419" s="54" t="s">
        <v>651</v>
      </c>
      <c r="G419" s="54">
        <v>2545071.7140000002</v>
      </c>
      <c r="H419" s="54">
        <v>1177597.2379999999</v>
      </c>
      <c r="I419" s="54" t="s">
        <v>38</v>
      </c>
      <c r="J419" s="55">
        <v>39630</v>
      </c>
    </row>
    <row r="420" spans="1:10" x14ac:dyDescent="0.3">
      <c r="A420" s="54" t="s">
        <v>676</v>
      </c>
      <c r="B420" s="54">
        <v>1407</v>
      </c>
      <c r="C420" s="56" t="s">
        <v>46</v>
      </c>
      <c r="D420" s="54" t="s">
        <v>673</v>
      </c>
      <c r="E420" s="54">
        <v>5913</v>
      </c>
      <c r="F420" s="54" t="s">
        <v>651</v>
      </c>
      <c r="G420" s="54">
        <v>2543337.7319999998</v>
      </c>
      <c r="H420" s="54">
        <v>1176783.277</v>
      </c>
      <c r="I420" s="54" t="s">
        <v>38</v>
      </c>
      <c r="J420" s="55">
        <v>39630</v>
      </c>
    </row>
    <row r="421" spans="1:10" x14ac:dyDescent="0.3">
      <c r="A421" s="54" t="s">
        <v>675</v>
      </c>
      <c r="B421" s="54">
        <v>1407</v>
      </c>
      <c r="C421" s="56" t="s">
        <v>44</v>
      </c>
      <c r="D421" s="54" t="s">
        <v>673</v>
      </c>
      <c r="E421" s="54">
        <v>5913</v>
      </c>
      <c r="F421" s="54" t="s">
        <v>651</v>
      </c>
      <c r="G421" s="54">
        <v>2545912.5989999999</v>
      </c>
      <c r="H421" s="54">
        <v>1178258.919</v>
      </c>
      <c r="I421" s="54" t="s">
        <v>38</v>
      </c>
      <c r="J421" s="55">
        <v>39630</v>
      </c>
    </row>
    <row r="422" spans="1:10" x14ac:dyDescent="0.3">
      <c r="A422" s="54" t="s">
        <v>674</v>
      </c>
      <c r="B422" s="54">
        <v>1408</v>
      </c>
      <c r="C422" s="56" t="s">
        <v>23</v>
      </c>
      <c r="D422" s="54" t="s">
        <v>673</v>
      </c>
      <c r="E422" s="54">
        <v>5913</v>
      </c>
      <c r="F422" s="54" t="s">
        <v>651</v>
      </c>
      <c r="G422" s="54">
        <v>2546080.426</v>
      </c>
      <c r="H422" s="54">
        <v>1176318</v>
      </c>
      <c r="I422" s="54" t="s">
        <v>38</v>
      </c>
      <c r="J422" s="55">
        <v>39630</v>
      </c>
    </row>
    <row r="423" spans="1:10" x14ac:dyDescent="0.3">
      <c r="A423" s="54" t="s">
        <v>873</v>
      </c>
      <c r="B423" s="54">
        <v>1409</v>
      </c>
      <c r="C423" s="56" t="s">
        <v>23</v>
      </c>
      <c r="D423" s="54" t="s">
        <v>867</v>
      </c>
      <c r="E423" s="54">
        <v>5693</v>
      </c>
      <c r="F423" s="54" t="s">
        <v>651</v>
      </c>
      <c r="G423" s="54">
        <v>2546788.3050000002</v>
      </c>
      <c r="H423" s="54">
        <v>1175541.166</v>
      </c>
      <c r="I423" s="54" t="s">
        <v>38</v>
      </c>
      <c r="J423" s="55">
        <v>39630</v>
      </c>
    </row>
    <row r="424" spans="1:10" x14ac:dyDescent="0.3">
      <c r="A424" s="54" t="s">
        <v>871</v>
      </c>
      <c r="B424" s="54">
        <v>1410</v>
      </c>
      <c r="C424" s="56" t="s">
        <v>46</v>
      </c>
      <c r="D424" s="54" t="s">
        <v>867</v>
      </c>
      <c r="E424" s="54">
        <v>5693</v>
      </c>
      <c r="F424" s="54" t="s">
        <v>651</v>
      </c>
      <c r="G424" s="54">
        <v>2546556.4530000002</v>
      </c>
      <c r="H424" s="54">
        <v>1174226.298</v>
      </c>
      <c r="I424" s="54" t="s">
        <v>38</v>
      </c>
      <c r="J424" s="55">
        <v>39630</v>
      </c>
    </row>
    <row r="425" spans="1:10" x14ac:dyDescent="0.3">
      <c r="A425" s="54" t="s">
        <v>870</v>
      </c>
      <c r="B425" s="54">
        <v>1410</v>
      </c>
      <c r="C425" s="56" t="s">
        <v>44</v>
      </c>
      <c r="D425" s="54" t="s">
        <v>867</v>
      </c>
      <c r="E425" s="54">
        <v>5693</v>
      </c>
      <c r="F425" s="54" t="s">
        <v>651</v>
      </c>
      <c r="G425" s="54">
        <v>2550129.5669999998</v>
      </c>
      <c r="H425" s="54">
        <v>1174755.8640000001</v>
      </c>
      <c r="I425" s="54" t="s">
        <v>38</v>
      </c>
      <c r="J425" s="55">
        <v>39630</v>
      </c>
    </row>
    <row r="426" spans="1:10" x14ac:dyDescent="0.3">
      <c r="A426" s="54" t="s">
        <v>3223</v>
      </c>
      <c r="B426" s="54">
        <v>1410</v>
      </c>
      <c r="C426" s="56" t="s">
        <v>98</v>
      </c>
      <c r="D426" s="54" t="s">
        <v>3223</v>
      </c>
      <c r="E426" s="54">
        <v>2038</v>
      </c>
      <c r="F426" s="54" t="s">
        <v>2915</v>
      </c>
      <c r="G426" s="54">
        <v>2551440.193</v>
      </c>
      <c r="H426" s="54">
        <v>1175802.0449999999</v>
      </c>
      <c r="I426" s="54" t="s">
        <v>38</v>
      </c>
      <c r="J426" s="55">
        <v>39630</v>
      </c>
    </row>
    <row r="427" spans="1:10" x14ac:dyDescent="0.3">
      <c r="A427" s="54" t="s">
        <v>869</v>
      </c>
      <c r="B427" s="54">
        <v>1410</v>
      </c>
      <c r="C427" s="56" t="s">
        <v>348</v>
      </c>
      <c r="D427" s="54" t="s">
        <v>867</v>
      </c>
      <c r="E427" s="54">
        <v>5693</v>
      </c>
      <c r="F427" s="54" t="s">
        <v>651</v>
      </c>
      <c r="G427" s="54">
        <v>2546194.7310000001</v>
      </c>
      <c r="H427" s="54">
        <v>1171174.4569999999</v>
      </c>
      <c r="I427" s="54" t="s">
        <v>38</v>
      </c>
      <c r="J427" s="55">
        <v>39630</v>
      </c>
    </row>
    <row r="428" spans="1:10" x14ac:dyDescent="0.3">
      <c r="A428" s="54" t="s">
        <v>872</v>
      </c>
      <c r="B428" s="54">
        <v>1410</v>
      </c>
      <c r="C428" s="56" t="s">
        <v>23</v>
      </c>
      <c r="D428" s="54" t="s">
        <v>867</v>
      </c>
      <c r="E428" s="54">
        <v>5693</v>
      </c>
      <c r="F428" s="54" t="s">
        <v>651</v>
      </c>
      <c r="G428" s="54">
        <v>2547928.139</v>
      </c>
      <c r="H428" s="54">
        <v>1172676.3419999999</v>
      </c>
      <c r="I428" s="54" t="s">
        <v>38</v>
      </c>
      <c r="J428" s="55">
        <v>39630</v>
      </c>
    </row>
    <row r="429" spans="1:10" x14ac:dyDescent="0.3">
      <c r="A429" s="54" t="s">
        <v>659</v>
      </c>
      <c r="B429" s="54">
        <v>1412</v>
      </c>
      <c r="C429" s="56" t="s">
        <v>46</v>
      </c>
      <c r="D429" s="54" t="s">
        <v>659</v>
      </c>
      <c r="E429" s="54">
        <v>5932</v>
      </c>
      <c r="F429" s="54" t="s">
        <v>651</v>
      </c>
      <c r="G429" s="54">
        <v>2541223.1660000002</v>
      </c>
      <c r="H429" s="54">
        <v>1176220.561</v>
      </c>
      <c r="I429" s="54" t="s">
        <v>38</v>
      </c>
      <c r="J429" s="55">
        <v>39630</v>
      </c>
    </row>
    <row r="430" spans="1:10" x14ac:dyDescent="0.3">
      <c r="A430" s="54" t="s">
        <v>657</v>
      </c>
      <c r="B430" s="54">
        <v>1412</v>
      </c>
      <c r="C430" s="56" t="s">
        <v>23</v>
      </c>
      <c r="D430" s="54" t="s">
        <v>657</v>
      </c>
      <c r="E430" s="54">
        <v>5934</v>
      </c>
      <c r="F430" s="54" t="s">
        <v>651</v>
      </c>
      <c r="G430" s="54">
        <v>2540037.7590000001</v>
      </c>
      <c r="H430" s="54">
        <v>1177383.9879999999</v>
      </c>
      <c r="I430" s="54" t="s">
        <v>38</v>
      </c>
      <c r="J430" s="55">
        <v>39630</v>
      </c>
    </row>
    <row r="431" spans="1:10" x14ac:dyDescent="0.3">
      <c r="A431" s="54" t="s">
        <v>665</v>
      </c>
      <c r="B431" s="54">
        <v>1413</v>
      </c>
      <c r="C431" s="56" t="s">
        <v>23</v>
      </c>
      <c r="D431" s="54" t="s">
        <v>665</v>
      </c>
      <c r="E431" s="54">
        <v>5925</v>
      </c>
      <c r="F431" s="54" t="s">
        <v>651</v>
      </c>
      <c r="G431" s="54">
        <v>2542333.409</v>
      </c>
      <c r="H431" s="54">
        <v>1175634.223</v>
      </c>
      <c r="I431" s="54" t="s">
        <v>38</v>
      </c>
      <c r="J431" s="55">
        <v>39630</v>
      </c>
    </row>
    <row r="432" spans="1:10" x14ac:dyDescent="0.3">
      <c r="A432" s="54" t="s">
        <v>677</v>
      </c>
      <c r="B432" s="54">
        <v>1415</v>
      </c>
      <c r="C432" s="56" t="s">
        <v>46</v>
      </c>
      <c r="D432" s="54" t="s">
        <v>677</v>
      </c>
      <c r="E432" s="54">
        <v>5912</v>
      </c>
      <c r="F432" s="54" t="s">
        <v>651</v>
      </c>
      <c r="G432" s="54">
        <v>2548044.9890000001</v>
      </c>
      <c r="H432" s="54">
        <v>1177739.469</v>
      </c>
      <c r="I432" s="54" t="s">
        <v>38</v>
      </c>
      <c r="J432" s="55">
        <v>39630</v>
      </c>
    </row>
    <row r="433" spans="1:10" x14ac:dyDescent="0.3">
      <c r="A433" s="54" t="s">
        <v>669</v>
      </c>
      <c r="B433" s="54">
        <v>1415</v>
      </c>
      <c r="C433" s="56" t="s">
        <v>23</v>
      </c>
      <c r="D433" s="54" t="s">
        <v>669</v>
      </c>
      <c r="E433" s="54">
        <v>5921</v>
      </c>
      <c r="F433" s="54" t="s">
        <v>651</v>
      </c>
      <c r="G433" s="54">
        <v>2547295.3650000002</v>
      </c>
      <c r="H433" s="54">
        <v>1179533.0660000001</v>
      </c>
      <c r="I433" s="54" t="s">
        <v>38</v>
      </c>
      <c r="J433" s="55">
        <v>39630</v>
      </c>
    </row>
    <row r="434" spans="1:10" x14ac:dyDescent="0.3">
      <c r="A434" s="54" t="s">
        <v>1022</v>
      </c>
      <c r="B434" s="54">
        <v>1416</v>
      </c>
      <c r="C434" s="56" t="s">
        <v>23</v>
      </c>
      <c r="D434" s="54" t="s">
        <v>1022</v>
      </c>
      <c r="E434" s="54">
        <v>5530</v>
      </c>
      <c r="F434" s="54" t="s">
        <v>651</v>
      </c>
      <c r="G434" s="54">
        <v>2541565.5929999999</v>
      </c>
      <c r="H434" s="54">
        <v>1172268.5719999999</v>
      </c>
      <c r="I434" s="54" t="s">
        <v>38</v>
      </c>
      <c r="J434" s="55">
        <v>39630</v>
      </c>
    </row>
    <row r="435" spans="1:10" x14ac:dyDescent="0.3">
      <c r="A435" s="54" t="s">
        <v>1030</v>
      </c>
      <c r="B435" s="54">
        <v>1417</v>
      </c>
      <c r="C435" s="56" t="s">
        <v>46</v>
      </c>
      <c r="D435" s="54" t="s">
        <v>1029</v>
      </c>
      <c r="E435" s="54">
        <v>5520</v>
      </c>
      <c r="F435" s="54" t="s">
        <v>651</v>
      </c>
      <c r="G435" s="54">
        <v>2539428.84</v>
      </c>
      <c r="H435" s="54">
        <v>1176359.78</v>
      </c>
      <c r="I435" s="54" t="s">
        <v>38</v>
      </c>
      <c r="J435" s="55">
        <v>39630</v>
      </c>
    </row>
    <row r="436" spans="1:10" x14ac:dyDescent="0.3">
      <c r="A436" s="54" t="s">
        <v>1029</v>
      </c>
      <c r="B436" s="54">
        <v>1417</v>
      </c>
      <c r="C436" s="56" t="s">
        <v>23</v>
      </c>
      <c r="D436" s="54" t="s">
        <v>1029</v>
      </c>
      <c r="E436" s="54">
        <v>5520</v>
      </c>
      <c r="F436" s="54" t="s">
        <v>651</v>
      </c>
      <c r="G436" s="54">
        <v>2539198.298</v>
      </c>
      <c r="H436" s="54">
        <v>1174326.6910000001</v>
      </c>
      <c r="I436" s="54" t="s">
        <v>38</v>
      </c>
      <c r="J436" s="55">
        <v>39630</v>
      </c>
    </row>
    <row r="437" spans="1:10" x14ac:dyDescent="0.3">
      <c r="A437" s="54" t="s">
        <v>1015</v>
      </c>
      <c r="B437" s="54">
        <v>1418</v>
      </c>
      <c r="C437" s="56" t="s">
        <v>23</v>
      </c>
      <c r="D437" s="54" t="s">
        <v>1015</v>
      </c>
      <c r="E437" s="54">
        <v>5539</v>
      </c>
      <c r="F437" s="54" t="s">
        <v>651</v>
      </c>
      <c r="G437" s="54">
        <v>2539420.5180000002</v>
      </c>
      <c r="H437" s="54">
        <v>1170765.149</v>
      </c>
      <c r="I437" s="54" t="s">
        <v>38</v>
      </c>
      <c r="J437" s="55">
        <v>39630</v>
      </c>
    </row>
    <row r="438" spans="1:10" x14ac:dyDescent="0.3">
      <c r="A438" s="54" t="s">
        <v>1001</v>
      </c>
      <c r="B438" s="54">
        <v>1420</v>
      </c>
      <c r="C438" s="56" t="s">
        <v>23</v>
      </c>
      <c r="D438" s="54" t="s">
        <v>1001</v>
      </c>
      <c r="E438" s="54">
        <v>5556</v>
      </c>
      <c r="F438" s="54" t="s">
        <v>651</v>
      </c>
      <c r="G438" s="54">
        <v>2538133.9210000001</v>
      </c>
      <c r="H438" s="54">
        <v>1186649.3840000001</v>
      </c>
      <c r="I438" s="54" t="s">
        <v>38</v>
      </c>
      <c r="J438" s="55">
        <v>39630</v>
      </c>
    </row>
    <row r="439" spans="1:10" x14ac:dyDescent="0.3">
      <c r="A439" s="54" t="s">
        <v>1000</v>
      </c>
      <c r="B439" s="54">
        <v>1421</v>
      </c>
      <c r="C439" s="56" t="s">
        <v>23</v>
      </c>
      <c r="D439" s="54" t="s">
        <v>1000</v>
      </c>
      <c r="E439" s="54">
        <v>5557</v>
      </c>
      <c r="F439" s="54" t="s">
        <v>651</v>
      </c>
      <c r="G439" s="54">
        <v>2537311.5410000002</v>
      </c>
      <c r="H439" s="54">
        <v>1187221.044</v>
      </c>
      <c r="I439" s="54" t="s">
        <v>38</v>
      </c>
      <c r="J439" s="55">
        <v>39630</v>
      </c>
    </row>
    <row r="440" spans="1:10" x14ac:dyDescent="0.3">
      <c r="A440" s="54" t="s">
        <v>997</v>
      </c>
      <c r="B440" s="54">
        <v>1421</v>
      </c>
      <c r="C440" s="56" t="s">
        <v>46</v>
      </c>
      <c r="D440" s="54" t="s">
        <v>997</v>
      </c>
      <c r="E440" s="54">
        <v>5560</v>
      </c>
      <c r="F440" s="54" t="s">
        <v>651</v>
      </c>
      <c r="G440" s="54">
        <v>2536460.1510000001</v>
      </c>
      <c r="H440" s="54">
        <v>1188227.436</v>
      </c>
      <c r="I440" s="54" t="s">
        <v>38</v>
      </c>
      <c r="J440" s="55">
        <v>39630</v>
      </c>
    </row>
    <row r="441" spans="1:10" x14ac:dyDescent="0.3">
      <c r="A441" s="54" t="s">
        <v>996</v>
      </c>
      <c r="B441" s="54">
        <v>1422</v>
      </c>
      <c r="C441" s="56" t="s">
        <v>23</v>
      </c>
      <c r="D441" s="54" t="s">
        <v>996</v>
      </c>
      <c r="E441" s="54">
        <v>5561</v>
      </c>
      <c r="F441" s="54" t="s">
        <v>651</v>
      </c>
      <c r="G441" s="54">
        <v>2538998.2080000001</v>
      </c>
      <c r="H441" s="54">
        <v>1184823.443</v>
      </c>
      <c r="I441" s="54" t="s">
        <v>38</v>
      </c>
      <c r="J441" s="55">
        <v>39630</v>
      </c>
    </row>
    <row r="442" spans="1:10" x14ac:dyDescent="0.3">
      <c r="A442" s="54" t="s">
        <v>983</v>
      </c>
      <c r="B442" s="54">
        <v>1423</v>
      </c>
      <c r="C442" s="56" t="s">
        <v>46</v>
      </c>
      <c r="D442" s="54" t="s">
        <v>1005</v>
      </c>
      <c r="E442" s="54">
        <v>5551</v>
      </c>
      <c r="F442" s="54" t="s">
        <v>651</v>
      </c>
      <c r="G442" s="54">
        <v>2541043.8369999998</v>
      </c>
      <c r="H442" s="54">
        <v>1190666.061</v>
      </c>
      <c r="I442" s="54" t="s">
        <v>38</v>
      </c>
      <c r="J442" s="55">
        <v>39630</v>
      </c>
    </row>
    <row r="443" spans="1:10" x14ac:dyDescent="0.3">
      <c r="A443" s="54" t="s">
        <v>983</v>
      </c>
      <c r="B443" s="54">
        <v>1423</v>
      </c>
      <c r="C443" s="56" t="s">
        <v>46</v>
      </c>
      <c r="D443" s="54" t="s">
        <v>979</v>
      </c>
      <c r="E443" s="54">
        <v>5571</v>
      </c>
      <c r="F443" s="54" t="s">
        <v>651</v>
      </c>
      <c r="G443" s="54">
        <v>2540658.952</v>
      </c>
      <c r="H443" s="54">
        <v>1190308.8</v>
      </c>
      <c r="I443" s="54" t="s">
        <v>38</v>
      </c>
      <c r="J443" s="55">
        <v>39630</v>
      </c>
    </row>
    <row r="444" spans="1:10" x14ac:dyDescent="0.3">
      <c r="A444" s="54" t="s">
        <v>982</v>
      </c>
      <c r="B444" s="54">
        <v>1423</v>
      </c>
      <c r="C444" s="56" t="s">
        <v>44</v>
      </c>
      <c r="D444" s="54" t="s">
        <v>979</v>
      </c>
      <c r="E444" s="54">
        <v>5571</v>
      </c>
      <c r="F444" s="54" t="s">
        <v>651</v>
      </c>
      <c r="G444" s="54">
        <v>2539282.58</v>
      </c>
      <c r="H444" s="54">
        <v>1189089.338</v>
      </c>
      <c r="I444" s="54" t="s">
        <v>38</v>
      </c>
      <c r="J444" s="55">
        <v>39630</v>
      </c>
    </row>
    <row r="445" spans="1:10" x14ac:dyDescent="0.3">
      <c r="A445" s="54" t="s">
        <v>981</v>
      </c>
      <c r="B445" s="54">
        <v>1423</v>
      </c>
      <c r="C445" s="56" t="s">
        <v>98</v>
      </c>
      <c r="D445" s="54" t="s">
        <v>979</v>
      </c>
      <c r="E445" s="54">
        <v>5571</v>
      </c>
      <c r="F445" s="54" t="s">
        <v>651</v>
      </c>
      <c r="G445" s="54">
        <v>2538809.9909999999</v>
      </c>
      <c r="H445" s="54">
        <v>1188650.415</v>
      </c>
      <c r="I445" s="54" t="s">
        <v>38</v>
      </c>
      <c r="J445" s="55">
        <v>39630</v>
      </c>
    </row>
    <row r="446" spans="1:10" x14ac:dyDescent="0.3">
      <c r="A446" s="54" t="s">
        <v>984</v>
      </c>
      <c r="B446" s="54">
        <v>1423</v>
      </c>
      <c r="C446" s="56" t="s">
        <v>23</v>
      </c>
      <c r="D446" s="54" t="s">
        <v>979</v>
      </c>
      <c r="E446" s="54">
        <v>5571</v>
      </c>
      <c r="F446" s="54" t="s">
        <v>651</v>
      </c>
      <c r="G446" s="54">
        <v>2538045.2820000001</v>
      </c>
      <c r="H446" s="54">
        <v>1188801.594</v>
      </c>
      <c r="I446" s="54" t="s">
        <v>38</v>
      </c>
      <c r="J446" s="55">
        <v>39630</v>
      </c>
    </row>
    <row r="447" spans="1:10" x14ac:dyDescent="0.3">
      <c r="A447" s="54" t="s">
        <v>1004</v>
      </c>
      <c r="B447" s="54">
        <v>1424</v>
      </c>
      <c r="C447" s="56" t="s">
        <v>23</v>
      </c>
      <c r="D447" s="54" t="s">
        <v>1004</v>
      </c>
      <c r="E447" s="54">
        <v>5553</v>
      </c>
      <c r="F447" s="54" t="s">
        <v>651</v>
      </c>
      <c r="G447" s="54">
        <v>2540107.6630000002</v>
      </c>
      <c r="H447" s="54">
        <v>1187474.7590000001</v>
      </c>
      <c r="I447" s="54" t="s">
        <v>38</v>
      </c>
      <c r="J447" s="55">
        <v>39630</v>
      </c>
    </row>
    <row r="448" spans="1:10" x14ac:dyDescent="0.3">
      <c r="A448" s="54" t="s">
        <v>993</v>
      </c>
      <c r="B448" s="54">
        <v>1425</v>
      </c>
      <c r="C448" s="56" t="s">
        <v>23</v>
      </c>
      <c r="D448" s="54" t="s">
        <v>992</v>
      </c>
      <c r="E448" s="54">
        <v>5565</v>
      </c>
      <c r="F448" s="54" t="s">
        <v>651</v>
      </c>
      <c r="G448" s="54">
        <v>2542705.159</v>
      </c>
      <c r="H448" s="54">
        <v>1188384.2120000001</v>
      </c>
      <c r="I448" s="54" t="s">
        <v>38</v>
      </c>
      <c r="J448" s="55">
        <v>39630</v>
      </c>
    </row>
    <row r="449" spans="1:10" x14ac:dyDescent="0.3">
      <c r="A449" s="54" t="s">
        <v>1003</v>
      </c>
      <c r="B449" s="54">
        <v>1426</v>
      </c>
      <c r="C449" s="56" t="s">
        <v>23</v>
      </c>
      <c r="D449" s="54" t="s">
        <v>1003</v>
      </c>
      <c r="E449" s="54">
        <v>5554</v>
      </c>
      <c r="F449" s="54" t="s">
        <v>651</v>
      </c>
      <c r="G449" s="54">
        <v>2545659.36</v>
      </c>
      <c r="H449" s="54">
        <v>1190688.8799999999</v>
      </c>
      <c r="I449" s="54" t="s">
        <v>38</v>
      </c>
      <c r="J449" s="55">
        <v>39630</v>
      </c>
    </row>
    <row r="450" spans="1:10" x14ac:dyDescent="0.3">
      <c r="A450" s="54" t="s">
        <v>1002</v>
      </c>
      <c r="B450" s="54">
        <v>1426</v>
      </c>
      <c r="C450" s="56" t="s">
        <v>54</v>
      </c>
      <c r="D450" s="54" t="s">
        <v>1002</v>
      </c>
      <c r="E450" s="54">
        <v>5555</v>
      </c>
      <c r="F450" s="54" t="s">
        <v>651</v>
      </c>
      <c r="G450" s="54">
        <v>2543645.023</v>
      </c>
      <c r="H450" s="54">
        <v>1189134.6310000001</v>
      </c>
      <c r="I450" s="54" t="s">
        <v>38</v>
      </c>
      <c r="J450" s="55">
        <v>39630</v>
      </c>
    </row>
    <row r="451" spans="1:10" x14ac:dyDescent="0.3">
      <c r="A451" s="54" t="s">
        <v>1005</v>
      </c>
      <c r="B451" s="54">
        <v>1427</v>
      </c>
      <c r="C451" s="56" t="s">
        <v>23</v>
      </c>
      <c r="D451" s="54" t="s">
        <v>1005</v>
      </c>
      <c r="E451" s="54">
        <v>5551</v>
      </c>
      <c r="F451" s="54" t="s">
        <v>651</v>
      </c>
      <c r="G451" s="54">
        <v>2541511.159</v>
      </c>
      <c r="H451" s="54">
        <v>1188231.486</v>
      </c>
      <c r="I451" s="54" t="s">
        <v>38</v>
      </c>
      <c r="J451" s="55">
        <v>39630</v>
      </c>
    </row>
    <row r="452" spans="1:10" x14ac:dyDescent="0.3">
      <c r="A452" s="54" t="s">
        <v>995</v>
      </c>
      <c r="B452" s="54">
        <v>1428</v>
      </c>
      <c r="C452" s="56" t="s">
        <v>46</v>
      </c>
      <c r="D452" s="54" t="s">
        <v>995</v>
      </c>
      <c r="E452" s="54">
        <v>5563</v>
      </c>
      <c r="F452" s="54" t="s">
        <v>651</v>
      </c>
      <c r="G452" s="54">
        <v>2545679.8369999998</v>
      </c>
      <c r="H452" s="54">
        <v>1192438.8600000001</v>
      </c>
      <c r="I452" s="54" t="s">
        <v>38</v>
      </c>
      <c r="J452" s="55">
        <v>39630</v>
      </c>
    </row>
    <row r="453" spans="1:10" x14ac:dyDescent="0.3">
      <c r="A453" s="54" t="s">
        <v>991</v>
      </c>
      <c r="B453" s="54">
        <v>1428</v>
      </c>
      <c r="C453" s="56" t="s">
        <v>54</v>
      </c>
      <c r="D453" s="54" t="s">
        <v>991</v>
      </c>
      <c r="E453" s="54">
        <v>5566</v>
      </c>
      <c r="F453" s="54" t="s">
        <v>651</v>
      </c>
      <c r="G453" s="54">
        <v>2543946.04</v>
      </c>
      <c r="H453" s="54">
        <v>1193990.605</v>
      </c>
      <c r="I453" s="54" t="s">
        <v>38</v>
      </c>
      <c r="J453" s="55">
        <v>39630</v>
      </c>
    </row>
    <row r="454" spans="1:10" x14ac:dyDescent="0.3">
      <c r="A454" s="54" t="s">
        <v>999</v>
      </c>
      <c r="B454" s="54">
        <v>1429</v>
      </c>
      <c r="C454" s="56" t="s">
        <v>23</v>
      </c>
      <c r="D454" s="54" t="s">
        <v>999</v>
      </c>
      <c r="E454" s="54">
        <v>5559</v>
      </c>
      <c r="F454" s="54" t="s">
        <v>651</v>
      </c>
      <c r="G454" s="54">
        <v>2536766.409</v>
      </c>
      <c r="H454" s="54">
        <v>1185074.129</v>
      </c>
      <c r="I454" s="54" t="s">
        <v>38</v>
      </c>
      <c r="J454" s="55">
        <v>39630</v>
      </c>
    </row>
    <row r="455" spans="1:10" x14ac:dyDescent="0.3">
      <c r="A455" s="54" t="s">
        <v>666</v>
      </c>
      <c r="B455" s="54">
        <v>1430</v>
      </c>
      <c r="C455" s="56" t="s">
        <v>23</v>
      </c>
      <c r="D455" s="54" t="s">
        <v>666</v>
      </c>
      <c r="E455" s="54">
        <v>5924</v>
      </c>
      <c r="F455" s="54" t="s">
        <v>651</v>
      </c>
      <c r="G455" s="54">
        <v>2534521.9010000001</v>
      </c>
      <c r="H455" s="54">
        <v>1184952.7279999999</v>
      </c>
      <c r="I455" s="54" t="s">
        <v>38</v>
      </c>
      <c r="J455" s="55">
        <v>39630</v>
      </c>
    </row>
    <row r="456" spans="1:10" x14ac:dyDescent="0.3">
      <c r="A456" s="54" t="s">
        <v>994</v>
      </c>
      <c r="B456" s="54">
        <v>1431</v>
      </c>
      <c r="C456" s="56" t="s">
        <v>46</v>
      </c>
      <c r="D456" s="54" t="s">
        <v>994</v>
      </c>
      <c r="E456" s="54">
        <v>5564</v>
      </c>
      <c r="F456" s="54" t="s">
        <v>651</v>
      </c>
      <c r="G456" s="54">
        <v>2535467.787</v>
      </c>
      <c r="H456" s="54">
        <v>1187192.6850000001</v>
      </c>
      <c r="I456" s="54" t="s">
        <v>38</v>
      </c>
      <c r="J456" s="55">
        <v>39630</v>
      </c>
    </row>
    <row r="457" spans="1:10" x14ac:dyDescent="0.3">
      <c r="A457" s="54" t="s">
        <v>655</v>
      </c>
      <c r="B457" s="54">
        <v>1431</v>
      </c>
      <c r="C457" s="56" t="s">
        <v>23</v>
      </c>
      <c r="D457" s="54" t="s">
        <v>655</v>
      </c>
      <c r="E457" s="54">
        <v>5937</v>
      </c>
      <c r="F457" s="54" t="s">
        <v>651</v>
      </c>
      <c r="G457" s="54">
        <v>2534182.4870000002</v>
      </c>
      <c r="H457" s="54">
        <v>1186399.9839999999</v>
      </c>
      <c r="I457" s="54" t="s">
        <v>38</v>
      </c>
      <c r="J457" s="55">
        <v>39630</v>
      </c>
    </row>
    <row r="458" spans="1:10" x14ac:dyDescent="0.3">
      <c r="A458" s="54" t="s">
        <v>689</v>
      </c>
      <c r="B458" s="54">
        <v>1432</v>
      </c>
      <c r="C458" s="56" t="s">
        <v>23</v>
      </c>
      <c r="D458" s="54" t="s">
        <v>689</v>
      </c>
      <c r="E458" s="54">
        <v>5902</v>
      </c>
      <c r="F458" s="54" t="s">
        <v>651</v>
      </c>
      <c r="G458" s="54">
        <v>2537794.1120000002</v>
      </c>
      <c r="H458" s="54">
        <v>1176611.997</v>
      </c>
      <c r="I458" s="54" t="s">
        <v>38</v>
      </c>
      <c r="J458" s="55">
        <v>39630</v>
      </c>
    </row>
    <row r="459" spans="1:10" x14ac:dyDescent="0.3">
      <c r="A459" s="54" t="s">
        <v>654</v>
      </c>
      <c r="B459" s="54">
        <v>1432</v>
      </c>
      <c r="C459" s="56" t="s">
        <v>46</v>
      </c>
      <c r="D459" s="54" t="s">
        <v>653</v>
      </c>
      <c r="E459" s="54">
        <v>5938</v>
      </c>
      <c r="F459" s="54" t="s">
        <v>651</v>
      </c>
      <c r="G459" s="54">
        <v>2538768.0019999999</v>
      </c>
      <c r="H459" s="54">
        <v>1178103.6839999999</v>
      </c>
      <c r="I459" s="54" t="s">
        <v>38</v>
      </c>
      <c r="J459" s="55">
        <v>39630</v>
      </c>
    </row>
    <row r="460" spans="1:10" x14ac:dyDescent="0.3">
      <c r="A460" s="54" t="s">
        <v>662</v>
      </c>
      <c r="B460" s="54">
        <v>1433</v>
      </c>
      <c r="C460" s="56" t="s">
        <v>23</v>
      </c>
      <c r="D460" s="54" t="s">
        <v>662</v>
      </c>
      <c r="E460" s="54">
        <v>5929</v>
      </c>
      <c r="F460" s="54" t="s">
        <v>651</v>
      </c>
      <c r="G460" s="54">
        <v>2536187.1529999999</v>
      </c>
      <c r="H460" s="54">
        <v>1174752.7</v>
      </c>
      <c r="I460" s="54" t="s">
        <v>38</v>
      </c>
      <c r="J460" s="55">
        <v>39630</v>
      </c>
    </row>
    <row r="461" spans="1:10" x14ac:dyDescent="0.3">
      <c r="A461" s="54" t="s">
        <v>672</v>
      </c>
      <c r="B461" s="54">
        <v>1434</v>
      </c>
      <c r="C461" s="56" t="s">
        <v>23</v>
      </c>
      <c r="D461" s="54" t="s">
        <v>671</v>
      </c>
      <c r="E461" s="54">
        <v>5914</v>
      </c>
      <c r="F461" s="54" t="s">
        <v>651</v>
      </c>
      <c r="G461" s="54">
        <v>2536107.9589999998</v>
      </c>
      <c r="H461" s="54">
        <v>1177558.7720000001</v>
      </c>
      <c r="I461" s="54" t="s">
        <v>38</v>
      </c>
      <c r="J461" s="55">
        <v>39630</v>
      </c>
    </row>
    <row r="462" spans="1:10" x14ac:dyDescent="0.3">
      <c r="A462" s="54" t="s">
        <v>820</v>
      </c>
      <c r="B462" s="54">
        <v>1435</v>
      </c>
      <c r="C462" s="56" t="s">
        <v>23</v>
      </c>
      <c r="D462" s="54" t="s">
        <v>819</v>
      </c>
      <c r="E462" s="54">
        <v>5749</v>
      </c>
      <c r="F462" s="54" t="s">
        <v>651</v>
      </c>
      <c r="G462" s="54">
        <v>2534334.6189999999</v>
      </c>
      <c r="H462" s="54">
        <v>1175489.753</v>
      </c>
      <c r="I462" s="54" t="s">
        <v>38</v>
      </c>
      <c r="J462" s="55">
        <v>39630</v>
      </c>
    </row>
    <row r="463" spans="1:10" x14ac:dyDescent="0.3">
      <c r="A463" s="54" t="s">
        <v>686</v>
      </c>
      <c r="B463" s="54">
        <v>1436</v>
      </c>
      <c r="C463" s="56" t="s">
        <v>46</v>
      </c>
      <c r="D463" s="54" t="s">
        <v>686</v>
      </c>
      <c r="E463" s="54">
        <v>5904</v>
      </c>
      <c r="F463" s="54" t="s">
        <v>651</v>
      </c>
      <c r="G463" s="54">
        <v>2535691.6069999998</v>
      </c>
      <c r="H463" s="54">
        <v>1180944.9380000001</v>
      </c>
      <c r="I463" s="54" t="s">
        <v>38</v>
      </c>
      <c r="J463" s="55">
        <v>39630</v>
      </c>
    </row>
    <row r="464" spans="1:10" x14ac:dyDescent="0.3">
      <c r="A464" s="54" t="s">
        <v>660</v>
      </c>
      <c r="B464" s="54">
        <v>1436</v>
      </c>
      <c r="C464" s="56" t="s">
        <v>23</v>
      </c>
      <c r="D464" s="54" t="s">
        <v>660</v>
      </c>
      <c r="E464" s="54">
        <v>5931</v>
      </c>
      <c r="F464" s="54" t="s">
        <v>651</v>
      </c>
      <c r="G464" s="54">
        <v>2536468.7370000002</v>
      </c>
      <c r="H464" s="54">
        <v>1180305.0719999999</v>
      </c>
      <c r="I464" s="54" t="s">
        <v>38</v>
      </c>
      <c r="J464" s="55">
        <v>39630</v>
      </c>
    </row>
    <row r="465" spans="1:10" x14ac:dyDescent="0.3">
      <c r="A465" s="54" t="s">
        <v>661</v>
      </c>
      <c r="B465" s="54">
        <v>1437</v>
      </c>
      <c r="C465" s="56" t="s">
        <v>23</v>
      </c>
      <c r="D465" s="54" t="s">
        <v>661</v>
      </c>
      <c r="E465" s="54">
        <v>5930</v>
      </c>
      <c r="F465" s="54" t="s">
        <v>651</v>
      </c>
      <c r="G465" s="54">
        <v>2534962.91</v>
      </c>
      <c r="H465" s="54">
        <v>1179393.2309999999</v>
      </c>
      <c r="I465" s="54" t="s">
        <v>38</v>
      </c>
      <c r="J465" s="55">
        <v>39630</v>
      </c>
    </row>
    <row r="466" spans="1:10" x14ac:dyDescent="0.3">
      <c r="A466" s="54" t="s">
        <v>670</v>
      </c>
      <c r="B466" s="54">
        <v>1438</v>
      </c>
      <c r="C466" s="56" t="s">
        <v>23</v>
      </c>
      <c r="D466" s="54" t="s">
        <v>670</v>
      </c>
      <c r="E466" s="54">
        <v>5919</v>
      </c>
      <c r="F466" s="54" t="s">
        <v>651</v>
      </c>
      <c r="G466" s="54">
        <v>2533463.7579999999</v>
      </c>
      <c r="H466" s="54">
        <v>1179362.956</v>
      </c>
      <c r="I466" s="54" t="s">
        <v>38</v>
      </c>
      <c r="J466" s="55">
        <v>39630</v>
      </c>
    </row>
    <row r="467" spans="1:10" x14ac:dyDescent="0.3">
      <c r="A467" s="54" t="s">
        <v>809</v>
      </c>
      <c r="B467" s="54">
        <v>1439</v>
      </c>
      <c r="C467" s="56" t="s">
        <v>23</v>
      </c>
      <c r="D467" s="54" t="s">
        <v>809</v>
      </c>
      <c r="E467" s="54">
        <v>5760</v>
      </c>
      <c r="F467" s="54" t="s">
        <v>651</v>
      </c>
      <c r="G467" s="54">
        <v>2529437.4479999999</v>
      </c>
      <c r="H467" s="54">
        <v>1179735.2220000001</v>
      </c>
      <c r="I467" s="54" t="s">
        <v>38</v>
      </c>
      <c r="J467" s="55">
        <v>39630</v>
      </c>
    </row>
    <row r="468" spans="1:10" x14ac:dyDescent="0.3">
      <c r="A468" s="54" t="s">
        <v>658</v>
      </c>
      <c r="B468" s="54">
        <v>1441</v>
      </c>
      <c r="C468" s="56" t="s">
        <v>23</v>
      </c>
      <c r="D468" s="54" t="s">
        <v>658</v>
      </c>
      <c r="E468" s="54">
        <v>5933</v>
      </c>
      <c r="F468" s="54" t="s">
        <v>651</v>
      </c>
      <c r="G468" s="54">
        <v>2536107.9309999999</v>
      </c>
      <c r="H468" s="54">
        <v>1183634.355</v>
      </c>
      <c r="I468" s="54" t="s">
        <v>38</v>
      </c>
      <c r="J468" s="55">
        <v>39630</v>
      </c>
    </row>
    <row r="469" spans="1:10" x14ac:dyDescent="0.3">
      <c r="A469" s="54" t="s">
        <v>668</v>
      </c>
      <c r="B469" s="54">
        <v>1442</v>
      </c>
      <c r="C469" s="56" t="s">
        <v>23</v>
      </c>
      <c r="D469" s="54" t="s">
        <v>668</v>
      </c>
      <c r="E469" s="54">
        <v>5922</v>
      </c>
      <c r="F469" s="54" t="s">
        <v>651</v>
      </c>
      <c r="G469" s="54">
        <v>2536753.9720000001</v>
      </c>
      <c r="H469" s="54">
        <v>1182366.702</v>
      </c>
      <c r="I469" s="54" t="s">
        <v>38</v>
      </c>
      <c r="J469" s="55">
        <v>39630</v>
      </c>
    </row>
    <row r="470" spans="1:10" x14ac:dyDescent="0.3">
      <c r="A470" s="54" t="s">
        <v>683</v>
      </c>
      <c r="B470" s="54">
        <v>1443</v>
      </c>
      <c r="C470" s="56" t="s">
        <v>23</v>
      </c>
      <c r="D470" s="54" t="s">
        <v>802</v>
      </c>
      <c r="E470" s="54">
        <v>5766</v>
      </c>
      <c r="F470" s="54" t="s">
        <v>651</v>
      </c>
      <c r="G470" s="54">
        <v>2533749.5290000001</v>
      </c>
      <c r="H470" s="54">
        <v>1183165.297</v>
      </c>
      <c r="I470" s="54" t="s">
        <v>38</v>
      </c>
      <c r="J470" s="55">
        <v>39630</v>
      </c>
    </row>
    <row r="471" spans="1:10" x14ac:dyDescent="0.3">
      <c r="A471" s="54" t="s">
        <v>683</v>
      </c>
      <c r="B471" s="54">
        <v>1443</v>
      </c>
      <c r="C471" s="56" t="s">
        <v>23</v>
      </c>
      <c r="D471" s="54" t="s">
        <v>683</v>
      </c>
      <c r="E471" s="54">
        <v>5905</v>
      </c>
      <c r="F471" s="54" t="s">
        <v>651</v>
      </c>
      <c r="G471" s="54">
        <v>2533151.7850000001</v>
      </c>
      <c r="H471" s="54">
        <v>1181951.2150000001</v>
      </c>
      <c r="I471" s="54" t="s">
        <v>38</v>
      </c>
      <c r="J471" s="55">
        <v>39630</v>
      </c>
    </row>
    <row r="472" spans="1:10" x14ac:dyDescent="0.3">
      <c r="A472" s="54" t="s">
        <v>685</v>
      </c>
      <c r="B472" s="54">
        <v>1443</v>
      </c>
      <c r="C472" s="56" t="s">
        <v>46</v>
      </c>
      <c r="D472" s="54" t="s">
        <v>683</v>
      </c>
      <c r="E472" s="54">
        <v>5905</v>
      </c>
      <c r="F472" s="54" t="s">
        <v>651</v>
      </c>
      <c r="G472" s="54">
        <v>2534756.3840000001</v>
      </c>
      <c r="H472" s="54">
        <v>1182905.7250000001</v>
      </c>
      <c r="I472" s="54" t="s">
        <v>38</v>
      </c>
      <c r="J472" s="55">
        <v>39630</v>
      </c>
    </row>
    <row r="473" spans="1:10" x14ac:dyDescent="0.3">
      <c r="A473" s="54" t="s">
        <v>684</v>
      </c>
      <c r="B473" s="54">
        <v>1443</v>
      </c>
      <c r="C473" s="56" t="s">
        <v>44</v>
      </c>
      <c r="D473" s="54" t="s">
        <v>683</v>
      </c>
      <c r="E473" s="54">
        <v>5905</v>
      </c>
      <c r="F473" s="54" t="s">
        <v>651</v>
      </c>
      <c r="G473" s="54">
        <v>2534775.1460000002</v>
      </c>
      <c r="H473" s="54">
        <v>1181918.8659999999</v>
      </c>
      <c r="I473" s="54" t="s">
        <v>38</v>
      </c>
      <c r="J473" s="55">
        <v>39630</v>
      </c>
    </row>
    <row r="474" spans="1:10" x14ac:dyDescent="0.3">
      <c r="A474" s="54" t="s">
        <v>802</v>
      </c>
      <c r="B474" s="54">
        <v>1445</v>
      </c>
      <c r="C474" s="56" t="s">
        <v>23</v>
      </c>
      <c r="D474" s="54" t="s">
        <v>985</v>
      </c>
      <c r="E474" s="54">
        <v>5568</v>
      </c>
      <c r="F474" s="54" t="s">
        <v>651</v>
      </c>
      <c r="G474" s="54">
        <v>2532187.5240000002</v>
      </c>
      <c r="H474" s="54">
        <v>1184947.3859999999</v>
      </c>
      <c r="I474" s="54" t="s">
        <v>38</v>
      </c>
      <c r="J474" s="55">
        <v>39630</v>
      </c>
    </row>
    <row r="475" spans="1:10" x14ac:dyDescent="0.3">
      <c r="A475" s="54" t="s">
        <v>802</v>
      </c>
      <c r="B475" s="54">
        <v>1445</v>
      </c>
      <c r="C475" s="56" t="s">
        <v>23</v>
      </c>
      <c r="D475" s="54" t="s">
        <v>802</v>
      </c>
      <c r="E475" s="54">
        <v>5766</v>
      </c>
      <c r="F475" s="54" t="s">
        <v>651</v>
      </c>
      <c r="G475" s="54">
        <v>2532213.0329999998</v>
      </c>
      <c r="H475" s="54">
        <v>1184243.5379999999</v>
      </c>
      <c r="I475" s="54" t="s">
        <v>38</v>
      </c>
      <c r="J475" s="55">
        <v>39630</v>
      </c>
    </row>
    <row r="476" spans="1:10" x14ac:dyDescent="0.3">
      <c r="A476" s="54" t="s">
        <v>825</v>
      </c>
      <c r="B476" s="54">
        <v>1446</v>
      </c>
      <c r="C476" s="56" t="s">
        <v>23</v>
      </c>
      <c r="D476" s="54" t="s">
        <v>825</v>
      </c>
      <c r="E476" s="54">
        <v>5745</v>
      </c>
      <c r="F476" s="54" t="s">
        <v>651</v>
      </c>
      <c r="G476" s="54">
        <v>2528599.1260000002</v>
      </c>
      <c r="H476" s="54">
        <v>1182232.02</v>
      </c>
      <c r="I476" s="54" t="s">
        <v>38</v>
      </c>
      <c r="J476" s="55">
        <v>39630</v>
      </c>
    </row>
    <row r="477" spans="1:10" x14ac:dyDescent="0.3">
      <c r="A477" s="54" t="s">
        <v>989</v>
      </c>
      <c r="B477" s="54">
        <v>1450</v>
      </c>
      <c r="C477" s="56" t="s">
        <v>46</v>
      </c>
      <c r="D477" s="54" t="s">
        <v>985</v>
      </c>
      <c r="E477" s="54">
        <v>5568</v>
      </c>
      <c r="F477" s="54" t="s">
        <v>651</v>
      </c>
      <c r="G477" s="54">
        <v>2528176.156</v>
      </c>
      <c r="H477" s="54">
        <v>1184599.558</v>
      </c>
      <c r="I477" s="54" t="s">
        <v>38</v>
      </c>
      <c r="J477" s="55">
        <v>39630</v>
      </c>
    </row>
    <row r="478" spans="1:10" x14ac:dyDescent="0.3">
      <c r="A478" s="54" t="s">
        <v>988</v>
      </c>
      <c r="B478" s="54">
        <v>1450</v>
      </c>
      <c r="C478" s="56" t="s">
        <v>44</v>
      </c>
      <c r="D478" s="54" t="s">
        <v>985</v>
      </c>
      <c r="E478" s="54">
        <v>5568</v>
      </c>
      <c r="F478" s="54" t="s">
        <v>651</v>
      </c>
      <c r="G478" s="54">
        <v>2530818.9300000002</v>
      </c>
      <c r="H478" s="54">
        <v>1185541.9550000001</v>
      </c>
      <c r="I478" s="54" t="s">
        <v>38</v>
      </c>
      <c r="J478" s="55">
        <v>39630</v>
      </c>
    </row>
    <row r="479" spans="1:10" x14ac:dyDescent="0.3">
      <c r="A479" s="54" t="s">
        <v>990</v>
      </c>
      <c r="B479" s="54">
        <v>1450</v>
      </c>
      <c r="C479" s="56" t="s">
        <v>23</v>
      </c>
      <c r="D479" s="54" t="s">
        <v>985</v>
      </c>
      <c r="E479" s="54">
        <v>5568</v>
      </c>
      <c r="F479" s="54" t="s">
        <v>651</v>
      </c>
      <c r="G479" s="54">
        <v>2528467.66</v>
      </c>
      <c r="H479" s="54">
        <v>1186887.075</v>
      </c>
      <c r="I479" s="54" t="s">
        <v>38</v>
      </c>
      <c r="J479" s="55">
        <v>39630</v>
      </c>
    </row>
    <row r="480" spans="1:10" x14ac:dyDescent="0.3">
      <c r="A480" s="54" t="s">
        <v>987</v>
      </c>
      <c r="B480" s="54">
        <v>1452</v>
      </c>
      <c r="C480" s="56" t="s">
        <v>23</v>
      </c>
      <c r="D480" s="54" t="s">
        <v>998</v>
      </c>
      <c r="E480" s="54">
        <v>5552</v>
      </c>
      <c r="F480" s="54" t="s">
        <v>651</v>
      </c>
      <c r="G480" s="54">
        <v>2531117.5129999998</v>
      </c>
      <c r="H480" s="54">
        <v>1187967.0930000001</v>
      </c>
      <c r="I480" s="54" t="s">
        <v>38</v>
      </c>
      <c r="J480" s="55">
        <v>39630</v>
      </c>
    </row>
    <row r="481" spans="1:10" x14ac:dyDescent="0.3">
      <c r="A481" s="54" t="s">
        <v>987</v>
      </c>
      <c r="B481" s="54">
        <v>1452</v>
      </c>
      <c r="C481" s="56" t="s">
        <v>23</v>
      </c>
      <c r="D481" s="54" t="s">
        <v>985</v>
      </c>
      <c r="E481" s="54">
        <v>5568</v>
      </c>
      <c r="F481" s="54" t="s">
        <v>651</v>
      </c>
      <c r="G481" s="54">
        <v>2530435.0019999999</v>
      </c>
      <c r="H481" s="54">
        <v>1186994.8700000001</v>
      </c>
      <c r="I481" s="54" t="s">
        <v>38</v>
      </c>
      <c r="J481" s="55">
        <v>39630</v>
      </c>
    </row>
    <row r="482" spans="1:10" x14ac:dyDescent="0.3">
      <c r="A482" s="54" t="s">
        <v>998</v>
      </c>
      <c r="B482" s="54">
        <v>1453</v>
      </c>
      <c r="C482" s="56" t="s">
        <v>23</v>
      </c>
      <c r="D482" s="54" t="s">
        <v>998</v>
      </c>
      <c r="E482" s="54">
        <v>5552</v>
      </c>
      <c r="F482" s="54" t="s">
        <v>651</v>
      </c>
      <c r="G482" s="54">
        <v>2533043.915</v>
      </c>
      <c r="H482" s="54">
        <v>1188998.433</v>
      </c>
      <c r="I482" s="54" t="s">
        <v>38</v>
      </c>
      <c r="J482" s="55">
        <v>39630</v>
      </c>
    </row>
    <row r="483" spans="1:10" x14ac:dyDescent="0.3">
      <c r="A483" s="54" t="s">
        <v>998</v>
      </c>
      <c r="B483" s="54">
        <v>1453</v>
      </c>
      <c r="C483" s="56" t="s">
        <v>23</v>
      </c>
      <c r="D483" s="54" t="s">
        <v>1001</v>
      </c>
      <c r="E483" s="54">
        <v>5556</v>
      </c>
      <c r="F483" s="54" t="s">
        <v>651</v>
      </c>
      <c r="G483" s="54">
        <v>2532166.7319999998</v>
      </c>
      <c r="H483" s="54">
        <v>1190703.476</v>
      </c>
      <c r="I483" s="54" t="s">
        <v>38</v>
      </c>
      <c r="J483" s="55">
        <v>39630</v>
      </c>
    </row>
    <row r="484" spans="1:10" x14ac:dyDescent="0.3">
      <c r="A484" s="54" t="s">
        <v>998</v>
      </c>
      <c r="B484" s="54">
        <v>1453</v>
      </c>
      <c r="C484" s="56" t="s">
        <v>23</v>
      </c>
      <c r="D484" s="54" t="s">
        <v>997</v>
      </c>
      <c r="E484" s="54">
        <v>5560</v>
      </c>
      <c r="F484" s="54" t="s">
        <v>651</v>
      </c>
      <c r="G484" s="54">
        <v>2535342.1889999998</v>
      </c>
      <c r="H484" s="54">
        <v>1188632.0449999999</v>
      </c>
      <c r="I484" s="54" t="s">
        <v>38</v>
      </c>
      <c r="J484" s="55">
        <v>39630</v>
      </c>
    </row>
    <row r="485" spans="1:10" x14ac:dyDescent="0.3">
      <c r="A485" s="54" t="s">
        <v>980</v>
      </c>
      <c r="B485" s="54">
        <v>1453</v>
      </c>
      <c r="C485" s="56" t="s">
        <v>46</v>
      </c>
      <c r="D485" s="54" t="s">
        <v>1000</v>
      </c>
      <c r="E485" s="54">
        <v>5557</v>
      </c>
      <c r="F485" s="54" t="s">
        <v>651</v>
      </c>
      <c r="G485" s="54">
        <v>2534960.1340000001</v>
      </c>
      <c r="H485" s="54">
        <v>1191587.882</v>
      </c>
      <c r="I485" s="54" t="s">
        <v>38</v>
      </c>
      <c r="J485" s="55">
        <v>39630</v>
      </c>
    </row>
    <row r="486" spans="1:10" x14ac:dyDescent="0.3">
      <c r="A486" s="54" t="s">
        <v>980</v>
      </c>
      <c r="B486" s="54">
        <v>1453</v>
      </c>
      <c r="C486" s="56" t="s">
        <v>46</v>
      </c>
      <c r="D486" s="54" t="s">
        <v>997</v>
      </c>
      <c r="E486" s="54">
        <v>5560</v>
      </c>
      <c r="F486" s="54" t="s">
        <v>651</v>
      </c>
      <c r="G486" s="54">
        <v>2535264.7069999999</v>
      </c>
      <c r="H486" s="54">
        <v>1189410.3670000001</v>
      </c>
      <c r="I486" s="54" t="s">
        <v>38</v>
      </c>
      <c r="J486" s="55">
        <v>39630</v>
      </c>
    </row>
    <row r="487" spans="1:10" x14ac:dyDescent="0.3">
      <c r="A487" s="54" t="s">
        <v>980</v>
      </c>
      <c r="B487" s="54">
        <v>1453</v>
      </c>
      <c r="C487" s="56" t="s">
        <v>46</v>
      </c>
      <c r="D487" s="54" t="s">
        <v>980</v>
      </c>
      <c r="E487" s="54">
        <v>5562</v>
      </c>
      <c r="F487" s="54" t="s">
        <v>651</v>
      </c>
      <c r="G487" s="54">
        <v>2536916.594</v>
      </c>
      <c r="H487" s="54">
        <v>1191164.4939999999</v>
      </c>
      <c r="I487" s="54" t="s">
        <v>38</v>
      </c>
      <c r="J487" s="55">
        <v>39630</v>
      </c>
    </row>
    <row r="488" spans="1:10" x14ac:dyDescent="0.3">
      <c r="A488" s="54" t="s">
        <v>980</v>
      </c>
      <c r="B488" s="54">
        <v>1453</v>
      </c>
      <c r="C488" s="56" t="s">
        <v>46</v>
      </c>
      <c r="D488" s="54" t="s">
        <v>979</v>
      </c>
      <c r="E488" s="54">
        <v>5571</v>
      </c>
      <c r="F488" s="54" t="s">
        <v>651</v>
      </c>
      <c r="G488" s="54">
        <v>2537998.4700000002</v>
      </c>
      <c r="H488" s="54">
        <v>1192343.689</v>
      </c>
      <c r="I488" s="54" t="s">
        <v>38</v>
      </c>
      <c r="J488" s="55">
        <v>39630</v>
      </c>
    </row>
    <row r="489" spans="1:10" x14ac:dyDescent="0.3">
      <c r="A489" s="54" t="s">
        <v>986</v>
      </c>
      <c r="B489" s="54">
        <v>1454</v>
      </c>
      <c r="C489" s="56" t="s">
        <v>46</v>
      </c>
      <c r="D489" s="54" t="s">
        <v>985</v>
      </c>
      <c r="E489" s="54">
        <v>5568</v>
      </c>
      <c r="F489" s="54" t="s">
        <v>651</v>
      </c>
      <c r="G489" s="54">
        <v>2526681.4759999998</v>
      </c>
      <c r="H489" s="54">
        <v>1188540.8799999999</v>
      </c>
      <c r="I489" s="54" t="s">
        <v>38</v>
      </c>
      <c r="J489" s="55">
        <v>39630</v>
      </c>
    </row>
    <row r="490" spans="1:10" x14ac:dyDescent="0.3">
      <c r="A490" s="54" t="s">
        <v>826</v>
      </c>
      <c r="B490" s="54">
        <v>1454</v>
      </c>
      <c r="C490" s="56" t="s">
        <v>23</v>
      </c>
      <c r="D490" s="54" t="s">
        <v>985</v>
      </c>
      <c r="E490" s="54">
        <v>5568</v>
      </c>
      <c r="F490" s="54" t="s">
        <v>651</v>
      </c>
      <c r="G490" s="54">
        <v>2525526.0090000001</v>
      </c>
      <c r="H490" s="54">
        <v>1185222.5249999999</v>
      </c>
      <c r="I490" s="54" t="s">
        <v>38</v>
      </c>
      <c r="J490" s="55">
        <v>39630</v>
      </c>
    </row>
    <row r="491" spans="1:10" x14ac:dyDescent="0.3">
      <c r="A491" s="54" t="s">
        <v>826</v>
      </c>
      <c r="B491" s="54">
        <v>1454</v>
      </c>
      <c r="C491" s="56" t="s">
        <v>23</v>
      </c>
      <c r="D491" s="54" t="s">
        <v>825</v>
      </c>
      <c r="E491" s="54">
        <v>5745</v>
      </c>
      <c r="F491" s="54" t="s">
        <v>651</v>
      </c>
      <c r="G491" s="54">
        <v>2524529.3280000002</v>
      </c>
      <c r="H491" s="54">
        <v>1183576.0989999999</v>
      </c>
      <c r="I491" s="54" t="s">
        <v>38</v>
      </c>
      <c r="J491" s="55">
        <v>39630</v>
      </c>
    </row>
    <row r="492" spans="1:10" x14ac:dyDescent="0.3">
      <c r="A492" s="54" t="s">
        <v>652</v>
      </c>
      <c r="B492" s="54">
        <v>1462</v>
      </c>
      <c r="C492" s="56" t="s">
        <v>23</v>
      </c>
      <c r="D492" s="54" t="s">
        <v>652</v>
      </c>
      <c r="E492" s="54">
        <v>5939</v>
      </c>
      <c r="F492" s="54" t="s">
        <v>651</v>
      </c>
      <c r="G492" s="54">
        <v>2545972.75</v>
      </c>
      <c r="H492" s="54">
        <v>1182253.71</v>
      </c>
      <c r="I492" s="54" t="s">
        <v>38</v>
      </c>
      <c r="J492" s="55">
        <v>39630</v>
      </c>
    </row>
    <row r="493" spans="1:10" x14ac:dyDescent="0.3">
      <c r="A493" s="54" t="s">
        <v>663</v>
      </c>
      <c r="B493" s="54">
        <v>1463</v>
      </c>
      <c r="C493" s="56" t="s">
        <v>23</v>
      </c>
      <c r="D493" s="54" t="s">
        <v>663</v>
      </c>
      <c r="E493" s="54">
        <v>5928</v>
      </c>
      <c r="F493" s="54" t="s">
        <v>651</v>
      </c>
      <c r="G493" s="54">
        <v>2548727.1979999999</v>
      </c>
      <c r="H493" s="54">
        <v>1182030.52</v>
      </c>
      <c r="I493" s="54" t="s">
        <v>38</v>
      </c>
      <c r="J493" s="55">
        <v>39630</v>
      </c>
    </row>
    <row r="494" spans="1:10" x14ac:dyDescent="0.3">
      <c r="A494" s="54" t="s">
        <v>682</v>
      </c>
      <c r="B494" s="54">
        <v>1464</v>
      </c>
      <c r="C494" s="56" t="s">
        <v>23</v>
      </c>
      <c r="D494" s="54" t="s">
        <v>682</v>
      </c>
      <c r="E494" s="54">
        <v>5907</v>
      </c>
      <c r="F494" s="54" t="s">
        <v>651</v>
      </c>
      <c r="G494" s="54">
        <v>2549719.6680000001</v>
      </c>
      <c r="H494" s="54">
        <v>1181206.5079999999</v>
      </c>
      <c r="I494" s="54" t="s">
        <v>38</v>
      </c>
      <c r="J494" s="55">
        <v>39630</v>
      </c>
    </row>
    <row r="495" spans="1:10" x14ac:dyDescent="0.3">
      <c r="A495" s="54" t="s">
        <v>681</v>
      </c>
      <c r="B495" s="54">
        <v>1464</v>
      </c>
      <c r="C495" s="56" t="s">
        <v>46</v>
      </c>
      <c r="D495" s="54" t="s">
        <v>681</v>
      </c>
      <c r="E495" s="54">
        <v>5908</v>
      </c>
      <c r="F495" s="54" t="s">
        <v>651</v>
      </c>
      <c r="G495" s="54">
        <v>2549001.19</v>
      </c>
      <c r="H495" s="54">
        <v>1179591.0279999999</v>
      </c>
      <c r="I495" s="54" t="s">
        <v>38</v>
      </c>
      <c r="J495" s="55">
        <v>39630</v>
      </c>
    </row>
    <row r="496" spans="1:10" x14ac:dyDescent="0.3">
      <c r="A496" s="54" t="s">
        <v>3187</v>
      </c>
      <c r="B496" s="54">
        <v>1468</v>
      </c>
      <c r="C496" s="56" t="s">
        <v>23</v>
      </c>
      <c r="D496" s="54" t="s">
        <v>3185</v>
      </c>
      <c r="E496" s="54">
        <v>2055</v>
      </c>
      <c r="F496" s="54" t="s">
        <v>2915</v>
      </c>
      <c r="G496" s="54">
        <v>2550268.071</v>
      </c>
      <c r="H496" s="54">
        <v>1184331.3959999999</v>
      </c>
      <c r="I496" s="54" t="s">
        <v>38</v>
      </c>
      <c r="J496" s="55">
        <v>39630</v>
      </c>
    </row>
    <row r="497" spans="1:10" x14ac:dyDescent="0.3">
      <c r="A497" s="54" t="s">
        <v>3230</v>
      </c>
      <c r="B497" s="54">
        <v>1470</v>
      </c>
      <c r="C497" s="56" t="s">
        <v>98</v>
      </c>
      <c r="D497" s="54" t="s">
        <v>3229</v>
      </c>
      <c r="E497" s="54">
        <v>2025</v>
      </c>
      <c r="F497" s="54" t="s">
        <v>2915</v>
      </c>
      <c r="G497" s="54">
        <v>2553158.5380000002</v>
      </c>
      <c r="H497" s="54">
        <v>1185202.6310000001</v>
      </c>
      <c r="I497" s="54" t="s">
        <v>38</v>
      </c>
      <c r="J497" s="55">
        <v>39630</v>
      </c>
    </row>
    <row r="498" spans="1:10" x14ac:dyDescent="0.3">
      <c r="A498" s="54" t="s">
        <v>3198</v>
      </c>
      <c r="B498" s="54">
        <v>1470</v>
      </c>
      <c r="C498" s="56" t="s">
        <v>23</v>
      </c>
      <c r="D498" s="54" t="s">
        <v>3229</v>
      </c>
      <c r="E498" s="54">
        <v>2025</v>
      </c>
      <c r="F498" s="54" t="s">
        <v>2915</v>
      </c>
      <c r="G498" s="54">
        <v>2555000.8659999999</v>
      </c>
      <c r="H498" s="54">
        <v>1187631.402</v>
      </c>
      <c r="I498" s="54" t="s">
        <v>38</v>
      </c>
      <c r="J498" s="55">
        <v>39630</v>
      </c>
    </row>
    <row r="499" spans="1:10" x14ac:dyDescent="0.3">
      <c r="A499" s="54" t="s">
        <v>3198</v>
      </c>
      <c r="B499" s="54">
        <v>1470</v>
      </c>
      <c r="C499" s="56" t="s">
        <v>23</v>
      </c>
      <c r="D499" s="54" t="s">
        <v>3188</v>
      </c>
      <c r="E499" s="54">
        <v>2054</v>
      </c>
      <c r="F499" s="54" t="s">
        <v>2915</v>
      </c>
      <c r="G499" s="54">
        <v>2555773.3289999999</v>
      </c>
      <c r="H499" s="54">
        <v>1188901.912</v>
      </c>
      <c r="I499" s="54" t="s">
        <v>38</v>
      </c>
      <c r="J499" s="55">
        <v>39630</v>
      </c>
    </row>
    <row r="500" spans="1:10" x14ac:dyDescent="0.3">
      <c r="A500" s="54" t="s">
        <v>3232</v>
      </c>
      <c r="B500" s="54">
        <v>1470</v>
      </c>
      <c r="C500" s="56" t="s">
        <v>46</v>
      </c>
      <c r="D500" s="54" t="s">
        <v>3229</v>
      </c>
      <c r="E500" s="54">
        <v>2025</v>
      </c>
      <c r="F500" s="54" t="s">
        <v>2915</v>
      </c>
      <c r="G500" s="54">
        <v>2555019.5550000002</v>
      </c>
      <c r="H500" s="54">
        <v>1186654.53</v>
      </c>
      <c r="I500" s="54" t="s">
        <v>38</v>
      </c>
      <c r="J500" s="55">
        <v>39630</v>
      </c>
    </row>
    <row r="501" spans="1:10" x14ac:dyDescent="0.3">
      <c r="A501" s="54" t="s">
        <v>3231</v>
      </c>
      <c r="B501" s="54">
        <v>1470</v>
      </c>
      <c r="C501" s="56" t="s">
        <v>44</v>
      </c>
      <c r="D501" s="54" t="s">
        <v>3229</v>
      </c>
      <c r="E501" s="54">
        <v>2025</v>
      </c>
      <c r="F501" s="54" t="s">
        <v>2915</v>
      </c>
      <c r="G501" s="54">
        <v>2554042.3259999999</v>
      </c>
      <c r="H501" s="54">
        <v>1185076.923</v>
      </c>
      <c r="I501" s="54" t="s">
        <v>38</v>
      </c>
      <c r="J501" s="55">
        <v>39630</v>
      </c>
    </row>
    <row r="502" spans="1:10" x14ac:dyDescent="0.3">
      <c r="A502" s="54" t="s">
        <v>3239</v>
      </c>
      <c r="B502" s="54">
        <v>1473</v>
      </c>
      <c r="C502" s="56" t="s">
        <v>46</v>
      </c>
      <c r="D502" s="54" t="s">
        <v>3238</v>
      </c>
      <c r="E502" s="54">
        <v>2008</v>
      </c>
      <c r="F502" s="54" t="s">
        <v>2915</v>
      </c>
      <c r="G502" s="54">
        <v>2553653.1970000002</v>
      </c>
      <c r="H502" s="54">
        <v>1186735.4639999999</v>
      </c>
      <c r="I502" s="54" t="s">
        <v>38</v>
      </c>
      <c r="J502" s="55">
        <v>39630</v>
      </c>
    </row>
    <row r="503" spans="1:10" x14ac:dyDescent="0.3">
      <c r="A503" s="54" t="s">
        <v>3197</v>
      </c>
      <c r="B503" s="54">
        <v>1473</v>
      </c>
      <c r="C503" s="56" t="s">
        <v>23</v>
      </c>
      <c r="D503" s="54" t="s">
        <v>3188</v>
      </c>
      <c r="E503" s="54">
        <v>2054</v>
      </c>
      <c r="F503" s="54" t="s">
        <v>2915</v>
      </c>
      <c r="G503" s="54">
        <v>2553016.5630000001</v>
      </c>
      <c r="H503" s="54">
        <v>1187602.4939999999</v>
      </c>
      <c r="I503" s="54" t="s">
        <v>38</v>
      </c>
      <c r="J503" s="55">
        <v>39630</v>
      </c>
    </row>
    <row r="504" spans="1:10" x14ac:dyDescent="0.3">
      <c r="A504" s="54" t="s">
        <v>3197</v>
      </c>
      <c r="B504" s="54">
        <v>1473</v>
      </c>
      <c r="C504" s="56" t="s">
        <v>23</v>
      </c>
      <c r="D504" s="54" t="s">
        <v>3188</v>
      </c>
      <c r="E504" s="54">
        <v>2054</v>
      </c>
      <c r="F504" s="54" t="s">
        <v>2915</v>
      </c>
      <c r="G504" s="54">
        <v>2554145.9840000002</v>
      </c>
      <c r="H504" s="54">
        <v>1186162.7450000001</v>
      </c>
      <c r="I504" s="54" t="s">
        <v>38</v>
      </c>
      <c r="J504" s="55">
        <v>39630</v>
      </c>
    </row>
    <row r="505" spans="1:10" x14ac:dyDescent="0.3">
      <c r="A505" s="54" t="s">
        <v>3186</v>
      </c>
      <c r="B505" s="54">
        <v>1474</v>
      </c>
      <c r="C505" s="56" t="s">
        <v>23</v>
      </c>
      <c r="D505" s="54" t="s">
        <v>3185</v>
      </c>
      <c r="E505" s="54">
        <v>2055</v>
      </c>
      <c r="F505" s="54" t="s">
        <v>2915</v>
      </c>
      <c r="G505" s="54">
        <v>2552093.8080000002</v>
      </c>
      <c r="H505" s="54">
        <v>1185844.3400000001</v>
      </c>
      <c r="I505" s="54" t="s">
        <v>38</v>
      </c>
      <c r="J505" s="55">
        <v>39630</v>
      </c>
    </row>
    <row r="506" spans="1:10" x14ac:dyDescent="0.3">
      <c r="A506" s="54" t="s">
        <v>3196</v>
      </c>
      <c r="B506" s="54">
        <v>1475</v>
      </c>
      <c r="C506" s="56" t="s">
        <v>23</v>
      </c>
      <c r="D506" s="54" t="s">
        <v>3188</v>
      </c>
      <c r="E506" s="54">
        <v>2054</v>
      </c>
      <c r="F506" s="54" t="s">
        <v>2915</v>
      </c>
      <c r="G506" s="54">
        <v>2557080.92</v>
      </c>
      <c r="H506" s="54">
        <v>1190607.548</v>
      </c>
      <c r="I506" s="54" t="s">
        <v>38</v>
      </c>
      <c r="J506" s="55">
        <v>39630</v>
      </c>
    </row>
    <row r="507" spans="1:10" x14ac:dyDescent="0.3">
      <c r="A507" s="54" t="s">
        <v>3195</v>
      </c>
      <c r="B507" s="54">
        <v>1475</v>
      </c>
      <c r="C507" s="56" t="s">
        <v>46</v>
      </c>
      <c r="D507" s="54" t="s">
        <v>3188</v>
      </c>
      <c r="E507" s="54">
        <v>2054</v>
      </c>
      <c r="F507" s="54" t="s">
        <v>2915</v>
      </c>
      <c r="G507" s="54">
        <v>2558684.7310000001</v>
      </c>
      <c r="H507" s="54">
        <v>1191729.3030000001</v>
      </c>
      <c r="I507" s="54" t="s">
        <v>38</v>
      </c>
      <c r="J507" s="55">
        <v>39630</v>
      </c>
    </row>
    <row r="508" spans="1:10" x14ac:dyDescent="0.3">
      <c r="A508" s="54" t="s">
        <v>3194</v>
      </c>
      <c r="B508" s="54">
        <v>1475</v>
      </c>
      <c r="C508" s="56" t="s">
        <v>44</v>
      </c>
      <c r="D508" s="54" t="s">
        <v>3188</v>
      </c>
      <c r="E508" s="54">
        <v>2054</v>
      </c>
      <c r="F508" s="54" t="s">
        <v>2915</v>
      </c>
      <c r="G508" s="54">
        <v>2558004.09</v>
      </c>
      <c r="H508" s="54">
        <v>1189369.517</v>
      </c>
      <c r="I508" s="54" t="s">
        <v>38</v>
      </c>
      <c r="J508" s="55">
        <v>39630</v>
      </c>
    </row>
    <row r="509" spans="1:10" x14ac:dyDescent="0.3">
      <c r="A509" s="54" t="s">
        <v>3237</v>
      </c>
      <c r="B509" s="54">
        <v>1482</v>
      </c>
      <c r="C509" s="56" t="s">
        <v>23</v>
      </c>
      <c r="D509" s="54" t="s">
        <v>3235</v>
      </c>
      <c r="E509" s="54">
        <v>2011</v>
      </c>
      <c r="F509" s="54" t="s">
        <v>2915</v>
      </c>
      <c r="G509" s="54">
        <v>2558467.8939999999</v>
      </c>
      <c r="H509" s="54">
        <v>1184390.753</v>
      </c>
      <c r="I509" s="54" t="s">
        <v>38</v>
      </c>
      <c r="J509" s="55">
        <v>39630</v>
      </c>
    </row>
    <row r="510" spans="1:10" x14ac:dyDescent="0.3">
      <c r="A510" s="54" t="s">
        <v>3211</v>
      </c>
      <c r="B510" s="54">
        <v>1483</v>
      </c>
      <c r="C510" s="56" t="s">
        <v>46</v>
      </c>
      <c r="D510" s="54" t="s">
        <v>3208</v>
      </c>
      <c r="E510" s="54">
        <v>2050</v>
      </c>
      <c r="F510" s="54" t="s">
        <v>2915</v>
      </c>
      <c r="G510" s="54">
        <v>2556469.3459999999</v>
      </c>
      <c r="H510" s="54">
        <v>1186370.169</v>
      </c>
      <c r="I510" s="54" t="s">
        <v>38</v>
      </c>
      <c r="J510" s="55">
        <v>39630</v>
      </c>
    </row>
    <row r="511" spans="1:10" x14ac:dyDescent="0.3">
      <c r="A511" s="54" t="s">
        <v>3212</v>
      </c>
      <c r="B511" s="54">
        <v>1483</v>
      </c>
      <c r="C511" s="56" t="s">
        <v>23</v>
      </c>
      <c r="D511" s="54" t="s">
        <v>3208</v>
      </c>
      <c r="E511" s="54">
        <v>2050</v>
      </c>
      <c r="F511" s="54" t="s">
        <v>2915</v>
      </c>
      <c r="G511" s="54">
        <v>2556219.3590000002</v>
      </c>
      <c r="H511" s="54">
        <v>1185163.666</v>
      </c>
      <c r="I511" s="54" t="s">
        <v>38</v>
      </c>
      <c r="J511" s="55">
        <v>39630</v>
      </c>
    </row>
    <row r="512" spans="1:10" x14ac:dyDescent="0.3">
      <c r="A512" s="54" t="s">
        <v>3236</v>
      </c>
      <c r="B512" s="54">
        <v>1483</v>
      </c>
      <c r="C512" s="56" t="s">
        <v>44</v>
      </c>
      <c r="D512" s="54" t="s">
        <v>3235</v>
      </c>
      <c r="E512" s="54">
        <v>2011</v>
      </c>
      <c r="F512" s="54" t="s">
        <v>2915</v>
      </c>
      <c r="G512" s="54">
        <v>2556652.963</v>
      </c>
      <c r="H512" s="54">
        <v>1183881.338</v>
      </c>
      <c r="I512" s="54" t="s">
        <v>38</v>
      </c>
      <c r="J512" s="55">
        <v>39630</v>
      </c>
    </row>
    <row r="513" spans="1:10" x14ac:dyDescent="0.3">
      <c r="A513" s="54" t="s">
        <v>3210</v>
      </c>
      <c r="B513" s="54">
        <v>1484</v>
      </c>
      <c r="C513" s="56" t="s">
        <v>23</v>
      </c>
      <c r="D513" s="54" t="s">
        <v>3208</v>
      </c>
      <c r="E513" s="54">
        <v>2050</v>
      </c>
      <c r="F513" s="54" t="s">
        <v>2915</v>
      </c>
      <c r="G513" s="54">
        <v>2555609.6460000002</v>
      </c>
      <c r="H513" s="54">
        <v>1182918.4709999999</v>
      </c>
      <c r="I513" s="54" t="s">
        <v>38</v>
      </c>
      <c r="J513" s="55">
        <v>39630</v>
      </c>
    </row>
    <row r="514" spans="1:10" x14ac:dyDescent="0.3">
      <c r="A514" s="54" t="s">
        <v>3209</v>
      </c>
      <c r="B514" s="54">
        <v>1484</v>
      </c>
      <c r="C514" s="56" t="s">
        <v>46</v>
      </c>
      <c r="D514" s="54" t="s">
        <v>3208</v>
      </c>
      <c r="E514" s="54">
        <v>2050</v>
      </c>
      <c r="F514" s="54" t="s">
        <v>2915</v>
      </c>
      <c r="G514" s="54">
        <v>2554513.3629999999</v>
      </c>
      <c r="H514" s="54">
        <v>1184743.3670000001</v>
      </c>
      <c r="I514" s="54" t="s">
        <v>38</v>
      </c>
      <c r="J514" s="55">
        <v>39630</v>
      </c>
    </row>
    <row r="515" spans="1:10" x14ac:dyDescent="0.3">
      <c r="A515" s="54" t="s">
        <v>755</v>
      </c>
      <c r="B515" s="54">
        <v>1485</v>
      </c>
      <c r="C515" s="56" t="s">
        <v>23</v>
      </c>
      <c r="D515" s="54" t="s">
        <v>755</v>
      </c>
      <c r="E515" s="54">
        <v>2035</v>
      </c>
      <c r="F515" s="54" t="s">
        <v>2915</v>
      </c>
      <c r="G515" s="54">
        <v>2554026.7549999999</v>
      </c>
      <c r="H515" s="54">
        <v>1181850.3189999999</v>
      </c>
      <c r="I515" s="54" t="s">
        <v>38</v>
      </c>
      <c r="J515" s="55">
        <v>39630</v>
      </c>
    </row>
    <row r="516" spans="1:10" x14ac:dyDescent="0.3">
      <c r="A516" s="54" t="s">
        <v>755</v>
      </c>
      <c r="B516" s="54">
        <v>1485</v>
      </c>
      <c r="C516" s="56" t="s">
        <v>23</v>
      </c>
      <c r="D516" s="54" t="s">
        <v>746</v>
      </c>
      <c r="E516" s="54">
        <v>5831</v>
      </c>
      <c r="F516" s="54" t="s">
        <v>651</v>
      </c>
      <c r="G516" s="54">
        <v>2554312.4810000001</v>
      </c>
      <c r="H516" s="54">
        <v>1180849.5719999999</v>
      </c>
      <c r="I516" s="54" t="s">
        <v>38</v>
      </c>
      <c r="J516" s="55">
        <v>39630</v>
      </c>
    </row>
    <row r="517" spans="1:10" x14ac:dyDescent="0.3">
      <c r="A517" s="54" t="s">
        <v>3193</v>
      </c>
      <c r="B517" s="54">
        <v>1486</v>
      </c>
      <c r="C517" s="56" t="s">
        <v>23</v>
      </c>
      <c r="D517" s="54" t="s">
        <v>3188</v>
      </c>
      <c r="E517" s="54">
        <v>2054</v>
      </c>
      <c r="F517" s="54" t="s">
        <v>2915</v>
      </c>
      <c r="G517" s="54">
        <v>2548706.7949999999</v>
      </c>
      <c r="H517" s="54">
        <v>1175828.128</v>
      </c>
      <c r="I517" s="54" t="s">
        <v>38</v>
      </c>
      <c r="J517" s="55">
        <v>39630</v>
      </c>
    </row>
    <row r="518" spans="1:10" x14ac:dyDescent="0.3">
      <c r="A518" s="54" t="s">
        <v>3192</v>
      </c>
      <c r="B518" s="54">
        <v>1489</v>
      </c>
      <c r="C518" s="56" t="s">
        <v>23</v>
      </c>
      <c r="D518" s="54" t="s">
        <v>3188</v>
      </c>
      <c r="E518" s="54">
        <v>2054</v>
      </c>
      <c r="F518" s="54" t="s">
        <v>2915</v>
      </c>
      <c r="G518" s="54">
        <v>2552006.6349999998</v>
      </c>
      <c r="H518" s="54">
        <v>1182841.31</v>
      </c>
      <c r="I518" s="54" t="s">
        <v>38</v>
      </c>
      <c r="J518" s="55">
        <v>39630</v>
      </c>
    </row>
    <row r="519" spans="1:10" x14ac:dyDescent="0.3">
      <c r="A519" s="54" t="s">
        <v>877</v>
      </c>
      <c r="B519" s="54">
        <v>1509</v>
      </c>
      <c r="C519" s="56" t="s">
        <v>23</v>
      </c>
      <c r="D519" s="54" t="s">
        <v>877</v>
      </c>
      <c r="E519" s="54">
        <v>5692</v>
      </c>
      <c r="F519" s="54" t="s">
        <v>651</v>
      </c>
      <c r="G519" s="54">
        <v>2549143.5610000002</v>
      </c>
      <c r="H519" s="54">
        <v>1164265.199</v>
      </c>
      <c r="I519" s="54" t="s">
        <v>38</v>
      </c>
      <c r="J519" s="55">
        <v>39630</v>
      </c>
    </row>
    <row r="520" spans="1:10" x14ac:dyDescent="0.3">
      <c r="A520" s="54" t="s">
        <v>882</v>
      </c>
      <c r="B520" s="54">
        <v>1510</v>
      </c>
      <c r="C520" s="56" t="s">
        <v>23</v>
      </c>
      <c r="D520" s="54" t="s">
        <v>894</v>
      </c>
      <c r="E520" s="54">
        <v>5665</v>
      </c>
      <c r="F520" s="54" t="s">
        <v>651</v>
      </c>
      <c r="G520" s="54">
        <v>2552925.344</v>
      </c>
      <c r="H520" s="54">
        <v>1168938.6340000001</v>
      </c>
      <c r="I520" s="54" t="s">
        <v>38</v>
      </c>
      <c r="J520" s="55">
        <v>39630</v>
      </c>
    </row>
    <row r="521" spans="1:10" x14ac:dyDescent="0.3">
      <c r="A521" s="54" t="s">
        <v>882</v>
      </c>
      <c r="B521" s="54">
        <v>1510</v>
      </c>
      <c r="C521" s="56" t="s">
        <v>23</v>
      </c>
      <c r="D521" s="54" t="s">
        <v>882</v>
      </c>
      <c r="E521" s="54">
        <v>5678</v>
      </c>
      <c r="F521" s="54" t="s">
        <v>651</v>
      </c>
      <c r="G521" s="54">
        <v>2550459.2620000001</v>
      </c>
      <c r="H521" s="54">
        <v>1169009.2709999999</v>
      </c>
      <c r="I521" s="54" t="s">
        <v>38</v>
      </c>
      <c r="J521" s="55">
        <v>39630</v>
      </c>
    </row>
    <row r="522" spans="1:10" x14ac:dyDescent="0.3">
      <c r="A522" s="54" t="s">
        <v>879</v>
      </c>
      <c r="B522" s="54">
        <v>1510</v>
      </c>
      <c r="C522" s="56" t="s">
        <v>46</v>
      </c>
      <c r="D522" s="54" t="s">
        <v>879</v>
      </c>
      <c r="E522" s="54">
        <v>5688</v>
      </c>
      <c r="F522" s="54" t="s">
        <v>651</v>
      </c>
      <c r="G522" s="54">
        <v>2549380.0079999999</v>
      </c>
      <c r="H522" s="54">
        <v>1165890.669</v>
      </c>
      <c r="I522" s="54" t="s">
        <v>38</v>
      </c>
      <c r="J522" s="55">
        <v>39630</v>
      </c>
    </row>
    <row r="523" spans="1:10" x14ac:dyDescent="0.3">
      <c r="A523" s="54" t="s">
        <v>894</v>
      </c>
      <c r="B523" s="54">
        <v>1512</v>
      </c>
      <c r="C523" s="56" t="s">
        <v>23</v>
      </c>
      <c r="D523" s="54" t="s">
        <v>894</v>
      </c>
      <c r="E523" s="54">
        <v>5665</v>
      </c>
      <c r="F523" s="54" t="s">
        <v>651</v>
      </c>
      <c r="G523" s="54">
        <v>2552153.9610000001</v>
      </c>
      <c r="H523" s="54">
        <v>1167663.203</v>
      </c>
      <c r="I523" s="54" t="s">
        <v>38</v>
      </c>
      <c r="J523" s="55">
        <v>39630</v>
      </c>
    </row>
    <row r="524" spans="1:10" x14ac:dyDescent="0.3">
      <c r="A524" s="54" t="s">
        <v>801</v>
      </c>
      <c r="B524" s="54">
        <v>1513</v>
      </c>
      <c r="C524" s="56" t="s">
        <v>23</v>
      </c>
      <c r="D524" s="54" t="s">
        <v>801</v>
      </c>
      <c r="E524" s="54">
        <v>5673</v>
      </c>
      <c r="F524" s="54" t="s">
        <v>651</v>
      </c>
      <c r="G524" s="54">
        <v>2547682.3640000001</v>
      </c>
      <c r="H524" s="54">
        <v>1165631.25</v>
      </c>
      <c r="I524" s="54" t="s">
        <v>38</v>
      </c>
      <c r="J524" s="55">
        <v>39630</v>
      </c>
    </row>
    <row r="525" spans="1:10" x14ac:dyDescent="0.3">
      <c r="A525" s="54" t="s">
        <v>801</v>
      </c>
      <c r="B525" s="54">
        <v>1513</v>
      </c>
      <c r="C525" s="56" t="s">
        <v>23</v>
      </c>
      <c r="D525" s="54" t="s">
        <v>800</v>
      </c>
      <c r="E525" s="54">
        <v>5785</v>
      </c>
      <c r="F525" s="54" t="s">
        <v>651</v>
      </c>
      <c r="G525" s="54">
        <v>2546860.406</v>
      </c>
      <c r="H525" s="54">
        <v>1163732.7209999999</v>
      </c>
      <c r="I525" s="54" t="s">
        <v>38</v>
      </c>
      <c r="J525" s="55">
        <v>39630</v>
      </c>
    </row>
    <row r="526" spans="1:10" x14ac:dyDescent="0.3">
      <c r="A526" s="54" t="s">
        <v>880</v>
      </c>
      <c r="B526" s="54">
        <v>1513</v>
      </c>
      <c r="C526" s="56" t="s">
        <v>46</v>
      </c>
      <c r="D526" s="54" t="s">
        <v>880</v>
      </c>
      <c r="E526" s="54">
        <v>5684</v>
      </c>
      <c r="F526" s="54" t="s">
        <v>651</v>
      </c>
      <c r="G526" s="54">
        <v>2549179.3420000002</v>
      </c>
      <c r="H526" s="54">
        <v>1167271.7109999999</v>
      </c>
      <c r="I526" s="54" t="s">
        <v>38</v>
      </c>
      <c r="J526" s="55">
        <v>39630</v>
      </c>
    </row>
    <row r="527" spans="1:10" x14ac:dyDescent="0.3">
      <c r="A527" s="54" t="s">
        <v>895</v>
      </c>
      <c r="B527" s="54">
        <v>1514</v>
      </c>
      <c r="C527" s="56" t="s">
        <v>23</v>
      </c>
      <c r="D527" s="54" t="s">
        <v>895</v>
      </c>
      <c r="E527" s="54">
        <v>5663</v>
      </c>
      <c r="F527" s="54" t="s">
        <v>651</v>
      </c>
      <c r="G527" s="54">
        <v>2551989.253</v>
      </c>
      <c r="H527" s="54">
        <v>1171310.219</v>
      </c>
      <c r="I527" s="54" t="s">
        <v>38</v>
      </c>
      <c r="J527" s="55">
        <v>39630</v>
      </c>
    </row>
    <row r="528" spans="1:10" x14ac:dyDescent="0.3">
      <c r="A528" s="54" t="s">
        <v>868</v>
      </c>
      <c r="B528" s="54">
        <v>1515</v>
      </c>
      <c r="C528" s="56" t="s">
        <v>54</v>
      </c>
      <c r="D528" s="54" t="s">
        <v>867</v>
      </c>
      <c r="E528" s="54">
        <v>5693</v>
      </c>
      <c r="F528" s="54" t="s">
        <v>651</v>
      </c>
      <c r="G528" s="54">
        <v>2550291.1570000001</v>
      </c>
      <c r="H528" s="54">
        <v>1172061.83</v>
      </c>
      <c r="I528" s="54" t="s">
        <v>38</v>
      </c>
      <c r="J528" s="55">
        <v>39630</v>
      </c>
    </row>
    <row r="529" spans="1:10" x14ac:dyDescent="0.3">
      <c r="A529" s="54" t="s">
        <v>878</v>
      </c>
      <c r="B529" s="54">
        <v>1515</v>
      </c>
      <c r="C529" s="56" t="s">
        <v>23</v>
      </c>
      <c r="D529" s="54" t="s">
        <v>878</v>
      </c>
      <c r="E529" s="54">
        <v>5690</v>
      </c>
      <c r="F529" s="54" t="s">
        <v>651</v>
      </c>
      <c r="G529" s="54">
        <v>2551265.0040000002</v>
      </c>
      <c r="H529" s="54">
        <v>1173736.5630000001</v>
      </c>
      <c r="I529" s="54" t="s">
        <v>38</v>
      </c>
      <c r="J529" s="55">
        <v>39630</v>
      </c>
    </row>
    <row r="530" spans="1:10" x14ac:dyDescent="0.3">
      <c r="A530" s="54" t="s">
        <v>893</v>
      </c>
      <c r="B530" s="54">
        <v>1521</v>
      </c>
      <c r="C530" s="56" t="s">
        <v>23</v>
      </c>
      <c r="D530" s="54" t="s">
        <v>893</v>
      </c>
      <c r="E530" s="54">
        <v>5669</v>
      </c>
      <c r="F530" s="54" t="s">
        <v>651</v>
      </c>
      <c r="G530" s="54">
        <v>2554932.784</v>
      </c>
      <c r="H530" s="54">
        <v>1172058.784</v>
      </c>
      <c r="I530" s="54" t="s">
        <v>38</v>
      </c>
      <c r="J530" s="55">
        <v>39630</v>
      </c>
    </row>
    <row r="531" spans="1:10" x14ac:dyDescent="0.3">
      <c r="A531" s="54" t="s">
        <v>883</v>
      </c>
      <c r="B531" s="54">
        <v>1522</v>
      </c>
      <c r="C531" s="56" t="s">
        <v>23</v>
      </c>
      <c r="D531" s="54" t="s">
        <v>883</v>
      </c>
      <c r="E531" s="54">
        <v>5675</v>
      </c>
      <c r="F531" s="54" t="s">
        <v>651</v>
      </c>
      <c r="G531" s="54">
        <v>2553960.7409999999</v>
      </c>
      <c r="H531" s="54">
        <v>1173213.183</v>
      </c>
      <c r="I531" s="54" t="s">
        <v>38</v>
      </c>
      <c r="J531" s="55">
        <v>39630</v>
      </c>
    </row>
    <row r="532" spans="1:10" x14ac:dyDescent="0.3">
      <c r="A532" s="54" t="s">
        <v>889</v>
      </c>
      <c r="B532" s="54">
        <v>1522</v>
      </c>
      <c r="C532" s="56" t="s">
        <v>538</v>
      </c>
      <c r="D532" s="54" t="s">
        <v>883</v>
      </c>
      <c r="E532" s="54">
        <v>5675</v>
      </c>
      <c r="F532" s="54" t="s">
        <v>651</v>
      </c>
      <c r="G532" s="54">
        <v>2552332.213</v>
      </c>
      <c r="H532" s="54">
        <v>1173099.7620000001</v>
      </c>
      <c r="I532" s="54" t="s">
        <v>38</v>
      </c>
      <c r="J532" s="55">
        <v>39630</v>
      </c>
    </row>
    <row r="533" spans="1:10" x14ac:dyDescent="0.3">
      <c r="A533" s="54" t="s">
        <v>754</v>
      </c>
      <c r="B533" s="54">
        <v>1523</v>
      </c>
      <c r="C533" s="56" t="s">
        <v>23</v>
      </c>
      <c r="D533" s="54" t="s">
        <v>746</v>
      </c>
      <c r="E533" s="54">
        <v>5831</v>
      </c>
      <c r="F533" s="54" t="s">
        <v>651</v>
      </c>
      <c r="G533" s="54">
        <v>2557630.4870000002</v>
      </c>
      <c r="H533" s="54">
        <v>1179659.5249999999</v>
      </c>
      <c r="I533" s="54" t="s">
        <v>38</v>
      </c>
      <c r="J533" s="55">
        <v>39630</v>
      </c>
    </row>
    <row r="534" spans="1:10" x14ac:dyDescent="0.3">
      <c r="A534" s="54" t="s">
        <v>753</v>
      </c>
      <c r="B534" s="54">
        <v>1524</v>
      </c>
      <c r="C534" s="56" t="s">
        <v>23</v>
      </c>
      <c r="D534" s="54" t="s">
        <v>746</v>
      </c>
      <c r="E534" s="54">
        <v>5831</v>
      </c>
      <c r="F534" s="54" t="s">
        <v>651</v>
      </c>
      <c r="G534" s="54">
        <v>2559038.534</v>
      </c>
      <c r="H534" s="54">
        <v>1178756.7139999999</v>
      </c>
      <c r="I534" s="54" t="s">
        <v>38</v>
      </c>
      <c r="J534" s="55">
        <v>39630</v>
      </c>
    </row>
    <row r="535" spans="1:10" x14ac:dyDescent="0.3">
      <c r="A535" s="54" t="s">
        <v>765</v>
      </c>
      <c r="B535" s="54">
        <v>1525</v>
      </c>
      <c r="C535" s="56" t="s">
        <v>23</v>
      </c>
      <c r="D535" s="54" t="s">
        <v>765</v>
      </c>
      <c r="E535" s="54">
        <v>5819</v>
      </c>
      <c r="F535" s="54" t="s">
        <v>651</v>
      </c>
      <c r="G535" s="54">
        <v>2557840.0449999999</v>
      </c>
      <c r="H535" s="54">
        <v>1176927.3019999999</v>
      </c>
      <c r="I535" s="54" t="s">
        <v>38</v>
      </c>
      <c r="J535" s="55">
        <v>39630</v>
      </c>
    </row>
    <row r="536" spans="1:10" x14ac:dyDescent="0.3">
      <c r="A536" s="54" t="s">
        <v>752</v>
      </c>
      <c r="B536" s="54">
        <v>1525</v>
      </c>
      <c r="C536" s="56" t="s">
        <v>46</v>
      </c>
      <c r="D536" s="54" t="s">
        <v>3214</v>
      </c>
      <c r="E536" s="54">
        <v>2044</v>
      </c>
      <c r="F536" s="54" t="s">
        <v>2915</v>
      </c>
      <c r="G536" s="54">
        <v>2556014.5669999998</v>
      </c>
      <c r="H536" s="54">
        <v>1175387.3219999999</v>
      </c>
      <c r="I536" s="54" t="s">
        <v>38</v>
      </c>
      <c r="J536" s="55">
        <v>39630</v>
      </c>
    </row>
    <row r="537" spans="1:10" x14ac:dyDescent="0.3">
      <c r="A537" s="54" t="s">
        <v>752</v>
      </c>
      <c r="B537" s="54">
        <v>1525</v>
      </c>
      <c r="C537" s="56" t="s">
        <v>46</v>
      </c>
      <c r="D537" s="54" t="s">
        <v>746</v>
      </c>
      <c r="E537" s="54">
        <v>5831</v>
      </c>
      <c r="F537" s="54" t="s">
        <v>651</v>
      </c>
      <c r="G537" s="54">
        <v>2556885.3289999999</v>
      </c>
      <c r="H537" s="54">
        <v>1175439</v>
      </c>
      <c r="I537" s="54" t="s">
        <v>38</v>
      </c>
      <c r="J537" s="55">
        <v>39630</v>
      </c>
    </row>
    <row r="538" spans="1:10" x14ac:dyDescent="0.3">
      <c r="A538" s="54" t="s">
        <v>887</v>
      </c>
      <c r="B538" s="54">
        <v>1526</v>
      </c>
      <c r="C538" s="56" t="s">
        <v>46</v>
      </c>
      <c r="D538" s="54" t="s">
        <v>883</v>
      </c>
      <c r="E538" s="54">
        <v>5675</v>
      </c>
      <c r="F538" s="54" t="s">
        <v>651</v>
      </c>
      <c r="G538" s="54">
        <v>2554291.7930000001</v>
      </c>
      <c r="H538" s="54">
        <v>1174911.8629999999</v>
      </c>
      <c r="I538" s="54" t="s">
        <v>38</v>
      </c>
      <c r="J538" s="55">
        <v>39630</v>
      </c>
    </row>
    <row r="539" spans="1:10" x14ac:dyDescent="0.3">
      <c r="A539" s="54" t="s">
        <v>888</v>
      </c>
      <c r="B539" s="54">
        <v>1526</v>
      </c>
      <c r="C539" s="56" t="s">
        <v>23</v>
      </c>
      <c r="D539" s="54" t="s">
        <v>883</v>
      </c>
      <c r="E539" s="54">
        <v>5675</v>
      </c>
      <c r="F539" s="54" t="s">
        <v>651</v>
      </c>
      <c r="G539" s="54">
        <v>2553007.2760000001</v>
      </c>
      <c r="H539" s="54">
        <v>1175161.4010000001</v>
      </c>
      <c r="I539" s="54" t="s">
        <v>38</v>
      </c>
      <c r="J539" s="55">
        <v>39630</v>
      </c>
    </row>
    <row r="540" spans="1:10" x14ac:dyDescent="0.3">
      <c r="A540" s="54" t="s">
        <v>3218</v>
      </c>
      <c r="B540" s="54">
        <v>1527</v>
      </c>
      <c r="C540" s="56" t="s">
        <v>23</v>
      </c>
      <c r="D540" s="54" t="s">
        <v>3214</v>
      </c>
      <c r="E540" s="54">
        <v>2044</v>
      </c>
      <c r="F540" s="54" t="s">
        <v>2915</v>
      </c>
      <c r="G540" s="54">
        <v>2556302.9300000002</v>
      </c>
      <c r="H540" s="54">
        <v>1177162.693</v>
      </c>
      <c r="I540" s="54" t="s">
        <v>38</v>
      </c>
      <c r="J540" s="55">
        <v>39630</v>
      </c>
    </row>
    <row r="541" spans="1:10" x14ac:dyDescent="0.3">
      <c r="A541" s="54" t="s">
        <v>3217</v>
      </c>
      <c r="B541" s="54">
        <v>1528</v>
      </c>
      <c r="C541" s="56" t="s">
        <v>46</v>
      </c>
      <c r="D541" s="54" t="s">
        <v>3214</v>
      </c>
      <c r="E541" s="54">
        <v>2044</v>
      </c>
      <c r="F541" s="54" t="s">
        <v>2915</v>
      </c>
      <c r="G541" s="54">
        <v>2554532.216</v>
      </c>
      <c r="H541" s="54">
        <v>1176159.5109999999</v>
      </c>
      <c r="I541" s="54" t="s">
        <v>38</v>
      </c>
      <c r="J541" s="55">
        <v>39630</v>
      </c>
    </row>
    <row r="542" spans="1:10" x14ac:dyDescent="0.3">
      <c r="A542" s="54" t="s">
        <v>3214</v>
      </c>
      <c r="B542" s="54">
        <v>1528</v>
      </c>
      <c r="C542" s="56" t="s">
        <v>23</v>
      </c>
      <c r="D542" s="54" t="s">
        <v>3214</v>
      </c>
      <c r="E542" s="54">
        <v>2044</v>
      </c>
      <c r="F542" s="54" t="s">
        <v>2915</v>
      </c>
      <c r="G542" s="54">
        <v>2555441.0019999999</v>
      </c>
      <c r="H542" s="54">
        <v>1177661.3700000001</v>
      </c>
      <c r="I542" s="54" t="s">
        <v>38</v>
      </c>
      <c r="J542" s="55">
        <v>39630</v>
      </c>
    </row>
    <row r="543" spans="1:10" x14ac:dyDescent="0.3">
      <c r="A543" s="54" t="s">
        <v>3216</v>
      </c>
      <c r="B543" s="54">
        <v>1529</v>
      </c>
      <c r="C543" s="56" t="s">
        <v>23</v>
      </c>
      <c r="D543" s="54" t="s">
        <v>3214</v>
      </c>
      <c r="E543" s="54">
        <v>2044</v>
      </c>
      <c r="F543" s="54" t="s">
        <v>2915</v>
      </c>
      <c r="G543" s="54">
        <v>2553765.1430000002</v>
      </c>
      <c r="H543" s="54">
        <v>1177602.0589999999</v>
      </c>
      <c r="I543" s="54" t="s">
        <v>38</v>
      </c>
      <c r="J543" s="55">
        <v>39630</v>
      </c>
    </row>
    <row r="544" spans="1:10" x14ac:dyDescent="0.3">
      <c r="A544" s="54" t="s">
        <v>761</v>
      </c>
      <c r="B544" s="54">
        <v>1530</v>
      </c>
      <c r="C544" s="56" t="s">
        <v>23</v>
      </c>
      <c r="D544" s="54" t="s">
        <v>761</v>
      </c>
      <c r="E544" s="54">
        <v>5822</v>
      </c>
      <c r="F544" s="54" t="s">
        <v>651</v>
      </c>
      <c r="G544" s="54">
        <v>2561297.9780000001</v>
      </c>
      <c r="H544" s="54">
        <v>1186173.96</v>
      </c>
      <c r="I544" s="54" t="s">
        <v>38</v>
      </c>
      <c r="J544" s="55">
        <v>39630</v>
      </c>
    </row>
    <row r="545" spans="1:10" x14ac:dyDescent="0.3">
      <c r="A545" s="54" t="s">
        <v>3234</v>
      </c>
      <c r="B545" s="54">
        <v>1532</v>
      </c>
      <c r="C545" s="56" t="s">
        <v>23</v>
      </c>
      <c r="D545" s="54" t="s">
        <v>3234</v>
      </c>
      <c r="E545" s="54">
        <v>2016</v>
      </c>
      <c r="F545" s="54" t="s">
        <v>2915</v>
      </c>
      <c r="G545" s="54">
        <v>2559922.0959999999</v>
      </c>
      <c r="H545" s="54">
        <v>1182622.0519999999</v>
      </c>
      <c r="I545" s="54" t="s">
        <v>38</v>
      </c>
      <c r="J545" s="55">
        <v>39630</v>
      </c>
    </row>
    <row r="546" spans="1:10" x14ac:dyDescent="0.3">
      <c r="A546" s="54" t="s">
        <v>3228</v>
      </c>
      <c r="B546" s="54">
        <v>1533</v>
      </c>
      <c r="C546" s="56" t="s">
        <v>23</v>
      </c>
      <c r="D546" s="54" t="s">
        <v>3228</v>
      </c>
      <c r="E546" s="54">
        <v>2027</v>
      </c>
      <c r="F546" s="54" t="s">
        <v>2915</v>
      </c>
      <c r="G546" s="54">
        <v>2558105.14</v>
      </c>
      <c r="H546" s="54">
        <v>1181740.8230000001</v>
      </c>
      <c r="I546" s="54" t="s">
        <v>38</v>
      </c>
      <c r="J546" s="55">
        <v>39630</v>
      </c>
    </row>
    <row r="547" spans="1:10" x14ac:dyDescent="0.3">
      <c r="A547" s="54" t="s">
        <v>3215</v>
      </c>
      <c r="B547" s="54">
        <v>1534</v>
      </c>
      <c r="C547" s="56" t="s">
        <v>46</v>
      </c>
      <c r="D547" s="54" t="s">
        <v>3214</v>
      </c>
      <c r="E547" s="54">
        <v>2044</v>
      </c>
      <c r="F547" s="54" t="s">
        <v>2915</v>
      </c>
      <c r="G547" s="54">
        <v>2554932.0980000002</v>
      </c>
      <c r="H547" s="54">
        <v>1179618.9339999999</v>
      </c>
      <c r="I547" s="54" t="s">
        <v>38</v>
      </c>
      <c r="J547" s="55">
        <v>39630</v>
      </c>
    </row>
    <row r="548" spans="1:10" x14ac:dyDescent="0.3">
      <c r="A548" s="54" t="s">
        <v>751</v>
      </c>
      <c r="B548" s="54">
        <v>1534</v>
      </c>
      <c r="C548" s="56" t="s">
        <v>23</v>
      </c>
      <c r="D548" s="54" t="s">
        <v>3208</v>
      </c>
      <c r="E548" s="54">
        <v>2050</v>
      </c>
      <c r="F548" s="54" t="s">
        <v>2915</v>
      </c>
      <c r="G548" s="54">
        <v>2556258.5819999999</v>
      </c>
      <c r="H548" s="54">
        <v>1182115.892</v>
      </c>
      <c r="I548" s="54" t="s">
        <v>38</v>
      </c>
      <c r="J548" s="55">
        <v>39630</v>
      </c>
    </row>
    <row r="549" spans="1:10" x14ac:dyDescent="0.3">
      <c r="A549" s="54" t="s">
        <v>751</v>
      </c>
      <c r="B549" s="54">
        <v>1534</v>
      </c>
      <c r="C549" s="56" t="s">
        <v>23</v>
      </c>
      <c r="D549" s="54" t="s">
        <v>746</v>
      </c>
      <c r="E549" s="54">
        <v>5831</v>
      </c>
      <c r="F549" s="54" t="s">
        <v>651</v>
      </c>
      <c r="G549" s="54">
        <v>2555759.023</v>
      </c>
      <c r="H549" s="54">
        <v>1180847.149</v>
      </c>
      <c r="I549" s="54" t="s">
        <v>38</v>
      </c>
      <c r="J549" s="55">
        <v>39630</v>
      </c>
    </row>
    <row r="550" spans="1:10" x14ac:dyDescent="0.3">
      <c r="A550" s="54" t="s">
        <v>750</v>
      </c>
      <c r="B550" s="54">
        <v>1535</v>
      </c>
      <c r="C550" s="56" t="s">
        <v>23</v>
      </c>
      <c r="D550" s="54" t="s">
        <v>746</v>
      </c>
      <c r="E550" s="54">
        <v>5831</v>
      </c>
      <c r="F550" s="54" t="s">
        <v>651</v>
      </c>
      <c r="G550" s="54">
        <v>2552992.77</v>
      </c>
      <c r="H550" s="54">
        <v>1179502.4410000001</v>
      </c>
      <c r="I550" s="54" t="s">
        <v>38</v>
      </c>
      <c r="J550" s="55">
        <v>39630</v>
      </c>
    </row>
    <row r="551" spans="1:10" x14ac:dyDescent="0.3">
      <c r="A551" s="54" t="s">
        <v>749</v>
      </c>
      <c r="B551" s="54">
        <v>1536</v>
      </c>
      <c r="C551" s="56" t="s">
        <v>23</v>
      </c>
      <c r="D551" s="54" t="s">
        <v>746</v>
      </c>
      <c r="E551" s="54">
        <v>5831</v>
      </c>
      <c r="F551" s="54" t="s">
        <v>651</v>
      </c>
      <c r="G551" s="54">
        <v>2551446.8539999998</v>
      </c>
      <c r="H551" s="54">
        <v>1177420.8899999999</v>
      </c>
      <c r="I551" s="54" t="s">
        <v>38</v>
      </c>
      <c r="J551" s="55">
        <v>39630</v>
      </c>
    </row>
    <row r="552" spans="1:10" x14ac:dyDescent="0.3">
      <c r="A552" s="54" t="s">
        <v>769</v>
      </c>
      <c r="B552" s="54">
        <v>1537</v>
      </c>
      <c r="C552" s="56" t="s">
        <v>23</v>
      </c>
      <c r="D552" s="54" t="s">
        <v>769</v>
      </c>
      <c r="E552" s="54">
        <v>5812</v>
      </c>
      <c r="F552" s="54" t="s">
        <v>651</v>
      </c>
      <c r="G552" s="54">
        <v>2550102.2400000002</v>
      </c>
      <c r="H552" s="54">
        <v>1178834.4879999999</v>
      </c>
      <c r="I552" s="54" t="s">
        <v>38</v>
      </c>
      <c r="J552" s="55">
        <v>39630</v>
      </c>
    </row>
    <row r="553" spans="1:10" x14ac:dyDescent="0.3">
      <c r="A553" s="54" t="s">
        <v>759</v>
      </c>
      <c r="B553" s="54">
        <v>1538</v>
      </c>
      <c r="C553" s="56" t="s">
        <v>23</v>
      </c>
      <c r="D553" s="54" t="s">
        <v>759</v>
      </c>
      <c r="E553" s="54">
        <v>5828</v>
      </c>
      <c r="F553" s="54" t="s">
        <v>651</v>
      </c>
      <c r="G553" s="54">
        <v>2551510.034</v>
      </c>
      <c r="H553" s="54">
        <v>1180645.1089999999</v>
      </c>
      <c r="I553" s="54" t="s">
        <v>38</v>
      </c>
      <c r="J553" s="55">
        <v>39630</v>
      </c>
    </row>
    <row r="554" spans="1:10" x14ac:dyDescent="0.3">
      <c r="A554" s="54" t="s">
        <v>3191</v>
      </c>
      <c r="B554" s="54">
        <v>1541</v>
      </c>
      <c r="C554" s="56" t="s">
        <v>23</v>
      </c>
      <c r="D554" s="54" t="s">
        <v>3188</v>
      </c>
      <c r="E554" s="54">
        <v>2054</v>
      </c>
      <c r="F554" s="54" t="s">
        <v>2915</v>
      </c>
      <c r="G554" s="54">
        <v>2558346.088</v>
      </c>
      <c r="H554" s="54">
        <v>1187203.517</v>
      </c>
      <c r="I554" s="54" t="s">
        <v>38</v>
      </c>
      <c r="J554" s="55">
        <v>39630</v>
      </c>
    </row>
    <row r="555" spans="1:10" x14ac:dyDescent="0.3">
      <c r="A555" s="54" t="s">
        <v>3190</v>
      </c>
      <c r="B555" s="54">
        <v>1541</v>
      </c>
      <c r="C555" s="56" t="s">
        <v>46</v>
      </c>
      <c r="D555" s="54" t="s">
        <v>3188</v>
      </c>
      <c r="E555" s="54">
        <v>2054</v>
      </c>
      <c r="F555" s="54" t="s">
        <v>2915</v>
      </c>
      <c r="G555" s="54">
        <v>2559239.2349999999</v>
      </c>
      <c r="H555" s="54">
        <v>1188231.2409999999</v>
      </c>
      <c r="I555" s="54" t="s">
        <v>38</v>
      </c>
      <c r="J555" s="55">
        <v>39630</v>
      </c>
    </row>
    <row r="556" spans="1:10" x14ac:dyDescent="0.3">
      <c r="A556" s="54" t="s">
        <v>3219</v>
      </c>
      <c r="B556" s="54">
        <v>1541</v>
      </c>
      <c r="C556" s="56" t="s">
        <v>44</v>
      </c>
      <c r="D556" s="54" t="s">
        <v>3219</v>
      </c>
      <c r="E556" s="54">
        <v>2043</v>
      </c>
      <c r="F556" s="54" t="s">
        <v>2915</v>
      </c>
      <c r="G556" s="54">
        <v>2556716.5580000002</v>
      </c>
      <c r="H556" s="54">
        <v>1187727.3089999999</v>
      </c>
      <c r="I556" s="54" t="s">
        <v>38</v>
      </c>
      <c r="J556" s="55">
        <v>39630</v>
      </c>
    </row>
    <row r="557" spans="1:10" x14ac:dyDescent="0.3">
      <c r="A557" s="54" t="s">
        <v>3189</v>
      </c>
      <c r="B557" s="54">
        <v>1542</v>
      </c>
      <c r="C557" s="56" t="s">
        <v>23</v>
      </c>
      <c r="D557" s="54" t="s">
        <v>3188</v>
      </c>
      <c r="E557" s="54">
        <v>2054</v>
      </c>
      <c r="F557" s="54" t="s">
        <v>2915</v>
      </c>
      <c r="G557" s="54">
        <v>2559812.7910000002</v>
      </c>
      <c r="H557" s="54">
        <v>1189622.1370000001</v>
      </c>
      <c r="I557" s="54" t="s">
        <v>38</v>
      </c>
      <c r="J557" s="55">
        <v>39630</v>
      </c>
    </row>
    <row r="558" spans="1:10" x14ac:dyDescent="0.3">
      <c r="A558" s="54" t="s">
        <v>766</v>
      </c>
      <c r="B558" s="54">
        <v>1543</v>
      </c>
      <c r="C558" s="56" t="s">
        <v>23</v>
      </c>
      <c r="D558" s="54" t="s">
        <v>766</v>
      </c>
      <c r="E558" s="54">
        <v>5817</v>
      </c>
      <c r="F558" s="54" t="s">
        <v>651</v>
      </c>
      <c r="G558" s="54">
        <v>2561094.3080000002</v>
      </c>
      <c r="H558" s="54">
        <v>1191537.8160000001</v>
      </c>
      <c r="I558" s="54" t="s">
        <v>38</v>
      </c>
      <c r="J558" s="55">
        <v>39630</v>
      </c>
    </row>
    <row r="559" spans="1:10" x14ac:dyDescent="0.3">
      <c r="A559" s="54" t="s">
        <v>3233</v>
      </c>
      <c r="B559" s="54">
        <v>1544</v>
      </c>
      <c r="C559" s="56" t="s">
        <v>23</v>
      </c>
      <c r="D559" s="54" t="s">
        <v>3233</v>
      </c>
      <c r="E559" s="54">
        <v>2022</v>
      </c>
      <c r="F559" s="54" t="s">
        <v>2915</v>
      </c>
      <c r="G559" s="54">
        <v>2561748.3859999999</v>
      </c>
      <c r="H559" s="54">
        <v>1194465.0490000001</v>
      </c>
      <c r="I559" s="54" t="s">
        <v>38</v>
      </c>
      <c r="J559" s="55">
        <v>39630</v>
      </c>
    </row>
    <row r="560" spans="1:10" x14ac:dyDescent="0.3">
      <c r="A560" s="54" t="s">
        <v>768</v>
      </c>
      <c r="B560" s="54">
        <v>1545</v>
      </c>
      <c r="C560" s="56" t="s">
        <v>23</v>
      </c>
      <c r="D560" s="54" t="s">
        <v>768</v>
      </c>
      <c r="E560" s="54">
        <v>5813</v>
      </c>
      <c r="F560" s="54" t="s">
        <v>651</v>
      </c>
      <c r="G560" s="54">
        <v>2559785.3870000001</v>
      </c>
      <c r="H560" s="54">
        <v>1193391.9809999999</v>
      </c>
      <c r="I560" s="54" t="s">
        <v>38</v>
      </c>
      <c r="J560" s="55">
        <v>39630</v>
      </c>
    </row>
    <row r="561" spans="1:10" x14ac:dyDescent="0.3">
      <c r="A561" s="54" t="s">
        <v>763</v>
      </c>
      <c r="B561" s="54">
        <v>1551</v>
      </c>
      <c r="C561" s="56" t="s">
        <v>23</v>
      </c>
      <c r="D561" s="54" t="s">
        <v>761</v>
      </c>
      <c r="E561" s="54">
        <v>5822</v>
      </c>
      <c r="F561" s="54" t="s">
        <v>651</v>
      </c>
      <c r="G561" s="54">
        <v>2562557.11</v>
      </c>
      <c r="H561" s="54">
        <v>1182975.8130000001</v>
      </c>
      <c r="I561" s="54" t="s">
        <v>38</v>
      </c>
      <c r="J561" s="55">
        <v>39630</v>
      </c>
    </row>
    <row r="562" spans="1:10" x14ac:dyDescent="0.3">
      <c r="A562" s="54" t="s">
        <v>760</v>
      </c>
      <c r="B562" s="54">
        <v>1552</v>
      </c>
      <c r="C562" s="56" t="s">
        <v>23</v>
      </c>
      <c r="D562" s="54" t="s">
        <v>760</v>
      </c>
      <c r="E562" s="54">
        <v>5827</v>
      </c>
      <c r="F562" s="54" t="s">
        <v>651</v>
      </c>
      <c r="G562" s="54">
        <v>2560651.8870000001</v>
      </c>
      <c r="H562" s="54">
        <v>1180286.4269999999</v>
      </c>
      <c r="I562" s="54" t="s">
        <v>38</v>
      </c>
      <c r="J562" s="55">
        <v>39630</v>
      </c>
    </row>
    <row r="563" spans="1:10" x14ac:dyDescent="0.3">
      <c r="A563" s="54" t="s">
        <v>3179</v>
      </c>
      <c r="B563" s="54">
        <v>1553</v>
      </c>
      <c r="C563" s="56" t="s">
        <v>23</v>
      </c>
      <c r="D563" s="54" t="s">
        <v>3179</v>
      </c>
      <c r="E563" s="54">
        <v>2068</v>
      </c>
      <c r="F563" s="54" t="s">
        <v>2915</v>
      </c>
      <c r="G563" s="54">
        <v>2562573.2880000002</v>
      </c>
      <c r="H563" s="54">
        <v>1177768.6780000001</v>
      </c>
      <c r="I563" s="54" t="s">
        <v>38</v>
      </c>
      <c r="J563" s="55">
        <v>39630</v>
      </c>
    </row>
    <row r="564" spans="1:10" x14ac:dyDescent="0.3">
      <c r="A564" s="54" t="s">
        <v>757</v>
      </c>
      <c r="B564" s="54">
        <v>1554</v>
      </c>
      <c r="C564" s="56" t="s">
        <v>46</v>
      </c>
      <c r="D564" s="54" t="s">
        <v>756</v>
      </c>
      <c r="E564" s="54">
        <v>5830</v>
      </c>
      <c r="F564" s="54" t="s">
        <v>651</v>
      </c>
      <c r="G564" s="54">
        <v>2560607.807</v>
      </c>
      <c r="H564" s="54">
        <v>1175896.5360000001</v>
      </c>
      <c r="I564" s="54" t="s">
        <v>38</v>
      </c>
      <c r="J564" s="55">
        <v>39630</v>
      </c>
    </row>
    <row r="565" spans="1:10" x14ac:dyDescent="0.3">
      <c r="A565" s="54" t="s">
        <v>758</v>
      </c>
      <c r="B565" s="54">
        <v>1554</v>
      </c>
      <c r="C565" s="56" t="s">
        <v>23</v>
      </c>
      <c r="D565" s="54" t="s">
        <v>756</v>
      </c>
      <c r="E565" s="54">
        <v>5830</v>
      </c>
      <c r="F565" s="54" t="s">
        <v>651</v>
      </c>
      <c r="G565" s="54">
        <v>2561190.6069999998</v>
      </c>
      <c r="H565" s="54">
        <v>1177135.5079999999</v>
      </c>
      <c r="I565" s="54" t="s">
        <v>38</v>
      </c>
      <c r="J565" s="55">
        <v>39630</v>
      </c>
    </row>
    <row r="566" spans="1:10" x14ac:dyDescent="0.3">
      <c r="A566" s="54" t="s">
        <v>756</v>
      </c>
      <c r="B566" s="54">
        <v>1555</v>
      </c>
      <c r="C566" s="56" t="s">
        <v>23</v>
      </c>
      <c r="D566" s="54" t="s">
        <v>756</v>
      </c>
      <c r="E566" s="54">
        <v>5830</v>
      </c>
      <c r="F566" s="54" t="s">
        <v>651</v>
      </c>
      <c r="G566" s="54">
        <v>2559446.3229999999</v>
      </c>
      <c r="H566" s="54">
        <v>1176914.548</v>
      </c>
      <c r="I566" s="54" t="s">
        <v>38</v>
      </c>
      <c r="J566" s="55">
        <v>39630</v>
      </c>
    </row>
    <row r="567" spans="1:10" x14ac:dyDescent="0.3">
      <c r="A567" s="54" t="s">
        <v>762</v>
      </c>
      <c r="B567" s="54">
        <v>1562</v>
      </c>
      <c r="C567" s="56" t="s">
        <v>23</v>
      </c>
      <c r="D567" s="54" t="s">
        <v>3224</v>
      </c>
      <c r="E567" s="54">
        <v>2029</v>
      </c>
      <c r="F567" s="54" t="s">
        <v>2915</v>
      </c>
      <c r="G567" s="54">
        <v>2563900.571</v>
      </c>
      <c r="H567" s="54">
        <v>1186342.5819999999</v>
      </c>
      <c r="I567" s="54" t="s">
        <v>38</v>
      </c>
      <c r="J567" s="55">
        <v>39630</v>
      </c>
    </row>
    <row r="568" spans="1:10" x14ac:dyDescent="0.3">
      <c r="A568" s="54" t="s">
        <v>762</v>
      </c>
      <c r="B568" s="54">
        <v>1562</v>
      </c>
      <c r="C568" s="56" t="s">
        <v>23</v>
      </c>
      <c r="D568" s="54" t="s">
        <v>762</v>
      </c>
      <c r="E568" s="54">
        <v>5816</v>
      </c>
      <c r="F568" s="54" t="s">
        <v>651</v>
      </c>
      <c r="G568" s="54">
        <v>2563921.8810000001</v>
      </c>
      <c r="H568" s="54">
        <v>1188436.9439999999</v>
      </c>
      <c r="I568" s="54" t="s">
        <v>38</v>
      </c>
      <c r="J568" s="55">
        <v>39630</v>
      </c>
    </row>
    <row r="569" spans="1:10" x14ac:dyDescent="0.3">
      <c r="A569" s="54" t="s">
        <v>762</v>
      </c>
      <c r="B569" s="54">
        <v>1562</v>
      </c>
      <c r="C569" s="56" t="s">
        <v>23</v>
      </c>
      <c r="D569" s="54" t="s">
        <v>761</v>
      </c>
      <c r="E569" s="54">
        <v>5822</v>
      </c>
      <c r="F569" s="54" t="s">
        <v>651</v>
      </c>
      <c r="G569" s="54">
        <v>2562506.844</v>
      </c>
      <c r="H569" s="54">
        <v>1188313.2120000001</v>
      </c>
      <c r="I569" s="54" t="s">
        <v>38</v>
      </c>
      <c r="J569" s="55">
        <v>39630</v>
      </c>
    </row>
    <row r="570" spans="1:10" x14ac:dyDescent="0.3">
      <c r="A570" s="54" t="s">
        <v>3204</v>
      </c>
      <c r="B570" s="54">
        <v>1563</v>
      </c>
      <c r="C570" s="56" t="s">
        <v>23</v>
      </c>
      <c r="D570" s="54" t="s">
        <v>3199</v>
      </c>
      <c r="E570" s="54">
        <v>2053</v>
      </c>
      <c r="F570" s="54" t="s">
        <v>2915</v>
      </c>
      <c r="G570" s="54">
        <v>2565964.304</v>
      </c>
      <c r="H570" s="54">
        <v>1189651.5249999999</v>
      </c>
      <c r="I570" s="54" t="s">
        <v>38</v>
      </c>
      <c r="J570" s="55">
        <v>39630</v>
      </c>
    </row>
    <row r="571" spans="1:10" x14ac:dyDescent="0.3">
      <c r="A571" s="54" t="s">
        <v>1088</v>
      </c>
      <c r="B571" s="54">
        <v>1564</v>
      </c>
      <c r="C571" s="56" t="s">
        <v>23</v>
      </c>
      <c r="D571" s="54" t="s">
        <v>3199</v>
      </c>
      <c r="E571" s="54">
        <v>2053</v>
      </c>
      <c r="F571" s="54" t="s">
        <v>2915</v>
      </c>
      <c r="G571" s="54">
        <v>2567364.6009999998</v>
      </c>
      <c r="H571" s="54">
        <v>1190064.757</v>
      </c>
      <c r="I571" s="54" t="s">
        <v>38</v>
      </c>
      <c r="J571" s="55">
        <v>39630</v>
      </c>
    </row>
    <row r="572" spans="1:10" x14ac:dyDescent="0.3">
      <c r="A572" s="54" t="s">
        <v>1088</v>
      </c>
      <c r="B572" s="54">
        <v>1564</v>
      </c>
      <c r="C572" s="56" t="s">
        <v>23</v>
      </c>
      <c r="D572" s="54" t="s">
        <v>1084</v>
      </c>
      <c r="E572" s="54">
        <v>5451</v>
      </c>
      <c r="F572" s="54" t="s">
        <v>651</v>
      </c>
      <c r="G572" s="54">
        <v>2567436.7889999999</v>
      </c>
      <c r="H572" s="54">
        <v>1191713.7150000001</v>
      </c>
      <c r="I572" s="54" t="s">
        <v>38</v>
      </c>
      <c r="J572" s="55">
        <v>39630</v>
      </c>
    </row>
    <row r="573" spans="1:10" x14ac:dyDescent="0.3">
      <c r="A573" s="54" t="s">
        <v>764</v>
      </c>
      <c r="B573" s="54">
        <v>1565</v>
      </c>
      <c r="C573" s="56" t="s">
        <v>23</v>
      </c>
      <c r="D573" s="54" t="s">
        <v>764</v>
      </c>
      <c r="E573" s="54">
        <v>5821</v>
      </c>
      <c r="F573" s="54" t="s">
        <v>651</v>
      </c>
      <c r="G573" s="54">
        <v>2564543.3160000001</v>
      </c>
      <c r="H573" s="54">
        <v>1191932.169</v>
      </c>
      <c r="I573" s="54" t="s">
        <v>38</v>
      </c>
      <c r="J573" s="55">
        <v>39630</v>
      </c>
    </row>
    <row r="574" spans="1:10" x14ac:dyDescent="0.3">
      <c r="A574" s="54" t="s">
        <v>3213</v>
      </c>
      <c r="B574" s="54">
        <v>1565</v>
      </c>
      <c r="C574" s="56" t="s">
        <v>46</v>
      </c>
      <c r="D574" s="54" t="s">
        <v>3213</v>
      </c>
      <c r="E574" s="54">
        <v>2045</v>
      </c>
      <c r="F574" s="54" t="s">
        <v>2915</v>
      </c>
      <c r="G574" s="54">
        <v>2563060.5079999999</v>
      </c>
      <c r="H574" s="54">
        <v>1192933.1839999999</v>
      </c>
      <c r="I574" s="54" t="s">
        <v>38</v>
      </c>
      <c r="J574" s="55">
        <v>39630</v>
      </c>
    </row>
    <row r="575" spans="1:10" x14ac:dyDescent="0.3">
      <c r="A575" s="54" t="s">
        <v>3221</v>
      </c>
      <c r="B575" s="54">
        <v>1566</v>
      </c>
      <c r="C575" s="56" t="s">
        <v>46</v>
      </c>
      <c r="D575" s="54" t="s">
        <v>3220</v>
      </c>
      <c r="E575" s="54">
        <v>2041</v>
      </c>
      <c r="F575" s="54" t="s">
        <v>2915</v>
      </c>
      <c r="G575" s="54">
        <v>2566145.0669999998</v>
      </c>
      <c r="H575" s="54">
        <v>1194017.517</v>
      </c>
      <c r="I575" s="54" t="s">
        <v>38</v>
      </c>
      <c r="J575" s="55">
        <v>39630</v>
      </c>
    </row>
    <row r="576" spans="1:10" x14ac:dyDescent="0.3">
      <c r="A576" s="54" t="s">
        <v>3222</v>
      </c>
      <c r="B576" s="54">
        <v>1566</v>
      </c>
      <c r="C576" s="56" t="s">
        <v>23</v>
      </c>
      <c r="D576" s="54" t="s">
        <v>3220</v>
      </c>
      <c r="E576" s="54">
        <v>2041</v>
      </c>
      <c r="F576" s="54" t="s">
        <v>2915</v>
      </c>
      <c r="G576" s="54">
        <v>2564902.6669999999</v>
      </c>
      <c r="H576" s="54">
        <v>1193488.202</v>
      </c>
      <c r="I576" s="54" t="s">
        <v>38</v>
      </c>
      <c r="J576" s="55">
        <v>39630</v>
      </c>
    </row>
    <row r="577" spans="1:10" x14ac:dyDescent="0.3">
      <c r="A577" s="54" t="s">
        <v>3207</v>
      </c>
      <c r="B577" s="54">
        <v>1567</v>
      </c>
      <c r="C577" s="56" t="s">
        <v>23</v>
      </c>
      <c r="D577" s="54" t="s">
        <v>3205</v>
      </c>
      <c r="E577" s="54">
        <v>2051</v>
      </c>
      <c r="F577" s="54" t="s">
        <v>2915</v>
      </c>
      <c r="G577" s="54">
        <v>2564305.5329999998</v>
      </c>
      <c r="H577" s="54">
        <v>1195856.007</v>
      </c>
      <c r="I577" s="54" t="s">
        <v>38</v>
      </c>
      <c r="J577" s="55">
        <v>39630</v>
      </c>
    </row>
    <row r="578" spans="1:10" x14ac:dyDescent="0.3">
      <c r="A578" s="54" t="s">
        <v>3206</v>
      </c>
      <c r="B578" s="54">
        <v>1568</v>
      </c>
      <c r="C578" s="56" t="s">
        <v>23</v>
      </c>
      <c r="D578" s="54" t="s">
        <v>3205</v>
      </c>
      <c r="E578" s="54">
        <v>2051</v>
      </c>
      <c r="F578" s="54" t="s">
        <v>2915</v>
      </c>
      <c r="G578" s="54">
        <v>2563037.4720000001</v>
      </c>
      <c r="H578" s="54">
        <v>1195576.7069999999</v>
      </c>
      <c r="I578" s="54" t="s">
        <v>38</v>
      </c>
      <c r="J578" s="55">
        <v>39630</v>
      </c>
    </row>
    <row r="579" spans="1:10" x14ac:dyDescent="0.3">
      <c r="A579" s="54" t="s">
        <v>1084</v>
      </c>
      <c r="B579" s="54">
        <v>1580</v>
      </c>
      <c r="C579" s="56" t="s">
        <v>23</v>
      </c>
      <c r="D579" s="54" t="s">
        <v>3199</v>
      </c>
      <c r="E579" s="54">
        <v>2053</v>
      </c>
      <c r="F579" s="54" t="s">
        <v>2915</v>
      </c>
      <c r="G579" s="54">
        <v>2568971.469</v>
      </c>
      <c r="H579" s="54">
        <v>1191419.7760000001</v>
      </c>
      <c r="I579" s="54" t="s">
        <v>38</v>
      </c>
      <c r="J579" s="55">
        <v>39630</v>
      </c>
    </row>
    <row r="580" spans="1:10" x14ac:dyDescent="0.3">
      <c r="A580" s="54" t="s">
        <v>1084</v>
      </c>
      <c r="B580" s="54">
        <v>1580</v>
      </c>
      <c r="C580" s="56" t="s">
        <v>23</v>
      </c>
      <c r="D580" s="54" t="s">
        <v>1084</v>
      </c>
      <c r="E580" s="54">
        <v>5451</v>
      </c>
      <c r="F580" s="54" t="s">
        <v>651</v>
      </c>
      <c r="G580" s="54">
        <v>2569374.1570000001</v>
      </c>
      <c r="H580" s="54">
        <v>1192672.247</v>
      </c>
      <c r="I580" s="54" t="s">
        <v>38</v>
      </c>
      <c r="J580" s="55">
        <v>39630</v>
      </c>
    </row>
    <row r="581" spans="1:10" x14ac:dyDescent="0.3">
      <c r="A581" s="54" t="s">
        <v>1086</v>
      </c>
      <c r="B581" s="54">
        <v>1580</v>
      </c>
      <c r="C581" s="56" t="s">
        <v>44</v>
      </c>
      <c r="D581" s="54" t="s">
        <v>1084</v>
      </c>
      <c r="E581" s="54">
        <v>5451</v>
      </c>
      <c r="F581" s="54" t="s">
        <v>651</v>
      </c>
      <c r="G581" s="54">
        <v>2571179.9720000001</v>
      </c>
      <c r="H581" s="54">
        <v>1191299.165</v>
      </c>
      <c r="I581" s="54" t="s">
        <v>38</v>
      </c>
      <c r="J581" s="55">
        <v>39630</v>
      </c>
    </row>
    <row r="582" spans="1:10" x14ac:dyDescent="0.3">
      <c r="A582" s="54" t="s">
        <v>1087</v>
      </c>
      <c r="B582" s="54">
        <v>1580</v>
      </c>
      <c r="C582" s="56" t="s">
        <v>46</v>
      </c>
      <c r="D582" s="54" t="s">
        <v>3199</v>
      </c>
      <c r="E582" s="54">
        <v>2053</v>
      </c>
      <c r="F582" s="54" t="s">
        <v>2915</v>
      </c>
      <c r="G582" s="54">
        <v>2569113.8149999999</v>
      </c>
      <c r="H582" s="54">
        <v>1189998.5220000001</v>
      </c>
      <c r="I582" s="54" t="s">
        <v>38</v>
      </c>
      <c r="J582" s="55">
        <v>39630</v>
      </c>
    </row>
    <row r="583" spans="1:10" x14ac:dyDescent="0.3">
      <c r="A583" s="54" t="s">
        <v>1087</v>
      </c>
      <c r="B583" s="54">
        <v>1580</v>
      </c>
      <c r="C583" s="56" t="s">
        <v>46</v>
      </c>
      <c r="D583" s="54" t="s">
        <v>1084</v>
      </c>
      <c r="E583" s="54">
        <v>5451</v>
      </c>
      <c r="F583" s="54" t="s">
        <v>651</v>
      </c>
      <c r="G583" s="54">
        <v>2569519.9219999998</v>
      </c>
      <c r="H583" s="54">
        <v>1189350.9410000001</v>
      </c>
      <c r="I583" s="54" t="s">
        <v>38</v>
      </c>
      <c r="J583" s="55">
        <v>39630</v>
      </c>
    </row>
    <row r="584" spans="1:10" x14ac:dyDescent="0.3">
      <c r="A584" s="54" t="s">
        <v>3012</v>
      </c>
      <c r="B584" s="54">
        <v>1583</v>
      </c>
      <c r="C584" s="56" t="s">
        <v>23</v>
      </c>
      <c r="D584" s="54" t="s">
        <v>3007</v>
      </c>
      <c r="E584" s="54">
        <v>2254</v>
      </c>
      <c r="F584" s="54" t="s">
        <v>2915</v>
      </c>
      <c r="G584" s="54">
        <v>2572690.6120000002</v>
      </c>
      <c r="H584" s="54">
        <v>1192412.0120000001</v>
      </c>
      <c r="I584" s="54" t="s">
        <v>38</v>
      </c>
      <c r="J584" s="55">
        <v>39630</v>
      </c>
    </row>
    <row r="585" spans="1:10" x14ac:dyDescent="0.3">
      <c r="A585" s="54" t="s">
        <v>1081</v>
      </c>
      <c r="B585" s="54">
        <v>1584</v>
      </c>
      <c r="C585" s="56" t="s">
        <v>23</v>
      </c>
      <c r="D585" s="54" t="s">
        <v>1072</v>
      </c>
      <c r="E585" s="54">
        <v>5464</v>
      </c>
      <c r="F585" s="54" t="s">
        <v>651</v>
      </c>
      <c r="G585" s="54">
        <v>2566553.9210000001</v>
      </c>
      <c r="H585" s="54">
        <v>1194912.99</v>
      </c>
      <c r="I585" s="54" t="s">
        <v>38</v>
      </c>
      <c r="J585" s="55">
        <v>39630</v>
      </c>
    </row>
    <row r="586" spans="1:10" x14ac:dyDescent="0.3">
      <c r="A586" s="54" t="s">
        <v>1079</v>
      </c>
      <c r="B586" s="54">
        <v>1585</v>
      </c>
      <c r="C586" s="56" t="s">
        <v>46</v>
      </c>
      <c r="D586" s="54" t="s">
        <v>1072</v>
      </c>
      <c r="E586" s="54">
        <v>5464</v>
      </c>
      <c r="F586" s="54" t="s">
        <v>651</v>
      </c>
      <c r="G586" s="54">
        <v>2568270.3139999998</v>
      </c>
      <c r="H586" s="54">
        <v>1197219.9099999999</v>
      </c>
      <c r="I586" s="54" t="s">
        <v>38</v>
      </c>
      <c r="J586" s="55">
        <v>39630</v>
      </c>
    </row>
    <row r="587" spans="1:10" x14ac:dyDescent="0.3">
      <c r="A587" s="54" t="s">
        <v>1078</v>
      </c>
      <c r="B587" s="54">
        <v>1585</v>
      </c>
      <c r="C587" s="56" t="s">
        <v>44</v>
      </c>
      <c r="D587" s="54" t="s">
        <v>1072</v>
      </c>
      <c r="E587" s="54">
        <v>5464</v>
      </c>
      <c r="F587" s="54" t="s">
        <v>651</v>
      </c>
      <c r="G587" s="54">
        <v>2568637.6660000002</v>
      </c>
      <c r="H587" s="54">
        <v>1196989.6540000001</v>
      </c>
      <c r="I587" s="54" t="s">
        <v>38</v>
      </c>
      <c r="J587" s="55">
        <v>39630</v>
      </c>
    </row>
    <row r="588" spans="1:10" x14ac:dyDescent="0.3">
      <c r="A588" s="54" t="s">
        <v>1080</v>
      </c>
      <c r="B588" s="54">
        <v>1585</v>
      </c>
      <c r="C588" s="56" t="s">
        <v>23</v>
      </c>
      <c r="D588" s="54" t="s">
        <v>1072</v>
      </c>
      <c r="E588" s="54">
        <v>5464</v>
      </c>
      <c r="F588" s="54" t="s">
        <v>651</v>
      </c>
      <c r="G588" s="54">
        <v>2568591.0890000002</v>
      </c>
      <c r="H588" s="54">
        <v>1195797.1569999999</v>
      </c>
      <c r="I588" s="54" t="s">
        <v>38</v>
      </c>
      <c r="J588" s="55">
        <v>39630</v>
      </c>
    </row>
    <row r="589" spans="1:10" x14ac:dyDescent="0.3">
      <c r="A589" s="54" t="s">
        <v>1077</v>
      </c>
      <c r="B589" s="54">
        <v>1586</v>
      </c>
      <c r="C589" s="56" t="s">
        <v>23</v>
      </c>
      <c r="D589" s="54" t="s">
        <v>1072</v>
      </c>
      <c r="E589" s="54">
        <v>5464</v>
      </c>
      <c r="F589" s="54" t="s">
        <v>651</v>
      </c>
      <c r="G589" s="54">
        <v>2569361.9530000002</v>
      </c>
      <c r="H589" s="54">
        <v>1198057.4790000001</v>
      </c>
      <c r="I589" s="54" t="s">
        <v>38</v>
      </c>
      <c r="J589" s="55">
        <v>39630</v>
      </c>
    </row>
    <row r="590" spans="1:10" x14ac:dyDescent="0.3">
      <c r="A590" s="54" t="s">
        <v>1075</v>
      </c>
      <c r="B590" s="54">
        <v>1587</v>
      </c>
      <c r="C590" s="56" t="s">
        <v>54</v>
      </c>
      <c r="D590" s="54" t="s">
        <v>1072</v>
      </c>
      <c r="E590" s="54">
        <v>5464</v>
      </c>
      <c r="F590" s="54" t="s">
        <v>651</v>
      </c>
      <c r="G590" s="54">
        <v>2567517.855</v>
      </c>
      <c r="H590" s="54">
        <v>1195719.0819999999</v>
      </c>
      <c r="I590" s="54" t="s">
        <v>38</v>
      </c>
      <c r="J590" s="55">
        <v>39630</v>
      </c>
    </row>
    <row r="591" spans="1:10" x14ac:dyDescent="0.3">
      <c r="A591" s="54" t="s">
        <v>1076</v>
      </c>
      <c r="B591" s="54">
        <v>1587</v>
      </c>
      <c r="C591" s="56" t="s">
        <v>23</v>
      </c>
      <c r="D591" s="54" t="s">
        <v>1072</v>
      </c>
      <c r="E591" s="54">
        <v>5464</v>
      </c>
      <c r="F591" s="54" t="s">
        <v>651</v>
      </c>
      <c r="G591" s="54">
        <v>2567163.8160000001</v>
      </c>
      <c r="H591" s="54">
        <v>1197435.014</v>
      </c>
      <c r="I591" s="54" t="s">
        <v>38</v>
      </c>
      <c r="J591" s="55">
        <v>39630</v>
      </c>
    </row>
    <row r="592" spans="1:10" x14ac:dyDescent="0.3">
      <c r="A592" s="54" t="s">
        <v>1083</v>
      </c>
      <c r="B592" s="54">
        <v>1588</v>
      </c>
      <c r="C592" s="56" t="s">
        <v>23</v>
      </c>
      <c r="D592" s="54" t="s">
        <v>1083</v>
      </c>
      <c r="E592" s="54">
        <v>5456</v>
      </c>
      <c r="F592" s="54" t="s">
        <v>651</v>
      </c>
      <c r="G592" s="54">
        <v>2569165.0610000002</v>
      </c>
      <c r="H592" s="54">
        <v>1200556.4380000001</v>
      </c>
      <c r="I592" s="54" t="s">
        <v>38</v>
      </c>
      <c r="J592" s="55">
        <v>39630</v>
      </c>
    </row>
    <row r="593" spans="1:10" x14ac:dyDescent="0.3">
      <c r="A593" s="54" t="s">
        <v>1074</v>
      </c>
      <c r="B593" s="54">
        <v>1589</v>
      </c>
      <c r="C593" s="56" t="s">
        <v>23</v>
      </c>
      <c r="D593" s="54" t="s">
        <v>1072</v>
      </c>
      <c r="E593" s="54">
        <v>5464</v>
      </c>
      <c r="F593" s="54" t="s">
        <v>651</v>
      </c>
      <c r="G593" s="54">
        <v>2565287.4679999999</v>
      </c>
      <c r="H593" s="54">
        <v>1197764.909</v>
      </c>
      <c r="I593" s="54" t="s">
        <v>38</v>
      </c>
      <c r="J593" s="55">
        <v>39630</v>
      </c>
    </row>
    <row r="594" spans="1:10" x14ac:dyDescent="0.3">
      <c r="A594" s="54" t="s">
        <v>2986</v>
      </c>
      <c r="B594" s="54">
        <v>1595</v>
      </c>
      <c r="C594" s="56" t="s">
        <v>46</v>
      </c>
      <c r="D594" s="54" t="s">
        <v>2977</v>
      </c>
      <c r="E594" s="54">
        <v>2275</v>
      </c>
      <c r="F594" s="54" t="s">
        <v>2915</v>
      </c>
      <c r="G594" s="54">
        <v>2573679.6880000001</v>
      </c>
      <c r="H594" s="54">
        <v>1194175.943</v>
      </c>
      <c r="I594" s="54" t="s">
        <v>21</v>
      </c>
      <c r="J594" s="55">
        <v>39630</v>
      </c>
    </row>
    <row r="595" spans="1:10" x14ac:dyDescent="0.3">
      <c r="A595" s="54" t="s">
        <v>1082</v>
      </c>
      <c r="B595" s="54">
        <v>1595</v>
      </c>
      <c r="C595" s="56" t="s">
        <v>23</v>
      </c>
      <c r="D595" s="54" t="s">
        <v>1082</v>
      </c>
      <c r="E595" s="54">
        <v>5458</v>
      </c>
      <c r="F595" s="54" t="s">
        <v>651</v>
      </c>
      <c r="G595" s="54">
        <v>2572125.1170000001</v>
      </c>
      <c r="H595" s="54">
        <v>1194772.1850000001</v>
      </c>
      <c r="I595" s="54" t="s">
        <v>38</v>
      </c>
      <c r="J595" s="55">
        <v>39630</v>
      </c>
    </row>
    <row r="596" spans="1:10" x14ac:dyDescent="0.3">
      <c r="A596" s="54" t="s">
        <v>783</v>
      </c>
      <c r="B596" s="54">
        <v>1607</v>
      </c>
      <c r="C596" s="56" t="s">
        <v>44</v>
      </c>
      <c r="D596" s="54" t="s">
        <v>774</v>
      </c>
      <c r="E596" s="54">
        <v>5805</v>
      </c>
      <c r="F596" s="54" t="s">
        <v>651</v>
      </c>
      <c r="G596" s="54">
        <v>2551776.733</v>
      </c>
      <c r="H596" s="54">
        <v>1155931.4410000001</v>
      </c>
      <c r="I596" s="54" t="s">
        <v>38</v>
      </c>
      <c r="J596" s="55">
        <v>39630</v>
      </c>
    </row>
    <row r="597" spans="1:10" x14ac:dyDescent="0.3">
      <c r="A597" s="54" t="s">
        <v>782</v>
      </c>
      <c r="B597" s="54">
        <v>1607</v>
      </c>
      <c r="C597" s="56" t="s">
        <v>98</v>
      </c>
      <c r="D597" s="54" t="s">
        <v>952</v>
      </c>
      <c r="E597" s="54">
        <v>5607</v>
      </c>
      <c r="F597" s="54" t="s">
        <v>651</v>
      </c>
      <c r="G597" s="54">
        <v>2551631.8480000002</v>
      </c>
      <c r="H597" s="54">
        <v>1154517.3759999999</v>
      </c>
      <c r="I597" s="54" t="s">
        <v>38</v>
      </c>
      <c r="J597" s="55">
        <v>39630</v>
      </c>
    </row>
    <row r="598" spans="1:10" x14ac:dyDescent="0.3">
      <c r="A598" s="54" t="s">
        <v>782</v>
      </c>
      <c r="B598" s="54">
        <v>1607</v>
      </c>
      <c r="C598" s="56" t="s">
        <v>98</v>
      </c>
      <c r="D598" s="54" t="s">
        <v>774</v>
      </c>
      <c r="E598" s="54">
        <v>5805</v>
      </c>
      <c r="F598" s="54" t="s">
        <v>651</v>
      </c>
      <c r="G598" s="54">
        <v>2552097.6379999998</v>
      </c>
      <c r="H598" s="54">
        <v>1154206.946</v>
      </c>
      <c r="I598" s="54" t="s">
        <v>38</v>
      </c>
      <c r="J598" s="55">
        <v>39630</v>
      </c>
    </row>
    <row r="599" spans="1:10" x14ac:dyDescent="0.3">
      <c r="A599" s="54" t="s">
        <v>785</v>
      </c>
      <c r="B599" s="54">
        <v>1607</v>
      </c>
      <c r="C599" s="56" t="s">
        <v>23</v>
      </c>
      <c r="D599" s="54" t="s">
        <v>774</v>
      </c>
      <c r="E599" s="54">
        <v>5805</v>
      </c>
      <c r="F599" s="54" t="s">
        <v>651</v>
      </c>
      <c r="G599" s="54">
        <v>2554114.2859999998</v>
      </c>
      <c r="H599" s="54">
        <v>1154839.297</v>
      </c>
      <c r="I599" s="54" t="s">
        <v>38</v>
      </c>
      <c r="J599" s="55">
        <v>39630</v>
      </c>
    </row>
    <row r="600" spans="1:10" x14ac:dyDescent="0.3">
      <c r="A600" s="54" t="s">
        <v>784</v>
      </c>
      <c r="B600" s="54">
        <v>1607</v>
      </c>
      <c r="C600" s="56" t="s">
        <v>54</v>
      </c>
      <c r="D600" s="54" t="s">
        <v>774</v>
      </c>
      <c r="E600" s="54">
        <v>5805</v>
      </c>
      <c r="F600" s="54" t="s">
        <v>651</v>
      </c>
      <c r="G600" s="54">
        <v>2553682.071</v>
      </c>
      <c r="H600" s="54">
        <v>1155800.1459999999</v>
      </c>
      <c r="I600" s="54" t="s">
        <v>38</v>
      </c>
      <c r="J600" s="55">
        <v>39630</v>
      </c>
    </row>
    <row r="601" spans="1:10" x14ac:dyDescent="0.3">
      <c r="A601" s="54" t="s">
        <v>780</v>
      </c>
      <c r="B601" s="54">
        <v>1608</v>
      </c>
      <c r="C601" s="56" t="s">
        <v>46</v>
      </c>
      <c r="D601" s="54" t="s">
        <v>774</v>
      </c>
      <c r="E601" s="54">
        <v>5805</v>
      </c>
      <c r="F601" s="54" t="s">
        <v>651</v>
      </c>
      <c r="G601" s="54">
        <v>2555883.4169999999</v>
      </c>
      <c r="H601" s="54">
        <v>1157793.172</v>
      </c>
      <c r="I601" s="54" t="s">
        <v>38</v>
      </c>
      <c r="J601" s="55">
        <v>39630</v>
      </c>
    </row>
    <row r="602" spans="1:10" x14ac:dyDescent="0.3">
      <c r="A602" s="54" t="s">
        <v>3171</v>
      </c>
      <c r="B602" s="54">
        <v>1608</v>
      </c>
      <c r="C602" s="56" t="s">
        <v>98</v>
      </c>
      <c r="D602" s="54" t="s">
        <v>3166</v>
      </c>
      <c r="E602" s="54">
        <v>2097</v>
      </c>
      <c r="F602" s="54" t="s">
        <v>2915</v>
      </c>
      <c r="G602" s="54">
        <v>2553963.534</v>
      </c>
      <c r="H602" s="54">
        <v>1159680.92</v>
      </c>
      <c r="I602" s="54" t="s">
        <v>38</v>
      </c>
      <c r="J602" s="55">
        <v>39630</v>
      </c>
    </row>
    <row r="603" spans="1:10" x14ac:dyDescent="0.3">
      <c r="A603" s="54" t="s">
        <v>779</v>
      </c>
      <c r="B603" s="54">
        <v>1608</v>
      </c>
      <c r="C603" s="56" t="s">
        <v>44</v>
      </c>
      <c r="D603" s="54" t="s">
        <v>774</v>
      </c>
      <c r="E603" s="54">
        <v>5805</v>
      </c>
      <c r="F603" s="54" t="s">
        <v>651</v>
      </c>
      <c r="G603" s="54">
        <v>2555117.2570000002</v>
      </c>
      <c r="H603" s="54">
        <v>1158122.8729999999</v>
      </c>
      <c r="I603" s="54" t="s">
        <v>38</v>
      </c>
      <c r="J603" s="55">
        <v>39630</v>
      </c>
    </row>
    <row r="604" spans="1:10" x14ac:dyDescent="0.3">
      <c r="A604" s="54" t="s">
        <v>781</v>
      </c>
      <c r="B604" s="54">
        <v>1608</v>
      </c>
      <c r="C604" s="56" t="s">
        <v>23</v>
      </c>
      <c r="D604" s="54" t="s">
        <v>774</v>
      </c>
      <c r="E604" s="54">
        <v>5805</v>
      </c>
      <c r="F604" s="54" t="s">
        <v>651</v>
      </c>
      <c r="G604" s="54">
        <v>2554124.7940000002</v>
      </c>
      <c r="H604" s="54">
        <v>1158138.0970000001</v>
      </c>
      <c r="I604" s="54" t="s">
        <v>38</v>
      </c>
      <c r="J604" s="55">
        <v>39630</v>
      </c>
    </row>
    <row r="605" spans="1:10" x14ac:dyDescent="0.3">
      <c r="A605" s="54" t="s">
        <v>2929</v>
      </c>
      <c r="B605" s="54">
        <v>1609</v>
      </c>
      <c r="C605" s="56" t="s">
        <v>46</v>
      </c>
      <c r="D605" s="54" t="s">
        <v>2927</v>
      </c>
      <c r="E605" s="54">
        <v>2335</v>
      </c>
      <c r="F605" s="54" t="s">
        <v>2915</v>
      </c>
      <c r="G605" s="54">
        <v>2556263.7459999998</v>
      </c>
      <c r="H605" s="54">
        <v>1159799.0689999999</v>
      </c>
      <c r="I605" s="54" t="s">
        <v>38</v>
      </c>
      <c r="J605" s="55">
        <v>39630</v>
      </c>
    </row>
    <row r="606" spans="1:10" x14ac:dyDescent="0.3">
      <c r="A606" s="54" t="s">
        <v>2928</v>
      </c>
      <c r="B606" s="54">
        <v>1609</v>
      </c>
      <c r="C606" s="56" t="s">
        <v>44</v>
      </c>
      <c r="D606" s="54" t="s">
        <v>2927</v>
      </c>
      <c r="E606" s="54">
        <v>2335</v>
      </c>
      <c r="F606" s="54" t="s">
        <v>2915</v>
      </c>
      <c r="G606" s="54">
        <v>2558154.523</v>
      </c>
      <c r="H606" s="54">
        <v>1159910.9920000001</v>
      </c>
      <c r="I606" s="54" t="s">
        <v>38</v>
      </c>
      <c r="J606" s="55">
        <v>39630</v>
      </c>
    </row>
    <row r="607" spans="1:10" x14ac:dyDescent="0.3">
      <c r="A607" s="54" t="s">
        <v>2930</v>
      </c>
      <c r="B607" s="54">
        <v>1609</v>
      </c>
      <c r="C607" s="56" t="s">
        <v>23</v>
      </c>
      <c r="D607" s="54" t="s">
        <v>2927</v>
      </c>
      <c r="E607" s="54">
        <v>2335</v>
      </c>
      <c r="F607" s="54" t="s">
        <v>2915</v>
      </c>
      <c r="G607" s="54">
        <v>2557602.0649999999</v>
      </c>
      <c r="H607" s="54">
        <v>1158207.5919999999</v>
      </c>
      <c r="I607" s="54" t="s">
        <v>38</v>
      </c>
      <c r="J607" s="55">
        <v>39630</v>
      </c>
    </row>
    <row r="608" spans="1:10" x14ac:dyDescent="0.3">
      <c r="A608" s="54" t="s">
        <v>777</v>
      </c>
      <c r="B608" s="54">
        <v>1610</v>
      </c>
      <c r="C608" s="56" t="s">
        <v>54</v>
      </c>
      <c r="D608" s="54" t="s">
        <v>774</v>
      </c>
      <c r="E608" s="54">
        <v>5805</v>
      </c>
      <c r="F608" s="54" t="s">
        <v>651</v>
      </c>
      <c r="G608" s="54">
        <v>2551506.0950000002</v>
      </c>
      <c r="H608" s="54">
        <v>1156969.2960000001</v>
      </c>
      <c r="I608" s="54" t="s">
        <v>38</v>
      </c>
      <c r="J608" s="55">
        <v>39630</v>
      </c>
    </row>
    <row r="609" spans="1:10" x14ac:dyDescent="0.3">
      <c r="A609" s="54" t="s">
        <v>778</v>
      </c>
      <c r="B609" s="54">
        <v>1610</v>
      </c>
      <c r="C609" s="56" t="s">
        <v>23</v>
      </c>
      <c r="D609" s="54" t="s">
        <v>774</v>
      </c>
      <c r="E609" s="54">
        <v>5805</v>
      </c>
      <c r="F609" s="54" t="s">
        <v>651</v>
      </c>
      <c r="G609" s="54">
        <v>2552951.4070000001</v>
      </c>
      <c r="H609" s="54">
        <v>1157766.04</v>
      </c>
      <c r="I609" s="54" t="s">
        <v>38</v>
      </c>
      <c r="J609" s="55">
        <v>39630</v>
      </c>
    </row>
    <row r="610" spans="1:10" x14ac:dyDescent="0.3">
      <c r="A610" s="54" t="s">
        <v>776</v>
      </c>
      <c r="B610" s="54">
        <v>1610</v>
      </c>
      <c r="C610" s="56" t="s">
        <v>46</v>
      </c>
      <c r="D610" s="54" t="s">
        <v>774</v>
      </c>
      <c r="E610" s="54">
        <v>5805</v>
      </c>
      <c r="F610" s="54" t="s">
        <v>651</v>
      </c>
      <c r="G610" s="54">
        <v>2551397.0249999999</v>
      </c>
      <c r="H610" s="54">
        <v>1157988.263</v>
      </c>
      <c r="I610" s="54" t="s">
        <v>38</v>
      </c>
      <c r="J610" s="55">
        <v>39630</v>
      </c>
    </row>
    <row r="611" spans="1:10" x14ac:dyDescent="0.3">
      <c r="A611" s="54" t="s">
        <v>2919</v>
      </c>
      <c r="B611" s="54">
        <v>1611</v>
      </c>
      <c r="C611" s="56" t="s">
        <v>23</v>
      </c>
      <c r="D611" s="54" t="s">
        <v>2916</v>
      </c>
      <c r="E611" s="54">
        <v>2338</v>
      </c>
      <c r="F611" s="54" t="s">
        <v>2915</v>
      </c>
      <c r="G611" s="54">
        <v>2560328.2960000001</v>
      </c>
      <c r="H611" s="54">
        <v>1161851.496</v>
      </c>
      <c r="I611" s="54" t="s">
        <v>38</v>
      </c>
      <c r="J611" s="55">
        <v>39630</v>
      </c>
    </row>
    <row r="612" spans="1:10" x14ac:dyDescent="0.3">
      <c r="A612" s="54" t="s">
        <v>775</v>
      </c>
      <c r="B612" s="54">
        <v>1612</v>
      </c>
      <c r="C612" s="56" t="s">
        <v>23</v>
      </c>
      <c r="D612" s="54" t="s">
        <v>774</v>
      </c>
      <c r="E612" s="54">
        <v>5805</v>
      </c>
      <c r="F612" s="54" t="s">
        <v>651</v>
      </c>
      <c r="G612" s="54">
        <v>2555402.628</v>
      </c>
      <c r="H612" s="54">
        <v>1155682.4539999999</v>
      </c>
      <c r="I612" s="54" t="s">
        <v>38</v>
      </c>
      <c r="J612" s="55">
        <v>39630</v>
      </c>
    </row>
    <row r="613" spans="1:10" x14ac:dyDescent="0.3">
      <c r="A613" s="54" t="s">
        <v>799</v>
      </c>
      <c r="B613" s="54">
        <v>1613</v>
      </c>
      <c r="C613" s="56" t="s">
        <v>23</v>
      </c>
      <c r="D613" s="54" t="s">
        <v>799</v>
      </c>
      <c r="E613" s="54">
        <v>5790</v>
      </c>
      <c r="F613" s="54" t="s">
        <v>651</v>
      </c>
      <c r="G613" s="54">
        <v>2556786.9240000001</v>
      </c>
      <c r="H613" s="54">
        <v>1156240.8970000001</v>
      </c>
      <c r="I613" s="54" t="s">
        <v>38</v>
      </c>
      <c r="J613" s="55">
        <v>39630</v>
      </c>
    </row>
    <row r="614" spans="1:10" x14ac:dyDescent="0.3">
      <c r="A614" s="54" t="s">
        <v>2933</v>
      </c>
      <c r="B614" s="54">
        <v>1614</v>
      </c>
      <c r="C614" s="56" t="s">
        <v>23</v>
      </c>
      <c r="D614" s="54" t="s">
        <v>2933</v>
      </c>
      <c r="E614" s="54">
        <v>2328</v>
      </c>
      <c r="F614" s="54" t="s">
        <v>2915</v>
      </c>
      <c r="G614" s="54">
        <v>2552972.87</v>
      </c>
      <c r="H614" s="54">
        <v>1152825.628</v>
      </c>
      <c r="I614" s="54" t="s">
        <v>38</v>
      </c>
      <c r="J614" s="55">
        <v>39630</v>
      </c>
    </row>
    <row r="615" spans="1:10" x14ac:dyDescent="0.3">
      <c r="A615" s="54" t="s">
        <v>2936</v>
      </c>
      <c r="B615" s="54">
        <v>1615</v>
      </c>
      <c r="C615" s="56" t="s">
        <v>23</v>
      </c>
      <c r="D615" s="54" t="s">
        <v>2936</v>
      </c>
      <c r="E615" s="54">
        <v>2323</v>
      </c>
      <c r="F615" s="54" t="s">
        <v>2915</v>
      </c>
      <c r="G615" s="54">
        <v>2554616.372</v>
      </c>
      <c r="H615" s="54">
        <v>1153270.7849999999</v>
      </c>
      <c r="I615" s="54" t="s">
        <v>38</v>
      </c>
      <c r="J615" s="55">
        <v>39630</v>
      </c>
    </row>
    <row r="616" spans="1:10" x14ac:dyDescent="0.3">
      <c r="A616" s="54" t="s">
        <v>2937</v>
      </c>
      <c r="B616" s="54">
        <v>1616</v>
      </c>
      <c r="C616" s="56" t="s">
        <v>23</v>
      </c>
      <c r="D616" s="54" t="s">
        <v>2937</v>
      </c>
      <c r="E616" s="54">
        <v>2321</v>
      </c>
      <c r="F616" s="54" t="s">
        <v>2915</v>
      </c>
      <c r="G616" s="54">
        <v>2555016.08</v>
      </c>
      <c r="H616" s="54">
        <v>1150857.8529999999</v>
      </c>
      <c r="I616" s="54" t="s">
        <v>38</v>
      </c>
      <c r="J616" s="55">
        <v>39630</v>
      </c>
    </row>
    <row r="617" spans="1:10" x14ac:dyDescent="0.3">
      <c r="A617" s="54" t="s">
        <v>2931</v>
      </c>
      <c r="B617" s="54">
        <v>1617</v>
      </c>
      <c r="C617" s="56" t="s">
        <v>23</v>
      </c>
      <c r="D617" s="54" t="s">
        <v>2931</v>
      </c>
      <c r="E617" s="54">
        <v>2333</v>
      </c>
      <c r="F617" s="54" t="s">
        <v>2915</v>
      </c>
      <c r="G617" s="54">
        <v>2557257.5860000001</v>
      </c>
      <c r="H617" s="54">
        <v>1153594.094</v>
      </c>
      <c r="I617" s="54" t="s">
        <v>38</v>
      </c>
      <c r="J617" s="55">
        <v>39630</v>
      </c>
    </row>
    <row r="618" spans="1:10" x14ac:dyDescent="0.3">
      <c r="A618" s="54" t="s">
        <v>2938</v>
      </c>
      <c r="B618" s="54">
        <v>1617</v>
      </c>
      <c r="C618" s="56" t="s">
        <v>46</v>
      </c>
      <c r="D618" s="54" t="s">
        <v>2937</v>
      </c>
      <c r="E618" s="54">
        <v>2321</v>
      </c>
      <c r="F618" s="54" t="s">
        <v>2915</v>
      </c>
      <c r="G618" s="54">
        <v>2556060.7710000002</v>
      </c>
      <c r="H618" s="54">
        <v>1153197.645</v>
      </c>
      <c r="I618" s="54" t="s">
        <v>38</v>
      </c>
      <c r="J618" s="55">
        <v>39630</v>
      </c>
    </row>
    <row r="619" spans="1:10" x14ac:dyDescent="0.3">
      <c r="A619" s="54" t="s">
        <v>2932</v>
      </c>
      <c r="B619" s="54">
        <v>1618</v>
      </c>
      <c r="C619" s="56" t="s">
        <v>23</v>
      </c>
      <c r="D619" s="54" t="s">
        <v>2934</v>
      </c>
      <c r="E619" s="54">
        <v>2325</v>
      </c>
      <c r="F619" s="54" t="s">
        <v>2915</v>
      </c>
      <c r="G619" s="54">
        <v>2562015.844</v>
      </c>
      <c r="H619" s="54">
        <v>1153732.6140000001</v>
      </c>
      <c r="I619" s="54" t="s">
        <v>38</v>
      </c>
      <c r="J619" s="55">
        <v>39630</v>
      </c>
    </row>
    <row r="620" spans="1:10" x14ac:dyDescent="0.3">
      <c r="A620" s="54" t="s">
        <v>2932</v>
      </c>
      <c r="B620" s="54">
        <v>1618</v>
      </c>
      <c r="C620" s="56" t="s">
        <v>23</v>
      </c>
      <c r="D620" s="54" t="s">
        <v>2931</v>
      </c>
      <c r="E620" s="54">
        <v>2333</v>
      </c>
      <c r="F620" s="54" t="s">
        <v>2915</v>
      </c>
      <c r="G620" s="54">
        <v>2557869.4500000002</v>
      </c>
      <c r="H620" s="54">
        <v>1153130.3149999999</v>
      </c>
      <c r="I620" s="54" t="s">
        <v>38</v>
      </c>
      <c r="J620" s="55">
        <v>39630</v>
      </c>
    </row>
    <row r="621" spans="1:10" x14ac:dyDescent="0.3">
      <c r="A621" s="54" t="s">
        <v>2935</v>
      </c>
      <c r="B621" s="54">
        <v>1619</v>
      </c>
      <c r="C621" s="56" t="s">
        <v>23</v>
      </c>
      <c r="D621" s="54" t="s">
        <v>2934</v>
      </c>
      <c r="E621" s="54">
        <v>2325</v>
      </c>
      <c r="F621" s="54" t="s">
        <v>2915</v>
      </c>
      <c r="G621" s="54">
        <v>2564219.0860000001</v>
      </c>
      <c r="H621" s="54">
        <v>1150186.952</v>
      </c>
      <c r="I621" s="54" t="s">
        <v>38</v>
      </c>
      <c r="J621" s="55">
        <v>39630</v>
      </c>
    </row>
    <row r="622" spans="1:10" x14ac:dyDescent="0.3">
      <c r="A622" s="54" t="s">
        <v>2924</v>
      </c>
      <c r="B622" s="54">
        <v>1623</v>
      </c>
      <c r="C622" s="56" t="s">
        <v>23</v>
      </c>
      <c r="D622" s="54" t="s">
        <v>2924</v>
      </c>
      <c r="E622" s="54">
        <v>2336</v>
      </c>
      <c r="F622" s="54" t="s">
        <v>2915</v>
      </c>
      <c r="G622" s="54">
        <v>2562864.8689999999</v>
      </c>
      <c r="H622" s="54">
        <v>1158294.692</v>
      </c>
      <c r="I622" s="54" t="s">
        <v>38</v>
      </c>
      <c r="J622" s="55">
        <v>39630</v>
      </c>
    </row>
    <row r="623" spans="1:10" x14ac:dyDescent="0.3">
      <c r="A623" s="54" t="s">
        <v>2918</v>
      </c>
      <c r="B623" s="54">
        <v>1624</v>
      </c>
      <c r="C623" s="56" t="s">
        <v>46</v>
      </c>
      <c r="D623" s="54" t="s">
        <v>2916</v>
      </c>
      <c r="E623" s="54">
        <v>2338</v>
      </c>
      <c r="F623" s="54" t="s">
        <v>2915</v>
      </c>
      <c r="G623" s="54">
        <v>2561236.946</v>
      </c>
      <c r="H623" s="54">
        <v>1160823.473</v>
      </c>
      <c r="I623" s="54" t="s">
        <v>38</v>
      </c>
      <c r="J623" s="55">
        <v>39630</v>
      </c>
    </row>
    <row r="624" spans="1:10" x14ac:dyDescent="0.3">
      <c r="A624" s="54" t="s">
        <v>2916</v>
      </c>
      <c r="B624" s="54">
        <v>1624</v>
      </c>
      <c r="C624" s="56" t="s">
        <v>23</v>
      </c>
      <c r="D624" s="54" t="s">
        <v>2916</v>
      </c>
      <c r="E624" s="54">
        <v>2338</v>
      </c>
      <c r="F624" s="54" t="s">
        <v>2915</v>
      </c>
      <c r="G624" s="54">
        <v>2560222.7000000002</v>
      </c>
      <c r="H624" s="54">
        <v>1159693.0109999999</v>
      </c>
      <c r="I624" s="54" t="s">
        <v>38</v>
      </c>
      <c r="J624" s="55">
        <v>39630</v>
      </c>
    </row>
    <row r="625" spans="1:10" x14ac:dyDescent="0.3">
      <c r="A625" s="54" t="s">
        <v>2917</v>
      </c>
      <c r="B625" s="54">
        <v>1624</v>
      </c>
      <c r="C625" s="56" t="s">
        <v>44</v>
      </c>
      <c r="D625" s="54" t="s">
        <v>2916</v>
      </c>
      <c r="E625" s="54">
        <v>2338</v>
      </c>
      <c r="F625" s="54" t="s">
        <v>2915</v>
      </c>
      <c r="G625" s="54">
        <v>2559313.324</v>
      </c>
      <c r="H625" s="54">
        <v>1159016.791</v>
      </c>
      <c r="I625" s="54" t="s">
        <v>38</v>
      </c>
      <c r="J625" s="55">
        <v>39630</v>
      </c>
    </row>
    <row r="626" spans="1:10" x14ac:dyDescent="0.3">
      <c r="A626" s="54" t="s">
        <v>2917</v>
      </c>
      <c r="B626" s="54">
        <v>1624</v>
      </c>
      <c r="C626" s="56" t="s">
        <v>44</v>
      </c>
      <c r="D626" s="54" t="s">
        <v>2916</v>
      </c>
      <c r="E626" s="54">
        <v>2338</v>
      </c>
      <c r="F626" s="54" t="s">
        <v>2915</v>
      </c>
      <c r="G626" s="54">
        <v>2561730.503</v>
      </c>
      <c r="H626" s="54">
        <v>1160529.5390000001</v>
      </c>
      <c r="I626" s="54" t="s">
        <v>38</v>
      </c>
      <c r="J626" s="55">
        <v>39630</v>
      </c>
    </row>
    <row r="627" spans="1:10" x14ac:dyDescent="0.3">
      <c r="A627" s="54" t="s">
        <v>3093</v>
      </c>
      <c r="B627" s="54">
        <v>1625</v>
      </c>
      <c r="C627" s="56" t="s">
        <v>46</v>
      </c>
      <c r="D627" s="54" t="s">
        <v>3089</v>
      </c>
      <c r="E627" s="54">
        <v>2152</v>
      </c>
      <c r="F627" s="54" t="s">
        <v>2915</v>
      </c>
      <c r="G627" s="54">
        <v>2566190.895</v>
      </c>
      <c r="H627" s="54">
        <v>1165776.085</v>
      </c>
      <c r="I627" s="54" t="s">
        <v>38</v>
      </c>
      <c r="J627" s="55">
        <v>39630</v>
      </c>
    </row>
    <row r="628" spans="1:10" x14ac:dyDescent="0.3">
      <c r="A628" s="54" t="s">
        <v>3094</v>
      </c>
      <c r="B628" s="54">
        <v>1625</v>
      </c>
      <c r="C628" s="56" t="s">
        <v>23</v>
      </c>
      <c r="D628" s="54" t="s">
        <v>3089</v>
      </c>
      <c r="E628" s="54">
        <v>2152</v>
      </c>
      <c r="F628" s="54" t="s">
        <v>2915</v>
      </c>
      <c r="G628" s="54">
        <v>2563652.1630000002</v>
      </c>
      <c r="H628" s="54">
        <v>1164362.906</v>
      </c>
      <c r="I628" s="54" t="s">
        <v>38</v>
      </c>
      <c r="J628" s="55">
        <v>39630</v>
      </c>
    </row>
    <row r="629" spans="1:10" x14ac:dyDescent="0.3">
      <c r="A629" s="54" t="s">
        <v>3092</v>
      </c>
      <c r="B629" s="54">
        <v>1626</v>
      </c>
      <c r="C629" s="56" t="s">
        <v>23</v>
      </c>
      <c r="D629" s="54" t="s">
        <v>3089</v>
      </c>
      <c r="E629" s="54">
        <v>2152</v>
      </c>
      <c r="F629" s="54" t="s">
        <v>2915</v>
      </c>
      <c r="G629" s="54">
        <v>2564400.6669999999</v>
      </c>
      <c r="H629" s="54">
        <v>1166899.996</v>
      </c>
      <c r="I629" s="54" t="s">
        <v>38</v>
      </c>
      <c r="J629" s="55">
        <v>39630</v>
      </c>
    </row>
    <row r="630" spans="1:10" x14ac:dyDescent="0.3">
      <c r="A630" s="54" t="s">
        <v>3090</v>
      </c>
      <c r="B630" s="54">
        <v>1626</v>
      </c>
      <c r="C630" s="56" t="s">
        <v>44</v>
      </c>
      <c r="D630" s="54" t="s">
        <v>3089</v>
      </c>
      <c r="E630" s="54">
        <v>2152</v>
      </c>
      <c r="F630" s="54" t="s">
        <v>2915</v>
      </c>
      <c r="G630" s="54">
        <v>2562915.2629999998</v>
      </c>
      <c r="H630" s="54">
        <v>1165957.2009999999</v>
      </c>
      <c r="I630" s="54" t="s">
        <v>38</v>
      </c>
      <c r="J630" s="55">
        <v>39630</v>
      </c>
    </row>
    <row r="631" spans="1:10" x14ac:dyDescent="0.3">
      <c r="A631" s="54" t="s">
        <v>3091</v>
      </c>
      <c r="B631" s="54">
        <v>1626</v>
      </c>
      <c r="C631" s="56" t="s">
        <v>46</v>
      </c>
      <c r="D631" s="54" t="s">
        <v>3089</v>
      </c>
      <c r="E631" s="54">
        <v>2152</v>
      </c>
      <c r="F631" s="54" t="s">
        <v>2915</v>
      </c>
      <c r="G631" s="54">
        <v>2563224.5780000002</v>
      </c>
      <c r="H631" s="54">
        <v>1167073.5449999999</v>
      </c>
      <c r="I631" s="54" t="s">
        <v>38</v>
      </c>
      <c r="J631" s="55">
        <v>39630</v>
      </c>
    </row>
    <row r="632" spans="1:10" x14ac:dyDescent="0.3">
      <c r="A632" s="54" t="s">
        <v>2926</v>
      </c>
      <c r="B632" s="54">
        <v>1627</v>
      </c>
      <c r="C632" s="56" t="s">
        <v>23</v>
      </c>
      <c r="D632" s="54" t="s">
        <v>3089</v>
      </c>
      <c r="E632" s="54">
        <v>2152</v>
      </c>
      <c r="F632" s="54" t="s">
        <v>2915</v>
      </c>
      <c r="G632" s="54">
        <v>2563160.923</v>
      </c>
      <c r="H632" s="54">
        <v>1161721.0589999999</v>
      </c>
      <c r="I632" s="54" t="s">
        <v>38</v>
      </c>
      <c r="J632" s="55">
        <v>39630</v>
      </c>
    </row>
    <row r="633" spans="1:10" x14ac:dyDescent="0.3">
      <c r="A633" s="54" t="s">
        <v>2926</v>
      </c>
      <c r="B633" s="54">
        <v>1627</v>
      </c>
      <c r="C633" s="56" t="s">
        <v>23</v>
      </c>
      <c r="D633" s="54" t="s">
        <v>2926</v>
      </c>
      <c r="E633" s="54">
        <v>2155</v>
      </c>
      <c r="F633" s="54" t="s">
        <v>2915</v>
      </c>
      <c r="G633" s="54">
        <v>2565067.4410000001</v>
      </c>
      <c r="H633" s="54">
        <v>1163021.3840000001</v>
      </c>
      <c r="I633" s="54" t="s">
        <v>38</v>
      </c>
      <c r="J633" s="55">
        <v>39630</v>
      </c>
    </row>
    <row r="634" spans="1:10" x14ac:dyDescent="0.3">
      <c r="A634" s="54" t="s">
        <v>2926</v>
      </c>
      <c r="B634" s="54">
        <v>1627</v>
      </c>
      <c r="C634" s="56" t="s">
        <v>23</v>
      </c>
      <c r="D634" s="54" t="s">
        <v>2924</v>
      </c>
      <c r="E634" s="54">
        <v>2336</v>
      </c>
      <c r="F634" s="54" t="s">
        <v>2915</v>
      </c>
      <c r="G634" s="54">
        <v>2563141.6850000001</v>
      </c>
      <c r="H634" s="54">
        <v>1161124.773</v>
      </c>
      <c r="I634" s="54" t="s">
        <v>38</v>
      </c>
      <c r="J634" s="55">
        <v>39630</v>
      </c>
    </row>
    <row r="635" spans="1:10" x14ac:dyDescent="0.3">
      <c r="A635" s="54" t="s">
        <v>3087</v>
      </c>
      <c r="B635" s="54">
        <v>1628</v>
      </c>
      <c r="C635" s="56" t="s">
        <v>23</v>
      </c>
      <c r="D635" s="54" t="s">
        <v>3115</v>
      </c>
      <c r="E635" s="54">
        <v>2131</v>
      </c>
      <c r="F635" s="54" t="s">
        <v>2915</v>
      </c>
      <c r="G635" s="54">
        <v>2568692.5869999998</v>
      </c>
      <c r="H635" s="54">
        <v>1164573.8700000001</v>
      </c>
      <c r="I635" s="54" t="s">
        <v>38</v>
      </c>
      <c r="J635" s="55">
        <v>39630</v>
      </c>
    </row>
    <row r="636" spans="1:10" x14ac:dyDescent="0.3">
      <c r="A636" s="54" t="s">
        <v>3087</v>
      </c>
      <c r="B636" s="54">
        <v>1628</v>
      </c>
      <c r="C636" s="56" t="s">
        <v>23</v>
      </c>
      <c r="D636" s="54" t="s">
        <v>3097</v>
      </c>
      <c r="E636" s="54">
        <v>2148</v>
      </c>
      <c r="F636" s="54" t="s">
        <v>2915</v>
      </c>
      <c r="G636" s="54">
        <v>2568123.5819999999</v>
      </c>
      <c r="H636" s="54">
        <v>1164426.716</v>
      </c>
      <c r="I636" s="54" t="s">
        <v>38</v>
      </c>
      <c r="J636" s="55">
        <v>39630</v>
      </c>
    </row>
    <row r="637" spans="1:10" x14ac:dyDescent="0.3">
      <c r="A637" s="54" t="s">
        <v>3087</v>
      </c>
      <c r="B637" s="54">
        <v>1628</v>
      </c>
      <c r="C637" s="56" t="s">
        <v>23</v>
      </c>
      <c r="D637" s="54" t="s">
        <v>2926</v>
      </c>
      <c r="E637" s="54">
        <v>2155</v>
      </c>
      <c r="F637" s="54" t="s">
        <v>2915</v>
      </c>
      <c r="G637" s="54">
        <v>2564661.4890000001</v>
      </c>
      <c r="H637" s="54">
        <v>1160309.7779999999</v>
      </c>
      <c r="I637" s="54" t="s">
        <v>38</v>
      </c>
      <c r="J637" s="55">
        <v>39630</v>
      </c>
    </row>
    <row r="638" spans="1:10" x14ac:dyDescent="0.3">
      <c r="A638" s="54" t="s">
        <v>3087</v>
      </c>
      <c r="B638" s="54">
        <v>1628</v>
      </c>
      <c r="C638" s="56" t="s">
        <v>23</v>
      </c>
      <c r="D638" s="54" t="s">
        <v>3087</v>
      </c>
      <c r="E638" s="54">
        <v>2160</v>
      </c>
      <c r="F638" s="54" t="s">
        <v>2915</v>
      </c>
      <c r="G638" s="54">
        <v>2566451.7069999999</v>
      </c>
      <c r="H638" s="54">
        <v>1162175.656</v>
      </c>
      <c r="I638" s="54" t="s">
        <v>38</v>
      </c>
      <c r="J638" s="55">
        <v>39630</v>
      </c>
    </row>
    <row r="639" spans="1:10" x14ac:dyDescent="0.3">
      <c r="A639" s="54" t="s">
        <v>2925</v>
      </c>
      <c r="B639" s="54">
        <v>1630</v>
      </c>
      <c r="C639" s="56" t="s">
        <v>23</v>
      </c>
      <c r="D639" s="54" t="s">
        <v>2925</v>
      </c>
      <c r="E639" s="54">
        <v>2125</v>
      </c>
      <c r="F639" s="54" t="s">
        <v>2915</v>
      </c>
      <c r="G639" s="54">
        <v>2566968.287</v>
      </c>
      <c r="H639" s="54">
        <v>1160728.9990000001</v>
      </c>
      <c r="I639" s="54" t="s">
        <v>38</v>
      </c>
      <c r="J639" s="55">
        <v>39630</v>
      </c>
    </row>
    <row r="640" spans="1:10" x14ac:dyDescent="0.3">
      <c r="A640" s="54" t="s">
        <v>2925</v>
      </c>
      <c r="B640" s="54">
        <v>1630</v>
      </c>
      <c r="C640" s="56" t="s">
        <v>23</v>
      </c>
      <c r="D640" s="54" t="s">
        <v>2926</v>
      </c>
      <c r="E640" s="54">
        <v>2155</v>
      </c>
      <c r="F640" s="54" t="s">
        <v>2915</v>
      </c>
      <c r="G640" s="54">
        <v>2565455.304</v>
      </c>
      <c r="H640" s="54">
        <v>1158875.817</v>
      </c>
      <c r="I640" s="54" t="s">
        <v>38</v>
      </c>
      <c r="J640" s="55">
        <v>39630</v>
      </c>
    </row>
    <row r="641" spans="1:10" x14ac:dyDescent="0.3">
      <c r="A641" s="54" t="s">
        <v>2925</v>
      </c>
      <c r="B641" s="54">
        <v>1630</v>
      </c>
      <c r="C641" s="56" t="s">
        <v>23</v>
      </c>
      <c r="D641" s="54" t="s">
        <v>3087</v>
      </c>
      <c r="E641" s="54">
        <v>2160</v>
      </c>
      <c r="F641" s="54" t="s">
        <v>2915</v>
      </c>
      <c r="G641" s="54">
        <v>2568901.9649999999</v>
      </c>
      <c r="H641" s="54">
        <v>1162259.8659999999</v>
      </c>
      <c r="I641" s="54" t="s">
        <v>38</v>
      </c>
      <c r="J641" s="55">
        <v>39630</v>
      </c>
    </row>
    <row r="642" spans="1:10" x14ac:dyDescent="0.3">
      <c r="A642" s="54" t="s">
        <v>2925</v>
      </c>
      <c r="B642" s="54">
        <v>1630</v>
      </c>
      <c r="C642" s="56" t="s">
        <v>23</v>
      </c>
      <c r="D642" s="54" t="s">
        <v>2924</v>
      </c>
      <c r="E642" s="54">
        <v>2336</v>
      </c>
      <c r="F642" s="54" t="s">
        <v>2915</v>
      </c>
      <c r="G642" s="54">
        <v>2565194.253</v>
      </c>
      <c r="H642" s="54">
        <v>1157667.22</v>
      </c>
      <c r="I642" s="54" t="s">
        <v>38</v>
      </c>
      <c r="J642" s="55">
        <v>39630</v>
      </c>
    </row>
    <row r="643" spans="1:10" x14ac:dyDescent="0.3">
      <c r="A643" s="54" t="s">
        <v>3097</v>
      </c>
      <c r="B643" s="54">
        <v>1632</v>
      </c>
      <c r="C643" s="56" t="s">
        <v>23</v>
      </c>
      <c r="D643" s="54" t="s">
        <v>3097</v>
      </c>
      <c r="E643" s="54">
        <v>2148</v>
      </c>
      <c r="F643" s="54" t="s">
        <v>2915</v>
      </c>
      <c r="G643" s="54">
        <v>2569624.7149999999</v>
      </c>
      <c r="H643" s="54">
        <v>1165715.567</v>
      </c>
      <c r="I643" s="54" t="s">
        <v>38</v>
      </c>
      <c r="J643" s="55">
        <v>39630</v>
      </c>
    </row>
    <row r="644" spans="1:10" x14ac:dyDescent="0.3">
      <c r="A644" s="54" t="s">
        <v>3103</v>
      </c>
      <c r="B644" s="54">
        <v>1633</v>
      </c>
      <c r="C644" s="56" t="s">
        <v>23</v>
      </c>
      <c r="D644" s="54" t="s">
        <v>3103</v>
      </c>
      <c r="E644" s="54">
        <v>2140</v>
      </c>
      <c r="F644" s="54" t="s">
        <v>2915</v>
      </c>
      <c r="G644" s="54">
        <v>2569453.7629999998</v>
      </c>
      <c r="H644" s="54">
        <v>1167360.6170000001</v>
      </c>
      <c r="I644" s="54" t="s">
        <v>38</v>
      </c>
      <c r="J644" s="55">
        <v>39630</v>
      </c>
    </row>
    <row r="645" spans="1:10" x14ac:dyDescent="0.3">
      <c r="A645" s="54" t="s">
        <v>3104</v>
      </c>
      <c r="B645" s="54">
        <v>1633</v>
      </c>
      <c r="C645" s="56" t="s">
        <v>46</v>
      </c>
      <c r="D645" s="54" t="s">
        <v>3103</v>
      </c>
      <c r="E645" s="54">
        <v>2140</v>
      </c>
      <c r="F645" s="54" t="s">
        <v>2915</v>
      </c>
      <c r="G645" s="54">
        <v>2572104.997</v>
      </c>
      <c r="H645" s="54">
        <v>1167791.4639999999</v>
      </c>
      <c r="I645" s="54" t="s">
        <v>38</v>
      </c>
      <c r="J645" s="55">
        <v>39630</v>
      </c>
    </row>
    <row r="646" spans="1:10" x14ac:dyDescent="0.3">
      <c r="A646" s="54" t="s">
        <v>3096</v>
      </c>
      <c r="B646" s="54">
        <v>1634</v>
      </c>
      <c r="C646" s="56" t="s">
        <v>23</v>
      </c>
      <c r="D646" s="54" t="s">
        <v>3108</v>
      </c>
      <c r="E646" s="54">
        <v>2137</v>
      </c>
      <c r="F646" s="54" t="s">
        <v>2915</v>
      </c>
      <c r="G646" s="54">
        <v>2577194.5720000002</v>
      </c>
      <c r="H646" s="54">
        <v>1169536.6769999999</v>
      </c>
      <c r="I646" s="54" t="s">
        <v>38</v>
      </c>
      <c r="J646" s="55">
        <v>39630</v>
      </c>
    </row>
    <row r="647" spans="1:10" x14ac:dyDescent="0.3">
      <c r="A647" s="54" t="s">
        <v>3096</v>
      </c>
      <c r="B647" s="54">
        <v>1634</v>
      </c>
      <c r="C647" s="56" t="s">
        <v>23</v>
      </c>
      <c r="D647" s="54" t="s">
        <v>3095</v>
      </c>
      <c r="E647" s="54">
        <v>2149</v>
      </c>
      <c r="F647" s="54" t="s">
        <v>2915</v>
      </c>
      <c r="G647" s="54">
        <v>2579326.8969999999</v>
      </c>
      <c r="H647" s="54">
        <v>1171247.351</v>
      </c>
      <c r="I647" s="54" t="s">
        <v>38</v>
      </c>
      <c r="J647" s="55">
        <v>39630</v>
      </c>
    </row>
    <row r="648" spans="1:10" x14ac:dyDescent="0.3">
      <c r="A648" s="54" t="s">
        <v>3101</v>
      </c>
      <c r="B648" s="54">
        <v>1635</v>
      </c>
      <c r="C648" s="56" t="s">
        <v>23</v>
      </c>
      <c r="D648" s="54" t="s">
        <v>2925</v>
      </c>
      <c r="E648" s="54">
        <v>2125</v>
      </c>
      <c r="F648" s="54" t="s">
        <v>2915</v>
      </c>
      <c r="G648" s="54">
        <v>2568651.0589999999</v>
      </c>
      <c r="H648" s="54">
        <v>1159549.892</v>
      </c>
      <c r="I648" s="54" t="s">
        <v>38</v>
      </c>
      <c r="J648" s="55">
        <v>39630</v>
      </c>
    </row>
    <row r="649" spans="1:10" x14ac:dyDescent="0.3">
      <c r="A649" s="54" t="s">
        <v>3101</v>
      </c>
      <c r="B649" s="54">
        <v>1635</v>
      </c>
      <c r="C649" s="56" t="s">
        <v>23</v>
      </c>
      <c r="D649" s="54" t="s">
        <v>3110</v>
      </c>
      <c r="E649" s="54">
        <v>2135</v>
      </c>
      <c r="F649" s="54" t="s">
        <v>2915</v>
      </c>
      <c r="G649" s="54">
        <v>2566713.0150000001</v>
      </c>
      <c r="H649" s="54">
        <v>1157476.5249999999</v>
      </c>
      <c r="I649" s="54" t="s">
        <v>38</v>
      </c>
      <c r="J649" s="55">
        <v>39630</v>
      </c>
    </row>
    <row r="650" spans="1:10" x14ac:dyDescent="0.3">
      <c r="A650" s="54" t="s">
        <v>3101</v>
      </c>
      <c r="B650" s="54">
        <v>1635</v>
      </c>
      <c r="C650" s="56" t="s">
        <v>23</v>
      </c>
      <c r="D650" s="54" t="s">
        <v>3099</v>
      </c>
      <c r="E650" s="54">
        <v>2145</v>
      </c>
      <c r="F650" s="54" t="s">
        <v>2915</v>
      </c>
      <c r="G650" s="54">
        <v>2569330.2200000002</v>
      </c>
      <c r="H650" s="54">
        <v>1161699.9210000001</v>
      </c>
      <c r="I650" s="54" t="s">
        <v>38</v>
      </c>
      <c r="J650" s="55">
        <v>39630</v>
      </c>
    </row>
    <row r="651" spans="1:10" x14ac:dyDescent="0.3">
      <c r="A651" s="54" t="s">
        <v>3113</v>
      </c>
      <c r="B651" s="54">
        <v>1636</v>
      </c>
      <c r="C651" s="56" t="s">
        <v>23</v>
      </c>
      <c r="D651" s="54" t="s">
        <v>3113</v>
      </c>
      <c r="E651" s="54">
        <v>2124</v>
      </c>
      <c r="F651" s="54" t="s">
        <v>2915</v>
      </c>
      <c r="G651" s="54">
        <v>2575975.1809999999</v>
      </c>
      <c r="H651" s="54">
        <v>1160959.44</v>
      </c>
      <c r="I651" s="54" t="s">
        <v>38</v>
      </c>
      <c r="J651" s="55">
        <v>39630</v>
      </c>
    </row>
    <row r="652" spans="1:10" x14ac:dyDescent="0.3">
      <c r="A652" s="54" t="s">
        <v>3113</v>
      </c>
      <c r="B652" s="54">
        <v>1636</v>
      </c>
      <c r="C652" s="56" t="s">
        <v>23</v>
      </c>
      <c r="D652" s="54" t="s">
        <v>3110</v>
      </c>
      <c r="E652" s="54">
        <v>2135</v>
      </c>
      <c r="F652" s="54" t="s">
        <v>2915</v>
      </c>
      <c r="G652" s="54">
        <v>2577822.9369999999</v>
      </c>
      <c r="H652" s="54">
        <v>1160202.9450000001</v>
      </c>
      <c r="I652" s="54" t="s">
        <v>38</v>
      </c>
      <c r="J652" s="55">
        <v>39630</v>
      </c>
    </row>
    <row r="653" spans="1:10" x14ac:dyDescent="0.3">
      <c r="A653" s="54" t="s">
        <v>3081</v>
      </c>
      <c r="B653" s="54">
        <v>1637</v>
      </c>
      <c r="C653" s="56" t="s">
        <v>23</v>
      </c>
      <c r="D653" s="54" t="s">
        <v>3105</v>
      </c>
      <c r="E653" s="54">
        <v>2138</v>
      </c>
      <c r="F653" s="54" t="s">
        <v>2915</v>
      </c>
      <c r="G653" s="54">
        <v>2582239.7340000002</v>
      </c>
      <c r="H653" s="54">
        <v>1158245.8529999999</v>
      </c>
      <c r="I653" s="54" t="s">
        <v>38</v>
      </c>
      <c r="J653" s="55">
        <v>39630</v>
      </c>
    </row>
    <row r="654" spans="1:10" x14ac:dyDescent="0.3">
      <c r="A654" s="54" t="s">
        <v>3081</v>
      </c>
      <c r="B654" s="54">
        <v>1637</v>
      </c>
      <c r="C654" s="56" t="s">
        <v>23</v>
      </c>
      <c r="D654" s="54" t="s">
        <v>3079</v>
      </c>
      <c r="E654" s="54">
        <v>2163</v>
      </c>
      <c r="F654" s="54" t="s">
        <v>2915</v>
      </c>
      <c r="G654" s="54">
        <v>2581762.1329999999</v>
      </c>
      <c r="H654" s="54">
        <v>1163592.5419999999</v>
      </c>
      <c r="I654" s="54" t="s">
        <v>38</v>
      </c>
      <c r="J654" s="55">
        <v>39630</v>
      </c>
    </row>
    <row r="655" spans="1:10" x14ac:dyDescent="0.3">
      <c r="A655" s="54" t="s">
        <v>3102</v>
      </c>
      <c r="B655" s="54">
        <v>1638</v>
      </c>
      <c r="C655" s="56" t="s">
        <v>23</v>
      </c>
      <c r="D655" s="54" t="s">
        <v>3102</v>
      </c>
      <c r="E655" s="54">
        <v>2143</v>
      </c>
      <c r="F655" s="54" t="s">
        <v>2915</v>
      </c>
      <c r="G655" s="54">
        <v>2573070.949</v>
      </c>
      <c r="H655" s="54">
        <v>1163919.709</v>
      </c>
      <c r="I655" s="54" t="s">
        <v>38</v>
      </c>
      <c r="J655" s="55">
        <v>39630</v>
      </c>
    </row>
    <row r="656" spans="1:10" x14ac:dyDescent="0.3">
      <c r="A656" s="54" t="s">
        <v>3088</v>
      </c>
      <c r="B656" s="54">
        <v>1642</v>
      </c>
      <c r="C656" s="56" t="s">
        <v>23</v>
      </c>
      <c r="D656" s="54" t="s">
        <v>3088</v>
      </c>
      <c r="E656" s="54">
        <v>2153</v>
      </c>
      <c r="F656" s="54" t="s">
        <v>2915</v>
      </c>
      <c r="G656" s="54">
        <v>2569775.2919999999</v>
      </c>
      <c r="H656" s="54">
        <v>1169156.406</v>
      </c>
      <c r="I656" s="54" t="s">
        <v>38</v>
      </c>
      <c r="J656" s="55">
        <v>39630</v>
      </c>
    </row>
    <row r="657" spans="1:10" x14ac:dyDescent="0.3">
      <c r="A657" s="54" t="s">
        <v>3124</v>
      </c>
      <c r="B657" s="54">
        <v>1643</v>
      </c>
      <c r="C657" s="56" t="s">
        <v>23</v>
      </c>
      <c r="D657" s="54" t="s">
        <v>3121</v>
      </c>
      <c r="E657" s="54">
        <v>2122</v>
      </c>
      <c r="F657" s="54" t="s">
        <v>2915</v>
      </c>
      <c r="G657" s="54">
        <v>2572179.5860000001</v>
      </c>
      <c r="H657" s="54">
        <v>1169626.9879999999</v>
      </c>
      <c r="I657" s="54" t="s">
        <v>38</v>
      </c>
      <c r="J657" s="55">
        <v>39630</v>
      </c>
    </row>
    <row r="658" spans="1:10" x14ac:dyDescent="0.3">
      <c r="A658" s="54" t="s">
        <v>3123</v>
      </c>
      <c r="B658" s="54">
        <v>1644</v>
      </c>
      <c r="C658" s="56" t="s">
        <v>23</v>
      </c>
      <c r="D658" s="54" t="s">
        <v>3121</v>
      </c>
      <c r="E658" s="54">
        <v>2122</v>
      </c>
      <c r="F658" s="54" t="s">
        <v>2915</v>
      </c>
      <c r="G658" s="54">
        <v>2572876.2220000001</v>
      </c>
      <c r="H658" s="54">
        <v>1170520.166</v>
      </c>
      <c r="I658" s="54" t="s">
        <v>38</v>
      </c>
      <c r="J658" s="55">
        <v>39630</v>
      </c>
    </row>
    <row r="659" spans="1:10" x14ac:dyDescent="0.3">
      <c r="A659" s="54" t="s">
        <v>3122</v>
      </c>
      <c r="B659" s="54">
        <v>1645</v>
      </c>
      <c r="C659" s="56" t="s">
        <v>23</v>
      </c>
      <c r="D659" s="54" t="s">
        <v>3121</v>
      </c>
      <c r="E659" s="54">
        <v>2122</v>
      </c>
      <c r="F659" s="54" t="s">
        <v>2915</v>
      </c>
      <c r="G659" s="54">
        <v>2572710.7239999999</v>
      </c>
      <c r="H659" s="54">
        <v>1172189.7830000001</v>
      </c>
      <c r="I659" s="54" t="s">
        <v>38</v>
      </c>
      <c r="J659" s="55">
        <v>39630</v>
      </c>
    </row>
    <row r="660" spans="1:10" x14ac:dyDescent="0.3">
      <c r="A660" s="54" t="s">
        <v>3115</v>
      </c>
      <c r="B660" s="54">
        <v>1646</v>
      </c>
      <c r="C660" s="56" t="s">
        <v>23</v>
      </c>
      <c r="D660" s="54" t="s">
        <v>3109</v>
      </c>
      <c r="E660" s="54">
        <v>2129</v>
      </c>
      <c r="F660" s="54" t="s">
        <v>2915</v>
      </c>
      <c r="G660" s="54">
        <v>2573360.227</v>
      </c>
      <c r="H660" s="54">
        <v>1167911.372</v>
      </c>
      <c r="I660" s="54" t="s">
        <v>38</v>
      </c>
      <c r="J660" s="55">
        <v>39630</v>
      </c>
    </row>
    <row r="661" spans="1:10" x14ac:dyDescent="0.3">
      <c r="A661" s="54" t="s">
        <v>3115</v>
      </c>
      <c r="B661" s="54">
        <v>1646</v>
      </c>
      <c r="C661" s="56" t="s">
        <v>23</v>
      </c>
      <c r="D661" s="54" t="s">
        <v>3115</v>
      </c>
      <c r="E661" s="54">
        <v>2131</v>
      </c>
      <c r="F661" s="54" t="s">
        <v>2915</v>
      </c>
      <c r="G661" s="54">
        <v>2572513.588</v>
      </c>
      <c r="H661" s="54">
        <v>1166230.899</v>
      </c>
      <c r="I661" s="54" t="s">
        <v>38</v>
      </c>
      <c r="J661" s="55">
        <v>39630</v>
      </c>
    </row>
    <row r="662" spans="1:10" x14ac:dyDescent="0.3">
      <c r="A662" s="54" t="s">
        <v>3109</v>
      </c>
      <c r="B662" s="54">
        <v>1647</v>
      </c>
      <c r="C662" s="56" t="s">
        <v>23</v>
      </c>
      <c r="D662" s="54" t="s">
        <v>3109</v>
      </c>
      <c r="E662" s="54">
        <v>2129</v>
      </c>
      <c r="F662" s="54" t="s">
        <v>2915</v>
      </c>
      <c r="G662" s="54">
        <v>2575628.4730000002</v>
      </c>
      <c r="H662" s="54">
        <v>1167286.3219999999</v>
      </c>
      <c r="I662" s="54" t="s">
        <v>38</v>
      </c>
      <c r="J662" s="55">
        <v>39630</v>
      </c>
    </row>
    <row r="663" spans="1:10" x14ac:dyDescent="0.3">
      <c r="A663" s="54" t="s">
        <v>3109</v>
      </c>
      <c r="B663" s="54">
        <v>1647</v>
      </c>
      <c r="C663" s="56" t="s">
        <v>23</v>
      </c>
      <c r="D663" s="54" t="s">
        <v>3108</v>
      </c>
      <c r="E663" s="54">
        <v>2137</v>
      </c>
      <c r="F663" s="54" t="s">
        <v>2915</v>
      </c>
      <c r="G663" s="54">
        <v>2575824.0860000001</v>
      </c>
      <c r="H663" s="54">
        <v>1168000.925</v>
      </c>
      <c r="I663" s="54" t="s">
        <v>38</v>
      </c>
      <c r="J663" s="55">
        <v>39630</v>
      </c>
    </row>
    <row r="664" spans="1:10" x14ac:dyDescent="0.3">
      <c r="A664" s="54" t="s">
        <v>3108</v>
      </c>
      <c r="B664" s="54">
        <v>1648</v>
      </c>
      <c r="C664" s="56" t="s">
        <v>23</v>
      </c>
      <c r="D664" s="54" t="s">
        <v>3108</v>
      </c>
      <c r="E664" s="54">
        <v>2137</v>
      </c>
      <c r="F664" s="54" t="s">
        <v>2915</v>
      </c>
      <c r="G664" s="54">
        <v>2576307.767</v>
      </c>
      <c r="H664" s="54">
        <v>1168713.0009999999</v>
      </c>
      <c r="I664" s="54" t="s">
        <v>38</v>
      </c>
      <c r="J664" s="55">
        <v>39630</v>
      </c>
    </row>
    <row r="665" spans="1:10" x14ac:dyDescent="0.3">
      <c r="A665" s="54" t="s">
        <v>3098</v>
      </c>
      <c r="B665" s="54">
        <v>1649</v>
      </c>
      <c r="C665" s="56" t="s">
        <v>23</v>
      </c>
      <c r="D665" s="54" t="s">
        <v>3098</v>
      </c>
      <c r="E665" s="54">
        <v>2147</v>
      </c>
      <c r="F665" s="54" t="s">
        <v>2915</v>
      </c>
      <c r="G665" s="54">
        <v>2575099.148</v>
      </c>
      <c r="H665" s="54">
        <v>1172283.858</v>
      </c>
      <c r="I665" s="54" t="s">
        <v>38</v>
      </c>
      <c r="J665" s="55">
        <v>39630</v>
      </c>
    </row>
    <row r="666" spans="1:10" x14ac:dyDescent="0.3">
      <c r="A666" s="54" t="s">
        <v>3117</v>
      </c>
      <c r="B666" s="54">
        <v>1651</v>
      </c>
      <c r="C666" s="56" t="s">
        <v>23</v>
      </c>
      <c r="D666" s="54" t="s">
        <v>3109</v>
      </c>
      <c r="E666" s="54">
        <v>2129</v>
      </c>
      <c r="F666" s="54" t="s">
        <v>2915</v>
      </c>
      <c r="G666" s="54">
        <v>2575868.2420000001</v>
      </c>
      <c r="H666" s="54">
        <v>1165969.932</v>
      </c>
      <c r="I666" s="54" t="s">
        <v>38</v>
      </c>
      <c r="J666" s="55">
        <v>39630</v>
      </c>
    </row>
    <row r="667" spans="1:10" x14ac:dyDescent="0.3">
      <c r="A667" s="54" t="s">
        <v>3119</v>
      </c>
      <c r="B667" s="54">
        <v>1652</v>
      </c>
      <c r="C667" s="56" t="s">
        <v>23</v>
      </c>
      <c r="D667" s="54" t="s">
        <v>3119</v>
      </c>
      <c r="E667" s="54">
        <v>2123</v>
      </c>
      <c r="F667" s="54" t="s">
        <v>2915</v>
      </c>
      <c r="G667" s="54">
        <v>2575188.247</v>
      </c>
      <c r="H667" s="54">
        <v>1162962.608</v>
      </c>
      <c r="I667" s="54" t="s">
        <v>38</v>
      </c>
      <c r="J667" s="55">
        <v>39630</v>
      </c>
    </row>
    <row r="668" spans="1:10" x14ac:dyDescent="0.3">
      <c r="A668" s="54" t="s">
        <v>3120</v>
      </c>
      <c r="B668" s="54">
        <v>1652</v>
      </c>
      <c r="C668" s="56" t="s">
        <v>46</v>
      </c>
      <c r="D668" s="54" t="s">
        <v>3119</v>
      </c>
      <c r="E668" s="54">
        <v>2123</v>
      </c>
      <c r="F668" s="54" t="s">
        <v>2915</v>
      </c>
      <c r="G668" s="54">
        <v>2575359.3530000001</v>
      </c>
      <c r="H668" s="54">
        <v>1164284.9469999999</v>
      </c>
      <c r="I668" s="54" t="s">
        <v>38</v>
      </c>
      <c r="J668" s="55">
        <v>39630</v>
      </c>
    </row>
    <row r="669" spans="1:10" x14ac:dyDescent="0.3">
      <c r="A669" s="54" t="s">
        <v>3118</v>
      </c>
      <c r="B669" s="54">
        <v>1653</v>
      </c>
      <c r="C669" s="56" t="s">
        <v>44</v>
      </c>
      <c r="D669" s="54" t="s">
        <v>3113</v>
      </c>
      <c r="E669" s="54">
        <v>2124</v>
      </c>
      <c r="F669" s="54" t="s">
        <v>2915</v>
      </c>
      <c r="G669" s="54">
        <v>2575363.645</v>
      </c>
      <c r="H669" s="54">
        <v>1162157.7009999999</v>
      </c>
      <c r="I669" s="54" t="s">
        <v>38</v>
      </c>
      <c r="J669" s="55">
        <v>39630</v>
      </c>
    </row>
    <row r="670" spans="1:10" x14ac:dyDescent="0.3">
      <c r="A670" s="54" t="s">
        <v>3118</v>
      </c>
      <c r="B670" s="54">
        <v>1653</v>
      </c>
      <c r="C670" s="56" t="s">
        <v>44</v>
      </c>
      <c r="D670" s="54" t="s">
        <v>3118</v>
      </c>
      <c r="E670" s="54">
        <v>2128</v>
      </c>
      <c r="F670" s="54" t="s">
        <v>2915</v>
      </c>
      <c r="G670" s="54">
        <v>2576095.6370000001</v>
      </c>
      <c r="H670" s="54">
        <v>1162940.331</v>
      </c>
      <c r="I670" s="54" t="s">
        <v>38</v>
      </c>
      <c r="J670" s="55">
        <v>39630</v>
      </c>
    </row>
    <row r="671" spans="1:10" x14ac:dyDescent="0.3">
      <c r="A671" s="54" t="s">
        <v>3116</v>
      </c>
      <c r="B671" s="54">
        <v>1653</v>
      </c>
      <c r="C671" s="56" t="s">
        <v>46</v>
      </c>
      <c r="D671" s="54" t="s">
        <v>3116</v>
      </c>
      <c r="E671" s="54">
        <v>2130</v>
      </c>
      <c r="F671" s="54" t="s">
        <v>2915</v>
      </c>
      <c r="G671" s="54">
        <v>2577284.108</v>
      </c>
      <c r="H671" s="54">
        <v>1163461.7720000001</v>
      </c>
      <c r="I671" s="54" t="s">
        <v>38</v>
      </c>
      <c r="J671" s="55">
        <v>39630</v>
      </c>
    </row>
    <row r="672" spans="1:10" x14ac:dyDescent="0.3">
      <c r="A672" s="54" t="s">
        <v>3080</v>
      </c>
      <c r="B672" s="54">
        <v>1654</v>
      </c>
      <c r="C672" s="56" t="s">
        <v>23</v>
      </c>
      <c r="D672" s="54" t="s">
        <v>3079</v>
      </c>
      <c r="E672" s="54">
        <v>2163</v>
      </c>
      <c r="F672" s="54" t="s">
        <v>2915</v>
      </c>
      <c r="G672" s="54">
        <v>2583008.7000000002</v>
      </c>
      <c r="H672" s="54">
        <v>1168531.9779999999</v>
      </c>
      <c r="I672" s="54" t="s">
        <v>38</v>
      </c>
      <c r="J672" s="55">
        <v>39630</v>
      </c>
    </row>
    <row r="673" spans="1:10" x14ac:dyDescent="0.3">
      <c r="A673" s="54" t="s">
        <v>3107</v>
      </c>
      <c r="B673" s="54">
        <v>1656</v>
      </c>
      <c r="C673" s="56" t="s">
        <v>54</v>
      </c>
      <c r="D673" s="54" t="s">
        <v>3105</v>
      </c>
      <c r="E673" s="54">
        <v>2138</v>
      </c>
      <c r="F673" s="54" t="s">
        <v>2915</v>
      </c>
      <c r="G673" s="54">
        <v>2583843.63</v>
      </c>
      <c r="H673" s="54">
        <v>1160249.26</v>
      </c>
      <c r="I673" s="54" t="s">
        <v>21</v>
      </c>
      <c r="J673" s="55">
        <v>39630</v>
      </c>
    </row>
    <row r="674" spans="1:10" x14ac:dyDescent="0.3">
      <c r="A674" s="54" t="s">
        <v>3105</v>
      </c>
      <c r="B674" s="54">
        <v>1656</v>
      </c>
      <c r="C674" s="56" t="s">
        <v>23</v>
      </c>
      <c r="D674" s="54" t="s">
        <v>3105</v>
      </c>
      <c r="E674" s="54">
        <v>2138</v>
      </c>
      <c r="F674" s="54" t="s">
        <v>2915</v>
      </c>
      <c r="G674" s="54">
        <v>2588213.9180000001</v>
      </c>
      <c r="H674" s="54">
        <v>1161747.4180000001</v>
      </c>
      <c r="I674" s="54" t="s">
        <v>21</v>
      </c>
      <c r="J674" s="55">
        <v>39630</v>
      </c>
    </row>
    <row r="675" spans="1:10" x14ac:dyDescent="0.3">
      <c r="A675" s="54" t="s">
        <v>3106</v>
      </c>
      <c r="B675" s="54">
        <v>1657</v>
      </c>
      <c r="C675" s="56" t="s">
        <v>23</v>
      </c>
      <c r="D675" s="54" t="s">
        <v>3779</v>
      </c>
      <c r="E675" s="54">
        <v>791</v>
      </c>
      <c r="F675" s="54" t="s">
        <v>3591</v>
      </c>
      <c r="G675" s="54">
        <v>2588487.5189999999</v>
      </c>
      <c r="H675" s="54">
        <v>1156816.7819999999</v>
      </c>
      <c r="I675" s="54" t="s">
        <v>21</v>
      </c>
      <c r="J675" s="55">
        <v>39630</v>
      </c>
    </row>
    <row r="676" spans="1:10" x14ac:dyDescent="0.3">
      <c r="A676" s="54" t="s">
        <v>3106</v>
      </c>
      <c r="B676" s="54">
        <v>1657</v>
      </c>
      <c r="C676" s="56" t="s">
        <v>23</v>
      </c>
      <c r="D676" s="54" t="s">
        <v>3761</v>
      </c>
      <c r="E676" s="54">
        <v>843</v>
      </c>
      <c r="F676" s="54" t="s">
        <v>3591</v>
      </c>
      <c r="G676" s="54">
        <v>2587486.8020000001</v>
      </c>
      <c r="H676" s="54">
        <v>1156981.412</v>
      </c>
      <c r="I676" s="54" t="s">
        <v>21</v>
      </c>
      <c r="J676" s="55">
        <v>39630</v>
      </c>
    </row>
    <row r="677" spans="1:10" x14ac:dyDescent="0.3">
      <c r="A677" s="54" t="s">
        <v>3106</v>
      </c>
      <c r="B677" s="54">
        <v>1657</v>
      </c>
      <c r="C677" s="56" t="s">
        <v>23</v>
      </c>
      <c r="D677" s="54" t="s">
        <v>3105</v>
      </c>
      <c r="E677" s="54">
        <v>2138</v>
      </c>
      <c r="F677" s="54" t="s">
        <v>2915</v>
      </c>
      <c r="G677" s="54">
        <v>2588957.952</v>
      </c>
      <c r="H677" s="54">
        <v>1159121.2709999999</v>
      </c>
      <c r="I677" s="54" t="s">
        <v>21</v>
      </c>
      <c r="J677" s="55">
        <v>39630</v>
      </c>
    </row>
    <row r="678" spans="1:10" x14ac:dyDescent="0.3">
      <c r="A678" s="54" t="s">
        <v>741</v>
      </c>
      <c r="B678" s="54">
        <v>1658</v>
      </c>
      <c r="C678" s="56" t="s">
        <v>46</v>
      </c>
      <c r="D678" s="54" t="s">
        <v>740</v>
      </c>
      <c r="E678" s="54">
        <v>5842</v>
      </c>
      <c r="F678" s="54" t="s">
        <v>651</v>
      </c>
      <c r="G678" s="54">
        <v>2569978.3939999999</v>
      </c>
      <c r="H678" s="54">
        <v>1146822.121</v>
      </c>
      <c r="I678" s="54" t="s">
        <v>38</v>
      </c>
      <c r="J678" s="55">
        <v>39630</v>
      </c>
    </row>
    <row r="679" spans="1:10" x14ac:dyDescent="0.3">
      <c r="A679" s="54" t="s">
        <v>740</v>
      </c>
      <c r="B679" s="54">
        <v>1658</v>
      </c>
      <c r="C679" s="56" t="s">
        <v>23</v>
      </c>
      <c r="D679" s="54" t="s">
        <v>740</v>
      </c>
      <c r="E679" s="54">
        <v>5842</v>
      </c>
      <c r="F679" s="54" t="s">
        <v>651</v>
      </c>
      <c r="G679" s="54">
        <v>2571107.19</v>
      </c>
      <c r="H679" s="54">
        <v>1146213.2849999999</v>
      </c>
      <c r="I679" s="54" t="s">
        <v>38</v>
      </c>
      <c r="J679" s="55">
        <v>39630</v>
      </c>
    </row>
    <row r="680" spans="1:10" x14ac:dyDescent="0.3">
      <c r="A680" s="54" t="s">
        <v>739</v>
      </c>
      <c r="B680" s="54">
        <v>1659</v>
      </c>
      <c r="C680" s="56" t="s">
        <v>46</v>
      </c>
      <c r="D680" s="54" t="s">
        <v>742</v>
      </c>
      <c r="E680" s="54">
        <v>5841</v>
      </c>
      <c r="F680" s="54" t="s">
        <v>651</v>
      </c>
      <c r="G680" s="54">
        <v>2578662.2570000002</v>
      </c>
      <c r="H680" s="54">
        <v>1151472.666</v>
      </c>
      <c r="I680" s="54" t="s">
        <v>38</v>
      </c>
      <c r="J680" s="55">
        <v>39630</v>
      </c>
    </row>
    <row r="681" spans="1:10" x14ac:dyDescent="0.3">
      <c r="A681" s="54" t="s">
        <v>739</v>
      </c>
      <c r="B681" s="54">
        <v>1659</v>
      </c>
      <c r="C681" s="56" t="s">
        <v>46</v>
      </c>
      <c r="D681" s="54" t="s">
        <v>738</v>
      </c>
      <c r="E681" s="54">
        <v>5843</v>
      </c>
      <c r="F681" s="54" t="s">
        <v>651</v>
      </c>
      <c r="G681" s="54">
        <v>2579534.8360000001</v>
      </c>
      <c r="H681" s="54">
        <v>1151514.75</v>
      </c>
      <c r="I681" s="54" t="s">
        <v>38</v>
      </c>
      <c r="J681" s="55">
        <v>39630</v>
      </c>
    </row>
    <row r="682" spans="1:10" x14ac:dyDescent="0.3">
      <c r="A682" s="54" t="s">
        <v>738</v>
      </c>
      <c r="B682" s="54">
        <v>1659</v>
      </c>
      <c r="C682" s="56" t="s">
        <v>23</v>
      </c>
      <c r="D682" s="54" t="s">
        <v>742</v>
      </c>
      <c r="E682" s="54">
        <v>5841</v>
      </c>
      <c r="F682" s="54" t="s">
        <v>651</v>
      </c>
      <c r="G682" s="54">
        <v>2580115.4270000001</v>
      </c>
      <c r="H682" s="54">
        <v>1147183.777</v>
      </c>
      <c r="I682" s="54" t="s">
        <v>38</v>
      </c>
      <c r="J682" s="55">
        <v>39630</v>
      </c>
    </row>
    <row r="683" spans="1:10" x14ac:dyDescent="0.3">
      <c r="A683" s="54" t="s">
        <v>738</v>
      </c>
      <c r="B683" s="54">
        <v>1659</v>
      </c>
      <c r="C683" s="56" t="s">
        <v>23</v>
      </c>
      <c r="D683" s="54" t="s">
        <v>738</v>
      </c>
      <c r="E683" s="54">
        <v>5843</v>
      </c>
      <c r="F683" s="54" t="s">
        <v>651</v>
      </c>
      <c r="G683" s="54">
        <v>2582671.8539999998</v>
      </c>
      <c r="H683" s="54">
        <v>1148579.2520000001</v>
      </c>
      <c r="I683" s="54" t="s">
        <v>38</v>
      </c>
      <c r="J683" s="55">
        <v>39630</v>
      </c>
    </row>
    <row r="684" spans="1:10" x14ac:dyDescent="0.3">
      <c r="A684" s="54" t="s">
        <v>742</v>
      </c>
      <c r="B684" s="54">
        <v>1660</v>
      </c>
      <c r="C684" s="56" t="s">
        <v>23</v>
      </c>
      <c r="D684" s="54" t="s">
        <v>742</v>
      </c>
      <c r="E684" s="54">
        <v>5841</v>
      </c>
      <c r="F684" s="54" t="s">
        <v>651</v>
      </c>
      <c r="G684" s="54">
        <v>2577853.8590000002</v>
      </c>
      <c r="H684" s="54">
        <v>1147103.19</v>
      </c>
      <c r="I684" s="54" t="s">
        <v>38</v>
      </c>
      <c r="J684" s="55">
        <v>39630</v>
      </c>
    </row>
    <row r="685" spans="1:10" x14ac:dyDescent="0.3">
      <c r="A685" s="54" t="s">
        <v>743</v>
      </c>
      <c r="B685" s="54">
        <v>1660</v>
      </c>
      <c r="C685" s="56" t="s">
        <v>98</v>
      </c>
      <c r="D685" s="54" t="s">
        <v>1117</v>
      </c>
      <c r="E685" s="54">
        <v>5410</v>
      </c>
      <c r="F685" s="54" t="s">
        <v>651</v>
      </c>
      <c r="G685" s="54">
        <v>2570433.8640000001</v>
      </c>
      <c r="H685" s="54">
        <v>1139757.044</v>
      </c>
      <c r="I685" s="54" t="s">
        <v>38</v>
      </c>
      <c r="J685" s="55">
        <v>39630</v>
      </c>
    </row>
    <row r="686" spans="1:10" x14ac:dyDescent="0.3">
      <c r="A686" s="54" t="s">
        <v>743</v>
      </c>
      <c r="B686" s="54">
        <v>1660</v>
      </c>
      <c r="C686" s="56" t="s">
        <v>98</v>
      </c>
      <c r="D686" s="54" t="s">
        <v>742</v>
      </c>
      <c r="E686" s="54">
        <v>5841</v>
      </c>
      <c r="F686" s="54" t="s">
        <v>651</v>
      </c>
      <c r="G686" s="54">
        <v>2573141.8939999999</v>
      </c>
      <c r="H686" s="54">
        <v>1141175.827</v>
      </c>
      <c r="I686" s="54" t="s">
        <v>38</v>
      </c>
      <c r="J686" s="55">
        <v>39630</v>
      </c>
    </row>
    <row r="687" spans="1:10" x14ac:dyDescent="0.3">
      <c r="A687" s="54" t="s">
        <v>745</v>
      </c>
      <c r="B687" s="54">
        <v>1660</v>
      </c>
      <c r="C687" s="56" t="s">
        <v>46</v>
      </c>
      <c r="D687" s="54" t="s">
        <v>742</v>
      </c>
      <c r="E687" s="54">
        <v>5841</v>
      </c>
      <c r="F687" s="54" t="s">
        <v>651</v>
      </c>
      <c r="G687" s="54">
        <v>2573258.645</v>
      </c>
      <c r="H687" s="54">
        <v>1144459.628</v>
      </c>
      <c r="I687" s="54" t="s">
        <v>38</v>
      </c>
      <c r="J687" s="55">
        <v>39630</v>
      </c>
    </row>
    <row r="688" spans="1:10" x14ac:dyDescent="0.3">
      <c r="A688" s="54" t="s">
        <v>744</v>
      </c>
      <c r="B688" s="54">
        <v>1660</v>
      </c>
      <c r="C688" s="56" t="s">
        <v>44</v>
      </c>
      <c r="D688" s="54" t="s">
        <v>742</v>
      </c>
      <c r="E688" s="54">
        <v>5841</v>
      </c>
      <c r="F688" s="54" t="s">
        <v>651</v>
      </c>
      <c r="G688" s="54">
        <v>2578741.1669999999</v>
      </c>
      <c r="H688" s="54">
        <v>1139682.7960000001</v>
      </c>
      <c r="I688" s="54" t="s">
        <v>38</v>
      </c>
      <c r="J688" s="55">
        <v>39630</v>
      </c>
    </row>
    <row r="689" spans="1:10" x14ac:dyDescent="0.3">
      <c r="A689" s="54" t="s">
        <v>3100</v>
      </c>
      <c r="B689" s="54">
        <v>1661</v>
      </c>
      <c r="C689" s="56" t="s">
        <v>23</v>
      </c>
      <c r="D689" s="54" t="s">
        <v>2925</v>
      </c>
      <c r="E689" s="54">
        <v>2125</v>
      </c>
      <c r="F689" s="54" t="s">
        <v>2915</v>
      </c>
      <c r="G689" s="54">
        <v>2569244.91</v>
      </c>
      <c r="H689" s="54">
        <v>1161047.9750000001</v>
      </c>
      <c r="I689" s="54" t="s">
        <v>38</v>
      </c>
      <c r="J689" s="55">
        <v>39630</v>
      </c>
    </row>
    <row r="690" spans="1:10" x14ac:dyDescent="0.3">
      <c r="A690" s="54" t="s">
        <v>3100</v>
      </c>
      <c r="B690" s="54">
        <v>1661</v>
      </c>
      <c r="C690" s="56" t="s">
        <v>23</v>
      </c>
      <c r="D690" s="54" t="s">
        <v>3110</v>
      </c>
      <c r="E690" s="54">
        <v>2135</v>
      </c>
      <c r="F690" s="54" t="s">
        <v>2915</v>
      </c>
      <c r="G690" s="54">
        <v>2571664.2749999999</v>
      </c>
      <c r="H690" s="54">
        <v>1160128.473</v>
      </c>
      <c r="I690" s="54" t="s">
        <v>38</v>
      </c>
      <c r="J690" s="55">
        <v>39630</v>
      </c>
    </row>
    <row r="691" spans="1:10" x14ac:dyDescent="0.3">
      <c r="A691" s="54" t="s">
        <v>3100</v>
      </c>
      <c r="B691" s="54">
        <v>1661</v>
      </c>
      <c r="C691" s="56" t="s">
        <v>23</v>
      </c>
      <c r="D691" s="54" t="s">
        <v>3099</v>
      </c>
      <c r="E691" s="54">
        <v>2145</v>
      </c>
      <c r="F691" s="54" t="s">
        <v>2915</v>
      </c>
      <c r="G691" s="54">
        <v>2570399.2510000002</v>
      </c>
      <c r="H691" s="54">
        <v>1160055.1259999999</v>
      </c>
      <c r="I691" s="54" t="s">
        <v>38</v>
      </c>
      <c r="J691" s="55">
        <v>39630</v>
      </c>
    </row>
    <row r="692" spans="1:10" x14ac:dyDescent="0.3">
      <c r="A692" s="54" t="s">
        <v>3111</v>
      </c>
      <c r="B692" s="54">
        <v>1663</v>
      </c>
      <c r="C692" s="56" t="s">
        <v>44</v>
      </c>
      <c r="D692" s="54" t="s">
        <v>3110</v>
      </c>
      <c r="E692" s="54">
        <v>2135</v>
      </c>
      <c r="F692" s="54" t="s">
        <v>2915</v>
      </c>
      <c r="G692" s="54">
        <v>2572961.4739999999</v>
      </c>
      <c r="H692" s="54">
        <v>1159761.4439999999</v>
      </c>
      <c r="I692" s="54" t="s">
        <v>38</v>
      </c>
      <c r="J692" s="55">
        <v>39630</v>
      </c>
    </row>
    <row r="693" spans="1:10" x14ac:dyDescent="0.3">
      <c r="A693" s="54" t="s">
        <v>3110</v>
      </c>
      <c r="B693" s="54">
        <v>1663</v>
      </c>
      <c r="C693" s="56" t="s">
        <v>23</v>
      </c>
      <c r="D693" s="54" t="s">
        <v>3110</v>
      </c>
      <c r="E693" s="54">
        <v>2135</v>
      </c>
      <c r="F693" s="54" t="s">
        <v>2915</v>
      </c>
      <c r="G693" s="54">
        <v>2572867.051</v>
      </c>
      <c r="H693" s="54">
        <v>1158797.53</v>
      </c>
      <c r="I693" s="54" t="s">
        <v>38</v>
      </c>
      <c r="J693" s="55">
        <v>39630</v>
      </c>
    </row>
    <row r="694" spans="1:10" x14ac:dyDescent="0.3">
      <c r="A694" s="54" t="s">
        <v>3086</v>
      </c>
      <c r="B694" s="54">
        <v>1663</v>
      </c>
      <c r="C694" s="56" t="s">
        <v>98</v>
      </c>
      <c r="D694" s="54" t="s">
        <v>3110</v>
      </c>
      <c r="E694" s="54">
        <v>2135</v>
      </c>
      <c r="F694" s="54" t="s">
        <v>2915</v>
      </c>
      <c r="G694" s="54">
        <v>2568163.4049999998</v>
      </c>
      <c r="H694" s="54">
        <v>1156245.31</v>
      </c>
      <c r="I694" s="54" t="s">
        <v>38</v>
      </c>
      <c r="J694" s="55">
        <v>39630</v>
      </c>
    </row>
    <row r="695" spans="1:10" x14ac:dyDescent="0.3">
      <c r="A695" s="54" t="s">
        <v>3086</v>
      </c>
      <c r="B695" s="54">
        <v>1663</v>
      </c>
      <c r="C695" s="56" t="s">
        <v>98</v>
      </c>
      <c r="D695" s="54" t="s">
        <v>3082</v>
      </c>
      <c r="E695" s="54">
        <v>2162</v>
      </c>
      <c r="F695" s="54" t="s">
        <v>2915</v>
      </c>
      <c r="G695" s="54">
        <v>2569752.5529999998</v>
      </c>
      <c r="H695" s="54">
        <v>1156315.9909999999</v>
      </c>
      <c r="I695" s="54" t="s">
        <v>38</v>
      </c>
      <c r="J695" s="55">
        <v>39630</v>
      </c>
    </row>
    <row r="696" spans="1:10" x14ac:dyDescent="0.3">
      <c r="A696" s="54" t="s">
        <v>3112</v>
      </c>
      <c r="B696" s="54">
        <v>1663</v>
      </c>
      <c r="C696" s="56" t="s">
        <v>46</v>
      </c>
      <c r="D696" s="54" t="s">
        <v>3110</v>
      </c>
      <c r="E696" s="54">
        <v>2135</v>
      </c>
      <c r="F696" s="54" t="s">
        <v>2915</v>
      </c>
      <c r="G696" s="54">
        <v>2571177.054</v>
      </c>
      <c r="H696" s="54">
        <v>1158668.094</v>
      </c>
      <c r="I696" s="54" t="s">
        <v>38</v>
      </c>
      <c r="J696" s="55">
        <v>39630</v>
      </c>
    </row>
    <row r="697" spans="1:10" x14ac:dyDescent="0.3">
      <c r="A697" s="54" t="s">
        <v>3085</v>
      </c>
      <c r="B697" s="54">
        <v>1665</v>
      </c>
      <c r="C697" s="56" t="s">
        <v>23</v>
      </c>
      <c r="D697" s="54" t="s">
        <v>3082</v>
      </c>
      <c r="E697" s="54">
        <v>2162</v>
      </c>
      <c r="F697" s="54" t="s">
        <v>2915</v>
      </c>
      <c r="G697" s="54">
        <v>2575561.4509999999</v>
      </c>
      <c r="H697" s="54">
        <v>1156860.5630000001</v>
      </c>
      <c r="I697" s="54" t="s">
        <v>38</v>
      </c>
      <c r="J697" s="55">
        <v>39630</v>
      </c>
    </row>
    <row r="698" spans="1:10" x14ac:dyDescent="0.3">
      <c r="A698" s="54" t="s">
        <v>3114</v>
      </c>
      <c r="B698" s="54">
        <v>1666</v>
      </c>
      <c r="C698" s="56" t="s">
        <v>23</v>
      </c>
      <c r="D698" s="54" t="s">
        <v>3114</v>
      </c>
      <c r="E698" s="54">
        <v>2134</v>
      </c>
      <c r="F698" s="54" t="s">
        <v>2915</v>
      </c>
      <c r="G698" s="54">
        <v>2574592.0490000001</v>
      </c>
      <c r="H698" s="54">
        <v>1152499.3500000001</v>
      </c>
      <c r="I698" s="54" t="s">
        <v>38</v>
      </c>
      <c r="J698" s="55">
        <v>39630</v>
      </c>
    </row>
    <row r="699" spans="1:10" x14ac:dyDescent="0.3">
      <c r="A699" s="54" t="s">
        <v>3084</v>
      </c>
      <c r="B699" s="54">
        <v>1666</v>
      </c>
      <c r="C699" s="56" t="s">
        <v>46</v>
      </c>
      <c r="D699" s="54" t="s">
        <v>3082</v>
      </c>
      <c r="E699" s="54">
        <v>2162</v>
      </c>
      <c r="F699" s="54" t="s">
        <v>2915</v>
      </c>
      <c r="G699" s="54">
        <v>2570634.73</v>
      </c>
      <c r="H699" s="54">
        <v>1154844.3370000001</v>
      </c>
      <c r="I699" s="54" t="s">
        <v>38</v>
      </c>
      <c r="J699" s="55">
        <v>39630</v>
      </c>
    </row>
    <row r="700" spans="1:10" x14ac:dyDescent="0.3">
      <c r="A700" s="54" t="s">
        <v>3083</v>
      </c>
      <c r="B700" s="54">
        <v>1667</v>
      </c>
      <c r="C700" s="56" t="s">
        <v>23</v>
      </c>
      <c r="D700" s="54" t="s">
        <v>3082</v>
      </c>
      <c r="E700" s="54">
        <v>2162</v>
      </c>
      <c r="F700" s="54" t="s">
        <v>2915</v>
      </c>
      <c r="G700" s="54">
        <v>2571719.06</v>
      </c>
      <c r="H700" s="54">
        <v>1156830.888</v>
      </c>
      <c r="I700" s="54" t="s">
        <v>38</v>
      </c>
      <c r="J700" s="55">
        <v>39630</v>
      </c>
    </row>
    <row r="701" spans="1:10" x14ac:dyDescent="0.3">
      <c r="A701" s="54" t="s">
        <v>3130</v>
      </c>
      <c r="B701" s="54">
        <v>1669</v>
      </c>
      <c r="C701" s="56" t="s">
        <v>23</v>
      </c>
      <c r="D701" s="54" t="s">
        <v>3125</v>
      </c>
      <c r="E701" s="54">
        <v>2121</v>
      </c>
      <c r="F701" s="54" t="s">
        <v>2915</v>
      </c>
      <c r="G701" s="54">
        <v>2568230.3810000001</v>
      </c>
      <c r="H701" s="54">
        <v>1150644.1399999999</v>
      </c>
      <c r="I701" s="54" t="s">
        <v>38</v>
      </c>
      <c r="J701" s="55">
        <v>39630</v>
      </c>
    </row>
    <row r="702" spans="1:10" x14ac:dyDescent="0.3">
      <c r="A702" s="54" t="s">
        <v>3128</v>
      </c>
      <c r="B702" s="54">
        <v>1669</v>
      </c>
      <c r="C702" s="56" t="s">
        <v>44</v>
      </c>
      <c r="D702" s="54" t="s">
        <v>3125</v>
      </c>
      <c r="E702" s="54">
        <v>2121</v>
      </c>
      <c r="F702" s="54" t="s">
        <v>2915</v>
      </c>
      <c r="G702" s="54">
        <v>2569131.8289999999</v>
      </c>
      <c r="H702" s="54">
        <v>1149601.7350000001</v>
      </c>
      <c r="I702" s="54" t="s">
        <v>38</v>
      </c>
      <c r="J702" s="55">
        <v>39630</v>
      </c>
    </row>
    <row r="703" spans="1:10" x14ac:dyDescent="0.3">
      <c r="A703" s="54" t="s">
        <v>3129</v>
      </c>
      <c r="B703" s="54">
        <v>1669</v>
      </c>
      <c r="C703" s="56" t="s">
        <v>46</v>
      </c>
      <c r="D703" s="54" t="s">
        <v>3125</v>
      </c>
      <c r="E703" s="54">
        <v>2121</v>
      </c>
      <c r="F703" s="54" t="s">
        <v>2915</v>
      </c>
      <c r="G703" s="54">
        <v>2572411.1090000002</v>
      </c>
      <c r="H703" s="54">
        <v>1150834.1810000001</v>
      </c>
      <c r="I703" s="54" t="s">
        <v>38</v>
      </c>
      <c r="J703" s="55">
        <v>39630</v>
      </c>
    </row>
    <row r="704" spans="1:10" x14ac:dyDescent="0.3">
      <c r="A704" s="54" t="s">
        <v>3126</v>
      </c>
      <c r="B704" s="54">
        <v>1669</v>
      </c>
      <c r="C704" s="56" t="s">
        <v>348</v>
      </c>
      <c r="D704" s="54" t="s">
        <v>3125</v>
      </c>
      <c r="E704" s="54">
        <v>2121</v>
      </c>
      <c r="F704" s="54" t="s">
        <v>2915</v>
      </c>
      <c r="G704" s="54">
        <v>2566635.3859999999</v>
      </c>
      <c r="H704" s="54">
        <v>1146392.297</v>
      </c>
      <c r="I704" s="54" t="s">
        <v>38</v>
      </c>
      <c r="J704" s="55">
        <v>39630</v>
      </c>
    </row>
    <row r="705" spans="1:10" x14ac:dyDescent="0.3">
      <c r="A705" s="54" t="s">
        <v>3127</v>
      </c>
      <c r="B705" s="54">
        <v>1669</v>
      </c>
      <c r="C705" s="56" t="s">
        <v>98</v>
      </c>
      <c r="D705" s="54" t="s">
        <v>3125</v>
      </c>
      <c r="E705" s="54">
        <v>2121</v>
      </c>
      <c r="F705" s="54" t="s">
        <v>2915</v>
      </c>
      <c r="G705" s="54">
        <v>2568953.5890000002</v>
      </c>
      <c r="H705" s="54">
        <v>1152927.719</v>
      </c>
      <c r="I705" s="54" t="s">
        <v>38</v>
      </c>
      <c r="J705" s="55">
        <v>39630</v>
      </c>
    </row>
    <row r="706" spans="1:10" x14ac:dyDescent="0.3">
      <c r="A706" s="54" t="s">
        <v>3161</v>
      </c>
      <c r="B706" s="54">
        <v>1670</v>
      </c>
      <c r="C706" s="56" t="s">
        <v>46</v>
      </c>
      <c r="D706" s="54" t="s">
        <v>3153</v>
      </c>
      <c r="E706" s="54">
        <v>2102</v>
      </c>
      <c r="F706" s="54" t="s">
        <v>2915</v>
      </c>
      <c r="G706" s="54">
        <v>2555340.5269999998</v>
      </c>
      <c r="H706" s="54">
        <v>1165068.666</v>
      </c>
      <c r="I706" s="54" t="s">
        <v>38</v>
      </c>
      <c r="J706" s="55">
        <v>39630</v>
      </c>
    </row>
    <row r="707" spans="1:10" x14ac:dyDescent="0.3">
      <c r="A707" s="54" t="s">
        <v>3160</v>
      </c>
      <c r="B707" s="54">
        <v>1670</v>
      </c>
      <c r="C707" s="56" t="s">
        <v>44</v>
      </c>
      <c r="D707" s="54" t="s">
        <v>3153</v>
      </c>
      <c r="E707" s="54">
        <v>2102</v>
      </c>
      <c r="F707" s="54" t="s">
        <v>2915</v>
      </c>
      <c r="G707" s="54">
        <v>2554706.8840000001</v>
      </c>
      <c r="H707" s="54">
        <v>1166182.257</v>
      </c>
      <c r="I707" s="54" t="s">
        <v>38</v>
      </c>
      <c r="J707" s="55">
        <v>39630</v>
      </c>
    </row>
    <row r="708" spans="1:10" x14ac:dyDescent="0.3">
      <c r="A708" s="54" t="s">
        <v>3153</v>
      </c>
      <c r="B708" s="54">
        <v>1670</v>
      </c>
      <c r="C708" s="56" t="s">
        <v>23</v>
      </c>
      <c r="D708" s="54" t="s">
        <v>3153</v>
      </c>
      <c r="E708" s="54">
        <v>2102</v>
      </c>
      <c r="F708" s="54" t="s">
        <v>2915</v>
      </c>
      <c r="G708" s="54">
        <v>2553881.2760000001</v>
      </c>
      <c r="H708" s="54">
        <v>1165009.3359999999</v>
      </c>
      <c r="I708" s="54" t="s">
        <v>38</v>
      </c>
      <c r="J708" s="55">
        <v>39630</v>
      </c>
    </row>
    <row r="709" spans="1:10" x14ac:dyDescent="0.3">
      <c r="A709" s="54" t="s">
        <v>3168</v>
      </c>
      <c r="B709" s="54">
        <v>1673</v>
      </c>
      <c r="C709" s="56" t="s">
        <v>44</v>
      </c>
      <c r="D709" s="54" t="s">
        <v>3166</v>
      </c>
      <c r="E709" s="54">
        <v>2097</v>
      </c>
      <c r="F709" s="54" t="s">
        <v>2915</v>
      </c>
      <c r="G709" s="54">
        <v>2551391.9700000002</v>
      </c>
      <c r="H709" s="54">
        <v>1159458.898</v>
      </c>
      <c r="I709" s="54" t="s">
        <v>38</v>
      </c>
      <c r="J709" s="55">
        <v>39630</v>
      </c>
    </row>
    <row r="710" spans="1:10" x14ac:dyDescent="0.3">
      <c r="A710" s="54" t="s">
        <v>3167</v>
      </c>
      <c r="B710" s="54">
        <v>1673</v>
      </c>
      <c r="C710" s="56" t="s">
        <v>98</v>
      </c>
      <c r="D710" s="54" t="s">
        <v>3166</v>
      </c>
      <c r="E710" s="54">
        <v>2097</v>
      </c>
      <c r="F710" s="54" t="s">
        <v>2915</v>
      </c>
      <c r="G710" s="54">
        <v>2551685.4010000001</v>
      </c>
      <c r="H710" s="54">
        <v>1162063.7250000001</v>
      </c>
      <c r="I710" s="54" t="s">
        <v>38</v>
      </c>
      <c r="J710" s="55">
        <v>39630</v>
      </c>
    </row>
    <row r="711" spans="1:10" x14ac:dyDescent="0.3">
      <c r="A711" s="54" t="s">
        <v>3169</v>
      </c>
      <c r="B711" s="54">
        <v>1673</v>
      </c>
      <c r="C711" s="56" t="s">
        <v>46</v>
      </c>
      <c r="D711" s="54" t="s">
        <v>3166</v>
      </c>
      <c r="E711" s="54">
        <v>2097</v>
      </c>
      <c r="F711" s="54" t="s">
        <v>2915</v>
      </c>
      <c r="G711" s="54">
        <v>2552942.273</v>
      </c>
      <c r="H711" s="54">
        <v>1159520.7520000001</v>
      </c>
      <c r="I711" s="54" t="s">
        <v>38</v>
      </c>
      <c r="J711" s="55">
        <v>39630</v>
      </c>
    </row>
    <row r="712" spans="1:10" x14ac:dyDescent="0.3">
      <c r="A712" s="54" t="s">
        <v>3170</v>
      </c>
      <c r="B712" s="54">
        <v>1673</v>
      </c>
      <c r="C712" s="56" t="s">
        <v>23</v>
      </c>
      <c r="D712" s="54" t="s">
        <v>3166</v>
      </c>
      <c r="E712" s="54">
        <v>2097</v>
      </c>
      <c r="F712" s="54" t="s">
        <v>2915</v>
      </c>
      <c r="G712" s="54">
        <v>2552795.6680000001</v>
      </c>
      <c r="H712" s="54">
        <v>1161544.088</v>
      </c>
      <c r="I712" s="54" t="s">
        <v>38</v>
      </c>
      <c r="J712" s="55">
        <v>39630</v>
      </c>
    </row>
    <row r="713" spans="1:10" x14ac:dyDescent="0.3">
      <c r="A713" s="54" t="s">
        <v>3166</v>
      </c>
      <c r="B713" s="54">
        <v>1673</v>
      </c>
      <c r="C713" s="56" t="s">
        <v>348</v>
      </c>
      <c r="D713" s="54" t="s">
        <v>3166</v>
      </c>
      <c r="E713" s="54">
        <v>2097</v>
      </c>
      <c r="F713" s="54" t="s">
        <v>2915</v>
      </c>
      <c r="G713" s="54">
        <v>2552902.0299999998</v>
      </c>
      <c r="H713" s="54">
        <v>1163606.6440000001</v>
      </c>
      <c r="I713" s="54" t="s">
        <v>38</v>
      </c>
      <c r="J713" s="55">
        <v>39630</v>
      </c>
    </row>
    <row r="714" spans="1:10" x14ac:dyDescent="0.3">
      <c r="A714" s="54" t="s">
        <v>3158</v>
      </c>
      <c r="B714" s="54">
        <v>1674</v>
      </c>
      <c r="C714" s="56" t="s">
        <v>46</v>
      </c>
      <c r="D714" s="54" t="s">
        <v>3153</v>
      </c>
      <c r="E714" s="54">
        <v>2102</v>
      </c>
      <c r="F714" s="54" t="s">
        <v>2915</v>
      </c>
      <c r="G714" s="54">
        <v>2551951.7119999998</v>
      </c>
      <c r="H714" s="54">
        <v>1165623.0649999999</v>
      </c>
      <c r="I714" s="54" t="s">
        <v>38</v>
      </c>
      <c r="J714" s="55">
        <v>39630</v>
      </c>
    </row>
    <row r="715" spans="1:10" x14ac:dyDescent="0.3">
      <c r="A715" s="54" t="s">
        <v>3157</v>
      </c>
      <c r="B715" s="54">
        <v>1674</v>
      </c>
      <c r="C715" s="56" t="s">
        <v>44</v>
      </c>
      <c r="D715" s="54" t="s">
        <v>3153</v>
      </c>
      <c r="E715" s="54">
        <v>2102</v>
      </c>
      <c r="F715" s="54" t="s">
        <v>2915</v>
      </c>
      <c r="G715" s="54">
        <v>2554093.415</v>
      </c>
      <c r="H715" s="54">
        <v>1167295.794</v>
      </c>
      <c r="I715" s="54" t="s">
        <v>38</v>
      </c>
      <c r="J715" s="55">
        <v>39630</v>
      </c>
    </row>
    <row r="716" spans="1:10" x14ac:dyDescent="0.3">
      <c r="A716" s="54" t="s">
        <v>3159</v>
      </c>
      <c r="B716" s="54">
        <v>1674</v>
      </c>
      <c r="C716" s="56" t="s">
        <v>23</v>
      </c>
      <c r="D716" s="54" t="s">
        <v>3153</v>
      </c>
      <c r="E716" s="54">
        <v>2102</v>
      </c>
      <c r="F716" s="54" t="s">
        <v>2915</v>
      </c>
      <c r="G716" s="54">
        <v>2553303.997</v>
      </c>
      <c r="H716" s="54">
        <v>1166462.142</v>
      </c>
      <c r="I716" s="54" t="s">
        <v>38</v>
      </c>
      <c r="J716" s="55">
        <v>39630</v>
      </c>
    </row>
    <row r="717" spans="1:10" x14ac:dyDescent="0.3">
      <c r="A717" s="54" t="s">
        <v>3155</v>
      </c>
      <c r="B717" s="54">
        <v>1675</v>
      </c>
      <c r="C717" s="56" t="s">
        <v>46</v>
      </c>
      <c r="D717" s="54" t="s">
        <v>3166</v>
      </c>
      <c r="E717" s="54">
        <v>2097</v>
      </c>
      <c r="F717" s="54" t="s">
        <v>2915</v>
      </c>
      <c r="G717" s="54">
        <v>2554052.6460000002</v>
      </c>
      <c r="H717" s="54">
        <v>1162072.3970000001</v>
      </c>
      <c r="I717" s="54" t="s">
        <v>38</v>
      </c>
      <c r="J717" s="55">
        <v>39630</v>
      </c>
    </row>
    <row r="718" spans="1:10" x14ac:dyDescent="0.3">
      <c r="A718" s="54" t="s">
        <v>3155</v>
      </c>
      <c r="B718" s="54">
        <v>1675</v>
      </c>
      <c r="C718" s="56" t="s">
        <v>46</v>
      </c>
      <c r="D718" s="54" t="s">
        <v>3153</v>
      </c>
      <c r="E718" s="54">
        <v>2102</v>
      </c>
      <c r="F718" s="54" t="s">
        <v>2915</v>
      </c>
      <c r="G718" s="54">
        <v>2554446.1340000001</v>
      </c>
      <c r="H718" s="54">
        <v>1161897.138</v>
      </c>
      <c r="I718" s="54" t="s">
        <v>38</v>
      </c>
      <c r="J718" s="55">
        <v>39630</v>
      </c>
    </row>
    <row r="719" spans="1:10" x14ac:dyDescent="0.3">
      <c r="A719" s="54" t="s">
        <v>3154</v>
      </c>
      <c r="B719" s="54">
        <v>1675</v>
      </c>
      <c r="C719" s="56" t="s">
        <v>44</v>
      </c>
      <c r="D719" s="54" t="s">
        <v>3153</v>
      </c>
      <c r="E719" s="54">
        <v>2102</v>
      </c>
      <c r="F719" s="54" t="s">
        <v>2915</v>
      </c>
      <c r="G719" s="54">
        <v>2555853.5359999998</v>
      </c>
      <c r="H719" s="54">
        <v>1162898.3019999999</v>
      </c>
      <c r="I719" s="54" t="s">
        <v>38</v>
      </c>
      <c r="J719" s="55">
        <v>39630</v>
      </c>
    </row>
    <row r="720" spans="1:10" x14ac:dyDescent="0.3">
      <c r="A720" s="54" t="s">
        <v>3156</v>
      </c>
      <c r="B720" s="54">
        <v>1675</v>
      </c>
      <c r="C720" s="56" t="s">
        <v>23</v>
      </c>
      <c r="D720" s="54" t="s">
        <v>3153</v>
      </c>
      <c r="E720" s="54">
        <v>2102</v>
      </c>
      <c r="F720" s="54" t="s">
        <v>2915</v>
      </c>
      <c r="G720" s="54">
        <v>2554982.1189999999</v>
      </c>
      <c r="H720" s="54">
        <v>1163706.4310000001</v>
      </c>
      <c r="I720" s="54" t="s">
        <v>38</v>
      </c>
      <c r="J720" s="55">
        <v>39630</v>
      </c>
    </row>
    <row r="721" spans="1:10" x14ac:dyDescent="0.3">
      <c r="A721" s="54" t="s">
        <v>3165</v>
      </c>
      <c r="B721" s="54">
        <v>1676</v>
      </c>
      <c r="C721" s="56" t="s">
        <v>23</v>
      </c>
      <c r="D721" s="54" t="s">
        <v>3162</v>
      </c>
      <c r="E721" s="54">
        <v>2099</v>
      </c>
      <c r="F721" s="54" t="s">
        <v>2915</v>
      </c>
      <c r="G721" s="54">
        <v>2558437.8990000002</v>
      </c>
      <c r="H721" s="54">
        <v>1166775.304</v>
      </c>
      <c r="I721" s="54" t="s">
        <v>38</v>
      </c>
      <c r="J721" s="55">
        <v>39630</v>
      </c>
    </row>
    <row r="722" spans="1:10" x14ac:dyDescent="0.3">
      <c r="A722" s="54" t="s">
        <v>3164</v>
      </c>
      <c r="B722" s="54">
        <v>1677</v>
      </c>
      <c r="C722" s="56" t="s">
        <v>23</v>
      </c>
      <c r="D722" s="54" t="s">
        <v>3162</v>
      </c>
      <c r="E722" s="54">
        <v>2099</v>
      </c>
      <c r="F722" s="54" t="s">
        <v>2915</v>
      </c>
      <c r="G722" s="54">
        <v>2556769.7599999998</v>
      </c>
      <c r="H722" s="54">
        <v>1165018.804</v>
      </c>
      <c r="I722" s="54" t="s">
        <v>38</v>
      </c>
      <c r="J722" s="55">
        <v>39630</v>
      </c>
    </row>
    <row r="723" spans="1:10" x14ac:dyDescent="0.3">
      <c r="A723" s="54" t="s">
        <v>3162</v>
      </c>
      <c r="B723" s="54">
        <v>1678</v>
      </c>
      <c r="C723" s="56" t="s">
        <v>23</v>
      </c>
      <c r="D723" s="54" t="s">
        <v>3162</v>
      </c>
      <c r="E723" s="54">
        <v>2099</v>
      </c>
      <c r="F723" s="54" t="s">
        <v>2915</v>
      </c>
      <c r="G723" s="54">
        <v>2557118.9219999998</v>
      </c>
      <c r="H723" s="54">
        <v>1167998.969</v>
      </c>
      <c r="I723" s="54" t="s">
        <v>38</v>
      </c>
      <c r="J723" s="55">
        <v>39630</v>
      </c>
    </row>
    <row r="724" spans="1:10" x14ac:dyDescent="0.3">
      <c r="A724" s="54" t="s">
        <v>3163</v>
      </c>
      <c r="B724" s="54">
        <v>1679</v>
      </c>
      <c r="C724" s="56" t="s">
        <v>23</v>
      </c>
      <c r="D724" s="54" t="s">
        <v>3162</v>
      </c>
      <c r="E724" s="54">
        <v>2099</v>
      </c>
      <c r="F724" s="54" t="s">
        <v>2915</v>
      </c>
      <c r="G724" s="54">
        <v>2559799.7590000001</v>
      </c>
      <c r="H724" s="54">
        <v>1167371.4509999999</v>
      </c>
      <c r="I724" s="54" t="s">
        <v>38</v>
      </c>
      <c r="J724" s="55">
        <v>39630</v>
      </c>
    </row>
    <row r="725" spans="1:10" x14ac:dyDescent="0.3">
      <c r="A725" s="54" t="s">
        <v>3175</v>
      </c>
      <c r="B725" s="54">
        <v>1680</v>
      </c>
      <c r="C725" s="56" t="s">
        <v>46</v>
      </c>
      <c r="D725" s="54" t="s">
        <v>3173</v>
      </c>
      <c r="E725" s="54">
        <v>2087</v>
      </c>
      <c r="F725" s="54" t="s">
        <v>2915</v>
      </c>
      <c r="G725" s="54">
        <v>2562620.2540000002</v>
      </c>
      <c r="H725" s="54">
        <v>1171591.2409999999</v>
      </c>
      <c r="I725" s="54" t="s">
        <v>38</v>
      </c>
      <c r="J725" s="55">
        <v>39630</v>
      </c>
    </row>
    <row r="726" spans="1:10" x14ac:dyDescent="0.3">
      <c r="A726" s="54" t="s">
        <v>3135</v>
      </c>
      <c r="B726" s="54">
        <v>1680</v>
      </c>
      <c r="C726" s="56" t="s">
        <v>23</v>
      </c>
      <c r="D726" s="54" t="s">
        <v>3173</v>
      </c>
      <c r="E726" s="54">
        <v>2087</v>
      </c>
      <c r="F726" s="54" t="s">
        <v>2915</v>
      </c>
      <c r="G726" s="54">
        <v>2561491.5</v>
      </c>
      <c r="H726" s="54">
        <v>1171268.4140000001</v>
      </c>
      <c r="I726" s="54" t="s">
        <v>38</v>
      </c>
      <c r="J726" s="55">
        <v>39630</v>
      </c>
    </row>
    <row r="727" spans="1:10" x14ac:dyDescent="0.3">
      <c r="A727" s="54" t="s">
        <v>3135</v>
      </c>
      <c r="B727" s="54">
        <v>1680</v>
      </c>
      <c r="C727" s="56" t="s">
        <v>23</v>
      </c>
      <c r="D727" s="54" t="s">
        <v>3172</v>
      </c>
      <c r="E727" s="54">
        <v>2096</v>
      </c>
      <c r="F727" s="54" t="s">
        <v>2915</v>
      </c>
      <c r="G727" s="54">
        <v>2560641.3790000002</v>
      </c>
      <c r="H727" s="54">
        <v>1171889.0660000001</v>
      </c>
      <c r="I727" s="54" t="s">
        <v>38</v>
      </c>
      <c r="J727" s="55">
        <v>39630</v>
      </c>
    </row>
    <row r="728" spans="1:10" x14ac:dyDescent="0.3">
      <c r="A728" s="54" t="s">
        <v>3135</v>
      </c>
      <c r="B728" s="54">
        <v>1680</v>
      </c>
      <c r="C728" s="56" t="s">
        <v>23</v>
      </c>
      <c r="D728" s="54" t="s">
        <v>3162</v>
      </c>
      <c r="E728" s="54">
        <v>2099</v>
      </c>
      <c r="F728" s="54" t="s">
        <v>2915</v>
      </c>
      <c r="G728" s="54">
        <v>2558337.344</v>
      </c>
      <c r="H728" s="54">
        <v>1169207.872</v>
      </c>
      <c r="I728" s="54" t="s">
        <v>38</v>
      </c>
      <c r="J728" s="55">
        <v>39630</v>
      </c>
    </row>
    <row r="729" spans="1:10" x14ac:dyDescent="0.3">
      <c r="A729" s="54" t="s">
        <v>3135</v>
      </c>
      <c r="B729" s="54">
        <v>1680</v>
      </c>
      <c r="C729" s="56" t="s">
        <v>23</v>
      </c>
      <c r="D729" s="54" t="s">
        <v>3131</v>
      </c>
      <c r="E729" s="54">
        <v>2117</v>
      </c>
      <c r="F729" s="54" t="s">
        <v>2915</v>
      </c>
      <c r="G729" s="54">
        <v>2561859.9389999998</v>
      </c>
      <c r="H729" s="54">
        <v>1172928.54</v>
      </c>
      <c r="I729" s="54" t="s">
        <v>38</v>
      </c>
      <c r="J729" s="55">
        <v>39630</v>
      </c>
    </row>
    <row r="730" spans="1:10" x14ac:dyDescent="0.3">
      <c r="A730" s="54" t="s">
        <v>3184</v>
      </c>
      <c r="B730" s="54">
        <v>1681</v>
      </c>
      <c r="C730" s="56" t="s">
        <v>23</v>
      </c>
      <c r="D730" s="54" t="s">
        <v>3182</v>
      </c>
      <c r="E730" s="54">
        <v>2063</v>
      </c>
      <c r="F730" s="54" t="s">
        <v>2915</v>
      </c>
      <c r="G730" s="54">
        <v>2558562.1370000001</v>
      </c>
      <c r="H730" s="54">
        <v>1171207.3770000001</v>
      </c>
      <c r="I730" s="54" t="s">
        <v>38</v>
      </c>
      <c r="J730" s="55">
        <v>39630</v>
      </c>
    </row>
    <row r="731" spans="1:10" x14ac:dyDescent="0.3">
      <c r="A731" s="54" t="s">
        <v>3183</v>
      </c>
      <c r="B731" s="54">
        <v>1681</v>
      </c>
      <c r="C731" s="56" t="s">
        <v>46</v>
      </c>
      <c r="D731" s="54" t="s">
        <v>3182</v>
      </c>
      <c r="E731" s="54">
        <v>2063</v>
      </c>
      <c r="F731" s="54" t="s">
        <v>2915</v>
      </c>
      <c r="G731" s="54">
        <v>2557133.301</v>
      </c>
      <c r="H731" s="54">
        <v>1170268.031</v>
      </c>
      <c r="I731" s="54" t="s">
        <v>38</v>
      </c>
      <c r="J731" s="55">
        <v>39630</v>
      </c>
    </row>
    <row r="732" spans="1:10" x14ac:dyDescent="0.3">
      <c r="A732" s="54" t="s">
        <v>747</v>
      </c>
      <c r="B732" s="54">
        <v>1682</v>
      </c>
      <c r="C732" s="56" t="s">
        <v>348</v>
      </c>
      <c r="D732" s="54" t="s">
        <v>746</v>
      </c>
      <c r="E732" s="54">
        <v>5831</v>
      </c>
      <c r="F732" s="54" t="s">
        <v>651</v>
      </c>
      <c r="G732" s="54">
        <v>2558721.0150000001</v>
      </c>
      <c r="H732" s="54">
        <v>1175472.2990000001</v>
      </c>
      <c r="I732" s="54" t="s">
        <v>38</v>
      </c>
      <c r="J732" s="55">
        <v>39630</v>
      </c>
    </row>
    <row r="733" spans="1:10" x14ac:dyDescent="0.3">
      <c r="A733" s="54" t="s">
        <v>892</v>
      </c>
      <c r="B733" s="54">
        <v>1682</v>
      </c>
      <c r="C733" s="56" t="s">
        <v>44</v>
      </c>
      <c r="D733" s="54" t="s">
        <v>891</v>
      </c>
      <c r="E733" s="54">
        <v>5671</v>
      </c>
      <c r="F733" s="54" t="s">
        <v>651</v>
      </c>
      <c r="G733" s="54">
        <v>2557396.727</v>
      </c>
      <c r="H733" s="54">
        <v>1173571.5900000001</v>
      </c>
      <c r="I733" s="54" t="s">
        <v>38</v>
      </c>
      <c r="J733" s="55">
        <v>39630</v>
      </c>
    </row>
    <row r="734" spans="1:10" x14ac:dyDescent="0.3">
      <c r="A734" s="54" t="s">
        <v>890</v>
      </c>
      <c r="B734" s="54">
        <v>1682</v>
      </c>
      <c r="C734" s="56" t="s">
        <v>46</v>
      </c>
      <c r="D734" s="54" t="s">
        <v>890</v>
      </c>
      <c r="E734" s="54">
        <v>5674</v>
      </c>
      <c r="F734" s="54" t="s">
        <v>651</v>
      </c>
      <c r="G734" s="54">
        <v>2556269.4270000001</v>
      </c>
      <c r="H734" s="54">
        <v>1171635.6259999999</v>
      </c>
      <c r="I734" s="54" t="s">
        <v>38</v>
      </c>
      <c r="J734" s="55">
        <v>39630</v>
      </c>
    </row>
    <row r="735" spans="1:10" x14ac:dyDescent="0.3">
      <c r="A735" s="54" t="s">
        <v>881</v>
      </c>
      <c r="B735" s="54">
        <v>1682</v>
      </c>
      <c r="C735" s="56" t="s">
        <v>23</v>
      </c>
      <c r="D735" s="54" t="s">
        <v>881</v>
      </c>
      <c r="E735" s="54">
        <v>5683</v>
      </c>
      <c r="F735" s="54" t="s">
        <v>651</v>
      </c>
      <c r="G735" s="54">
        <v>2557483.0890000002</v>
      </c>
      <c r="H735" s="54">
        <v>1171945.487</v>
      </c>
      <c r="I735" s="54" t="s">
        <v>38</v>
      </c>
      <c r="J735" s="55">
        <v>39630</v>
      </c>
    </row>
    <row r="736" spans="1:10" x14ac:dyDescent="0.3">
      <c r="A736" s="54" t="s">
        <v>748</v>
      </c>
      <c r="B736" s="54">
        <v>1682</v>
      </c>
      <c r="C736" s="56" t="s">
        <v>98</v>
      </c>
      <c r="D736" s="54" t="s">
        <v>746</v>
      </c>
      <c r="E736" s="54">
        <v>5831</v>
      </c>
      <c r="F736" s="54" t="s">
        <v>651</v>
      </c>
      <c r="G736" s="54">
        <v>2559072.6469999999</v>
      </c>
      <c r="H736" s="54">
        <v>1174510.6329999999</v>
      </c>
      <c r="I736" s="54" t="s">
        <v>38</v>
      </c>
      <c r="J736" s="55">
        <v>39630</v>
      </c>
    </row>
    <row r="737" spans="1:10" x14ac:dyDescent="0.3">
      <c r="A737" s="54" t="s">
        <v>886</v>
      </c>
      <c r="B737" s="54">
        <v>1683</v>
      </c>
      <c r="C737" s="56" t="s">
        <v>23</v>
      </c>
      <c r="D737" s="54" t="s">
        <v>883</v>
      </c>
      <c r="E737" s="54">
        <v>5675</v>
      </c>
      <c r="F737" s="54" t="s">
        <v>651</v>
      </c>
      <c r="G737" s="54">
        <v>2555482.6540000001</v>
      </c>
      <c r="H737" s="54">
        <v>1168814.1140000001</v>
      </c>
      <c r="I737" s="54" t="s">
        <v>38</v>
      </c>
      <c r="J737" s="55">
        <v>39630</v>
      </c>
    </row>
    <row r="738" spans="1:10" x14ac:dyDescent="0.3">
      <c r="A738" s="54" t="s">
        <v>885</v>
      </c>
      <c r="B738" s="54">
        <v>1683</v>
      </c>
      <c r="C738" s="56" t="s">
        <v>46</v>
      </c>
      <c r="D738" s="54" t="s">
        <v>883</v>
      </c>
      <c r="E738" s="54">
        <v>5675</v>
      </c>
      <c r="F738" s="54" t="s">
        <v>651</v>
      </c>
      <c r="G738" s="54">
        <v>2553825.9109999998</v>
      </c>
      <c r="H738" s="54">
        <v>1169509.537</v>
      </c>
      <c r="I738" s="54" t="s">
        <v>38</v>
      </c>
      <c r="J738" s="55">
        <v>39630</v>
      </c>
    </row>
    <row r="739" spans="1:10" x14ac:dyDescent="0.3">
      <c r="A739" s="54" t="s">
        <v>884</v>
      </c>
      <c r="B739" s="54">
        <v>1683</v>
      </c>
      <c r="C739" s="56" t="s">
        <v>44</v>
      </c>
      <c r="D739" s="54" t="s">
        <v>883</v>
      </c>
      <c r="E739" s="54">
        <v>5675</v>
      </c>
      <c r="F739" s="54" t="s">
        <v>651</v>
      </c>
      <c r="G739" s="54">
        <v>2554980.2519999999</v>
      </c>
      <c r="H739" s="54">
        <v>1170395.5859999999</v>
      </c>
      <c r="I739" s="54" t="s">
        <v>38</v>
      </c>
      <c r="J739" s="55">
        <v>39630</v>
      </c>
    </row>
    <row r="740" spans="1:10" x14ac:dyDescent="0.3">
      <c r="A740" s="54" t="s">
        <v>3174</v>
      </c>
      <c r="B740" s="54">
        <v>1684</v>
      </c>
      <c r="C740" s="56" t="s">
        <v>23</v>
      </c>
      <c r="D740" s="54" t="s">
        <v>3173</v>
      </c>
      <c r="E740" s="54">
        <v>2087</v>
      </c>
      <c r="F740" s="54" t="s">
        <v>2915</v>
      </c>
      <c r="G740" s="54">
        <v>2560898.781</v>
      </c>
      <c r="H740" s="54">
        <v>1170032.7560000001</v>
      </c>
      <c r="I740" s="54" t="s">
        <v>38</v>
      </c>
      <c r="J740" s="55">
        <v>39630</v>
      </c>
    </row>
    <row r="741" spans="1:10" x14ac:dyDescent="0.3">
      <c r="A741" s="54" t="s">
        <v>3152</v>
      </c>
      <c r="B741" s="54">
        <v>1685</v>
      </c>
      <c r="C741" s="56" t="s">
        <v>23</v>
      </c>
      <c r="D741" s="54" t="s">
        <v>3144</v>
      </c>
      <c r="E741" s="54">
        <v>2113</v>
      </c>
      <c r="F741" s="54" t="s">
        <v>2915</v>
      </c>
      <c r="G741" s="54">
        <v>2561879.105</v>
      </c>
      <c r="H741" s="54">
        <v>1168315.0430000001</v>
      </c>
      <c r="I741" s="54" t="s">
        <v>38</v>
      </c>
      <c r="J741" s="55">
        <v>39630</v>
      </c>
    </row>
    <row r="742" spans="1:10" x14ac:dyDescent="0.3">
      <c r="A742" s="54" t="s">
        <v>3178</v>
      </c>
      <c r="B742" s="54">
        <v>1686</v>
      </c>
      <c r="C742" s="56" t="s">
        <v>23</v>
      </c>
      <c r="D742" s="54" t="s">
        <v>3177</v>
      </c>
      <c r="E742" s="54">
        <v>2079</v>
      </c>
      <c r="F742" s="54" t="s">
        <v>2915</v>
      </c>
      <c r="G742" s="54">
        <v>2564725.7880000002</v>
      </c>
      <c r="H742" s="54">
        <v>1168959.2679999999</v>
      </c>
      <c r="I742" s="54" t="s">
        <v>38</v>
      </c>
      <c r="J742" s="55">
        <v>39630</v>
      </c>
    </row>
    <row r="743" spans="1:10" x14ac:dyDescent="0.3">
      <c r="A743" s="54" t="s">
        <v>3151</v>
      </c>
      <c r="B743" s="54">
        <v>1686</v>
      </c>
      <c r="C743" s="56" t="s">
        <v>46</v>
      </c>
      <c r="D743" s="54" t="s">
        <v>3144</v>
      </c>
      <c r="E743" s="54">
        <v>2113</v>
      </c>
      <c r="F743" s="54" t="s">
        <v>2915</v>
      </c>
      <c r="G743" s="54">
        <v>2563009.4169999999</v>
      </c>
      <c r="H743" s="54">
        <v>1170288.1499999999</v>
      </c>
      <c r="I743" s="54" t="s">
        <v>38</v>
      </c>
      <c r="J743" s="55">
        <v>39630</v>
      </c>
    </row>
    <row r="744" spans="1:10" x14ac:dyDescent="0.3">
      <c r="A744" s="54" t="s">
        <v>3149</v>
      </c>
      <c r="B744" s="54">
        <v>1687</v>
      </c>
      <c r="C744" s="56" t="s">
        <v>44</v>
      </c>
      <c r="D744" s="54" t="s">
        <v>3144</v>
      </c>
      <c r="E744" s="54">
        <v>2113</v>
      </c>
      <c r="F744" s="54" t="s">
        <v>2915</v>
      </c>
      <c r="G744" s="54">
        <v>2563643.977</v>
      </c>
      <c r="H744" s="54">
        <v>1168435.6839999999</v>
      </c>
      <c r="I744" s="54" t="s">
        <v>38</v>
      </c>
      <c r="J744" s="55">
        <v>39630</v>
      </c>
    </row>
    <row r="745" spans="1:10" x14ac:dyDescent="0.3">
      <c r="A745" s="54" t="s">
        <v>3150</v>
      </c>
      <c r="B745" s="54">
        <v>1687</v>
      </c>
      <c r="C745" s="56" t="s">
        <v>46</v>
      </c>
      <c r="D745" s="54" t="s">
        <v>3144</v>
      </c>
      <c r="E745" s="54">
        <v>2113</v>
      </c>
      <c r="F745" s="54" t="s">
        <v>2915</v>
      </c>
      <c r="G745" s="54">
        <v>2561319.3450000002</v>
      </c>
      <c r="H745" s="54">
        <v>1165330.5279999999</v>
      </c>
      <c r="I745" s="54" t="s">
        <v>38</v>
      </c>
      <c r="J745" s="55">
        <v>39630</v>
      </c>
    </row>
    <row r="746" spans="1:10" x14ac:dyDescent="0.3">
      <c r="A746" s="54" t="s">
        <v>3144</v>
      </c>
      <c r="B746" s="54">
        <v>1687</v>
      </c>
      <c r="C746" s="56" t="s">
        <v>23</v>
      </c>
      <c r="D746" s="54" t="s">
        <v>3144</v>
      </c>
      <c r="E746" s="54">
        <v>2113</v>
      </c>
      <c r="F746" s="54" t="s">
        <v>2915</v>
      </c>
      <c r="G746" s="54">
        <v>2561262.7940000002</v>
      </c>
      <c r="H746" s="54">
        <v>1166758.3959999999</v>
      </c>
      <c r="I746" s="54" t="s">
        <v>38</v>
      </c>
      <c r="J746" s="55">
        <v>39630</v>
      </c>
    </row>
    <row r="747" spans="1:10" x14ac:dyDescent="0.3">
      <c r="A747" s="54" t="s">
        <v>3147</v>
      </c>
      <c r="B747" s="54">
        <v>1688</v>
      </c>
      <c r="C747" s="56" t="s">
        <v>46</v>
      </c>
      <c r="D747" s="54" t="s">
        <v>3144</v>
      </c>
      <c r="E747" s="54">
        <v>2113</v>
      </c>
      <c r="F747" s="54" t="s">
        <v>2915</v>
      </c>
      <c r="G747" s="54">
        <v>2558562.0619999999</v>
      </c>
      <c r="H747" s="54">
        <v>1164636.4939999999</v>
      </c>
      <c r="I747" s="54" t="s">
        <v>38</v>
      </c>
      <c r="J747" s="55">
        <v>39630</v>
      </c>
    </row>
    <row r="748" spans="1:10" x14ac:dyDescent="0.3">
      <c r="A748" s="54" t="s">
        <v>3148</v>
      </c>
      <c r="B748" s="54">
        <v>1688</v>
      </c>
      <c r="C748" s="56" t="s">
        <v>23</v>
      </c>
      <c r="D748" s="54" t="s">
        <v>3144</v>
      </c>
      <c r="E748" s="54">
        <v>2113</v>
      </c>
      <c r="F748" s="54" t="s">
        <v>2915</v>
      </c>
      <c r="G748" s="54">
        <v>2559950.3080000002</v>
      </c>
      <c r="H748" s="54">
        <v>1165082.574</v>
      </c>
      <c r="I748" s="54" t="s">
        <v>38</v>
      </c>
      <c r="J748" s="55">
        <v>39630</v>
      </c>
    </row>
    <row r="749" spans="1:10" x14ac:dyDescent="0.3">
      <c r="A749" s="54" t="s">
        <v>3181</v>
      </c>
      <c r="B749" s="54">
        <v>1689</v>
      </c>
      <c r="C749" s="56" t="s">
        <v>23</v>
      </c>
      <c r="D749" s="54" t="s">
        <v>3180</v>
      </c>
      <c r="E749" s="54">
        <v>2067</v>
      </c>
      <c r="F749" s="54" t="s">
        <v>2915</v>
      </c>
      <c r="G749" s="54">
        <v>2566332.6170000001</v>
      </c>
      <c r="H749" s="54">
        <v>1169323.2690000001</v>
      </c>
      <c r="I749" s="54" t="s">
        <v>38</v>
      </c>
      <c r="J749" s="55">
        <v>39630</v>
      </c>
    </row>
    <row r="750" spans="1:10" x14ac:dyDescent="0.3">
      <c r="A750" s="54" t="s">
        <v>3133</v>
      </c>
      <c r="B750" s="54">
        <v>1690</v>
      </c>
      <c r="C750" s="56" t="s">
        <v>46</v>
      </c>
      <c r="D750" s="54" t="s">
        <v>3131</v>
      </c>
      <c r="E750" s="54">
        <v>2117</v>
      </c>
      <c r="F750" s="54" t="s">
        <v>2915</v>
      </c>
      <c r="G750" s="54">
        <v>2561817.361</v>
      </c>
      <c r="H750" s="54">
        <v>1174293.5190000001</v>
      </c>
      <c r="I750" s="54" t="s">
        <v>38</v>
      </c>
      <c r="J750" s="55">
        <v>39630</v>
      </c>
    </row>
    <row r="751" spans="1:10" x14ac:dyDescent="0.3">
      <c r="A751" s="54" t="s">
        <v>3134</v>
      </c>
      <c r="B751" s="54">
        <v>1690</v>
      </c>
      <c r="C751" s="56" t="s">
        <v>23</v>
      </c>
      <c r="D751" s="54" t="s">
        <v>3139</v>
      </c>
      <c r="E751" s="54">
        <v>2114</v>
      </c>
      <c r="F751" s="54" t="s">
        <v>2915</v>
      </c>
      <c r="G751" s="54">
        <v>2564440.014</v>
      </c>
      <c r="H751" s="54">
        <v>1174838.298</v>
      </c>
      <c r="I751" s="54" t="s">
        <v>38</v>
      </c>
      <c r="J751" s="55">
        <v>39630</v>
      </c>
    </row>
    <row r="752" spans="1:10" x14ac:dyDescent="0.3">
      <c r="A752" s="54" t="s">
        <v>3134</v>
      </c>
      <c r="B752" s="54">
        <v>1690</v>
      </c>
      <c r="C752" s="56" t="s">
        <v>23</v>
      </c>
      <c r="D752" s="54" t="s">
        <v>3131</v>
      </c>
      <c r="E752" s="54">
        <v>2117</v>
      </c>
      <c r="F752" s="54" t="s">
        <v>2915</v>
      </c>
      <c r="G752" s="54">
        <v>2563244.8829999999</v>
      </c>
      <c r="H752" s="54">
        <v>1174512.3389999999</v>
      </c>
      <c r="I752" s="54" t="s">
        <v>38</v>
      </c>
      <c r="J752" s="55">
        <v>39630</v>
      </c>
    </row>
    <row r="753" spans="1:10" x14ac:dyDescent="0.3">
      <c r="A753" s="54" t="s">
        <v>3132</v>
      </c>
      <c r="B753" s="54">
        <v>1691</v>
      </c>
      <c r="C753" s="56" t="s">
        <v>23</v>
      </c>
      <c r="D753" s="54" t="s">
        <v>3131</v>
      </c>
      <c r="E753" s="54">
        <v>2117</v>
      </c>
      <c r="F753" s="54" t="s">
        <v>2915</v>
      </c>
      <c r="G753" s="54">
        <v>2563962.1630000002</v>
      </c>
      <c r="H753" s="54">
        <v>1176933.5660000001</v>
      </c>
      <c r="I753" s="54" t="s">
        <v>38</v>
      </c>
      <c r="J753" s="55">
        <v>39630</v>
      </c>
    </row>
    <row r="754" spans="1:10" x14ac:dyDescent="0.3">
      <c r="A754" s="54" t="s">
        <v>3176</v>
      </c>
      <c r="B754" s="54">
        <v>1692</v>
      </c>
      <c r="C754" s="56" t="s">
        <v>23</v>
      </c>
      <c r="D754" s="54" t="s">
        <v>3176</v>
      </c>
      <c r="E754" s="54">
        <v>2086</v>
      </c>
      <c r="F754" s="54" t="s">
        <v>2915</v>
      </c>
      <c r="G754" s="54">
        <v>2564727.3450000002</v>
      </c>
      <c r="H754" s="54">
        <v>1172052.085</v>
      </c>
      <c r="I754" s="54" t="s">
        <v>38</v>
      </c>
      <c r="J754" s="55">
        <v>39630</v>
      </c>
    </row>
    <row r="755" spans="1:10" x14ac:dyDescent="0.3">
      <c r="A755" s="54" t="s">
        <v>3140</v>
      </c>
      <c r="B755" s="54">
        <v>1694</v>
      </c>
      <c r="C755" s="56" t="s">
        <v>98</v>
      </c>
      <c r="D755" s="54" t="s">
        <v>3139</v>
      </c>
      <c r="E755" s="54">
        <v>2114</v>
      </c>
      <c r="F755" s="54" t="s">
        <v>2915</v>
      </c>
      <c r="G755" s="54">
        <v>2565827.83</v>
      </c>
      <c r="H755" s="54">
        <v>1175239.6740000001</v>
      </c>
      <c r="I755" s="54" t="s">
        <v>38</v>
      </c>
      <c r="J755" s="55">
        <v>39630</v>
      </c>
    </row>
    <row r="756" spans="1:10" x14ac:dyDescent="0.3">
      <c r="A756" s="54" t="s">
        <v>3141</v>
      </c>
      <c r="B756" s="54">
        <v>1694</v>
      </c>
      <c r="C756" s="56" t="s">
        <v>44</v>
      </c>
      <c r="D756" s="54" t="s">
        <v>3139</v>
      </c>
      <c r="E756" s="54">
        <v>2114</v>
      </c>
      <c r="F756" s="54" t="s">
        <v>2915</v>
      </c>
      <c r="G756" s="54">
        <v>2566125.3289999999</v>
      </c>
      <c r="H756" s="54">
        <v>1173622.223</v>
      </c>
      <c r="I756" s="54" t="s">
        <v>38</v>
      </c>
      <c r="J756" s="55">
        <v>39630</v>
      </c>
    </row>
    <row r="757" spans="1:10" x14ac:dyDescent="0.3">
      <c r="A757" s="54" t="s">
        <v>3142</v>
      </c>
      <c r="B757" s="54">
        <v>1694</v>
      </c>
      <c r="C757" s="56" t="s">
        <v>46</v>
      </c>
      <c r="D757" s="54" t="s">
        <v>3139</v>
      </c>
      <c r="E757" s="54">
        <v>2114</v>
      </c>
      <c r="F757" s="54" t="s">
        <v>2915</v>
      </c>
      <c r="G757" s="54">
        <v>2566465.9160000002</v>
      </c>
      <c r="H757" s="54">
        <v>1171788.456</v>
      </c>
      <c r="I757" s="54" t="s">
        <v>38</v>
      </c>
      <c r="J757" s="55">
        <v>39630</v>
      </c>
    </row>
    <row r="758" spans="1:10" x14ac:dyDescent="0.3">
      <c r="A758" s="54" t="s">
        <v>3143</v>
      </c>
      <c r="B758" s="54">
        <v>1694</v>
      </c>
      <c r="C758" s="56" t="s">
        <v>23</v>
      </c>
      <c r="D758" s="54" t="s">
        <v>3139</v>
      </c>
      <c r="E758" s="54">
        <v>2114</v>
      </c>
      <c r="F758" s="54" t="s">
        <v>2915</v>
      </c>
      <c r="G758" s="54">
        <v>2568025.219</v>
      </c>
      <c r="H758" s="54">
        <v>1170913.9569999999</v>
      </c>
      <c r="I758" s="54" t="s">
        <v>38</v>
      </c>
      <c r="J758" s="55">
        <v>39630</v>
      </c>
    </row>
    <row r="759" spans="1:10" x14ac:dyDescent="0.3">
      <c r="A759" s="54" t="s">
        <v>3038</v>
      </c>
      <c r="B759" s="54">
        <v>1695</v>
      </c>
      <c r="C759" s="56" t="s">
        <v>44</v>
      </c>
      <c r="D759" s="54" t="s">
        <v>3028</v>
      </c>
      <c r="E759" s="54">
        <v>2236</v>
      </c>
      <c r="F759" s="54" t="s">
        <v>2915</v>
      </c>
      <c r="G759" s="54">
        <v>2568139.148</v>
      </c>
      <c r="H759" s="54">
        <v>1174696.5009999999</v>
      </c>
      <c r="I759" s="54" t="s">
        <v>38</v>
      </c>
      <c r="J759" s="55">
        <v>39630</v>
      </c>
    </row>
    <row r="760" spans="1:10" x14ac:dyDescent="0.3">
      <c r="A760" s="54" t="s">
        <v>3039</v>
      </c>
      <c r="B760" s="54">
        <v>1695</v>
      </c>
      <c r="C760" s="56" t="s">
        <v>46</v>
      </c>
      <c r="D760" s="54" t="s">
        <v>3028</v>
      </c>
      <c r="E760" s="54">
        <v>2236</v>
      </c>
      <c r="F760" s="54" t="s">
        <v>2915</v>
      </c>
      <c r="G760" s="54">
        <v>2569492.6680000001</v>
      </c>
      <c r="H760" s="54">
        <v>1174207.048</v>
      </c>
      <c r="I760" s="54" t="s">
        <v>38</v>
      </c>
      <c r="J760" s="55">
        <v>39630</v>
      </c>
    </row>
    <row r="761" spans="1:10" x14ac:dyDescent="0.3">
      <c r="A761" s="54" t="s">
        <v>3040</v>
      </c>
      <c r="B761" s="54">
        <v>1695</v>
      </c>
      <c r="C761" s="56" t="s">
        <v>23</v>
      </c>
      <c r="D761" s="54" t="s">
        <v>3028</v>
      </c>
      <c r="E761" s="54">
        <v>2236</v>
      </c>
      <c r="F761" s="54" t="s">
        <v>2915</v>
      </c>
      <c r="G761" s="54">
        <v>2568692.0929999999</v>
      </c>
      <c r="H761" s="54">
        <v>1172805.7320000001</v>
      </c>
      <c r="I761" s="54" t="s">
        <v>38</v>
      </c>
      <c r="J761" s="55">
        <v>39630</v>
      </c>
    </row>
    <row r="762" spans="1:10" x14ac:dyDescent="0.3">
      <c r="A762" s="54" t="s">
        <v>3037</v>
      </c>
      <c r="B762" s="54">
        <v>1695</v>
      </c>
      <c r="C762" s="56" t="s">
        <v>98</v>
      </c>
      <c r="D762" s="54" t="s">
        <v>3028</v>
      </c>
      <c r="E762" s="54">
        <v>2236</v>
      </c>
      <c r="F762" s="54" t="s">
        <v>2915</v>
      </c>
      <c r="G762" s="54">
        <v>2567657.6770000001</v>
      </c>
      <c r="H762" s="54">
        <v>1173570.7919999999</v>
      </c>
      <c r="I762" s="54" t="s">
        <v>38</v>
      </c>
      <c r="J762" s="55">
        <v>39630</v>
      </c>
    </row>
    <row r="763" spans="1:10" x14ac:dyDescent="0.3">
      <c r="A763" s="54" t="s">
        <v>3036</v>
      </c>
      <c r="B763" s="54">
        <v>1696</v>
      </c>
      <c r="C763" s="56" t="s">
        <v>23</v>
      </c>
      <c r="D763" s="54" t="s">
        <v>3028</v>
      </c>
      <c r="E763" s="54">
        <v>2236</v>
      </c>
      <c r="F763" s="54" t="s">
        <v>2915</v>
      </c>
      <c r="G763" s="54">
        <v>2570878.8139999998</v>
      </c>
      <c r="H763" s="54">
        <v>1172610.122</v>
      </c>
      <c r="I763" s="54" t="s">
        <v>38</v>
      </c>
      <c r="J763" s="55">
        <v>39630</v>
      </c>
    </row>
    <row r="764" spans="1:10" x14ac:dyDescent="0.3">
      <c r="A764" s="54" t="s">
        <v>3146</v>
      </c>
      <c r="B764" s="54">
        <v>1697</v>
      </c>
      <c r="C764" s="56" t="s">
        <v>23</v>
      </c>
      <c r="D764" s="54" t="s">
        <v>3144</v>
      </c>
      <c r="E764" s="54">
        <v>2113</v>
      </c>
      <c r="F764" s="54" t="s">
        <v>2915</v>
      </c>
      <c r="G764" s="54">
        <v>2561390.719</v>
      </c>
      <c r="H764" s="54">
        <v>1164077.6710000001</v>
      </c>
      <c r="I764" s="54" t="s">
        <v>38</v>
      </c>
      <c r="J764" s="55">
        <v>39630</v>
      </c>
    </row>
    <row r="765" spans="1:10" x14ac:dyDescent="0.3">
      <c r="A765" s="54" t="s">
        <v>3145</v>
      </c>
      <c r="B765" s="54">
        <v>1697</v>
      </c>
      <c r="C765" s="56" t="s">
        <v>46</v>
      </c>
      <c r="D765" s="54" t="s">
        <v>3144</v>
      </c>
      <c r="E765" s="54">
        <v>2113</v>
      </c>
      <c r="F765" s="54" t="s">
        <v>2915</v>
      </c>
      <c r="G765" s="54">
        <v>2559482.784</v>
      </c>
      <c r="H765" s="54">
        <v>1163423.085</v>
      </c>
      <c r="I765" s="54" t="s">
        <v>38</v>
      </c>
      <c r="J765" s="55">
        <v>39630</v>
      </c>
    </row>
    <row r="766" spans="1:10" x14ac:dyDescent="0.3">
      <c r="A766" s="54" t="s">
        <v>2921</v>
      </c>
      <c r="B766" s="54">
        <v>1699</v>
      </c>
      <c r="C766" s="56" t="s">
        <v>44</v>
      </c>
      <c r="D766" s="54" t="s">
        <v>2920</v>
      </c>
      <c r="E766" s="54">
        <v>2337</v>
      </c>
      <c r="F766" s="54" t="s">
        <v>2915</v>
      </c>
      <c r="G766" s="54">
        <v>2558076.4759999998</v>
      </c>
      <c r="H766" s="54">
        <v>1162795.2180000001</v>
      </c>
      <c r="I766" s="54" t="s">
        <v>38</v>
      </c>
      <c r="J766" s="55">
        <v>39630</v>
      </c>
    </row>
    <row r="767" spans="1:10" x14ac:dyDescent="0.3">
      <c r="A767" s="54" t="s">
        <v>2922</v>
      </c>
      <c r="B767" s="54">
        <v>1699</v>
      </c>
      <c r="C767" s="56" t="s">
        <v>46</v>
      </c>
      <c r="D767" s="54" t="s">
        <v>2920</v>
      </c>
      <c r="E767" s="54">
        <v>2337</v>
      </c>
      <c r="F767" s="54" t="s">
        <v>2915</v>
      </c>
      <c r="G767" s="54">
        <v>2555245.5430000001</v>
      </c>
      <c r="H767" s="54">
        <v>1160284.8330000001</v>
      </c>
      <c r="I767" s="54" t="s">
        <v>38</v>
      </c>
      <c r="J767" s="55">
        <v>39630</v>
      </c>
    </row>
    <row r="768" spans="1:10" x14ac:dyDescent="0.3">
      <c r="A768" s="54" t="s">
        <v>2923</v>
      </c>
      <c r="B768" s="54">
        <v>1699</v>
      </c>
      <c r="C768" s="56" t="s">
        <v>23</v>
      </c>
      <c r="D768" s="54" t="s">
        <v>2920</v>
      </c>
      <c r="E768" s="54">
        <v>2337</v>
      </c>
      <c r="F768" s="54" t="s">
        <v>2915</v>
      </c>
      <c r="G768" s="54">
        <v>2556687.0419999999</v>
      </c>
      <c r="H768" s="54">
        <v>1161404.1089999999</v>
      </c>
      <c r="I768" s="54" t="s">
        <v>38</v>
      </c>
      <c r="J768" s="55">
        <v>39630</v>
      </c>
    </row>
    <row r="769" spans="1:10" x14ac:dyDescent="0.3">
      <c r="A769" s="54" t="s">
        <v>2951</v>
      </c>
      <c r="B769" s="54">
        <v>1700</v>
      </c>
      <c r="C769" s="56" t="s">
        <v>23</v>
      </c>
      <c r="D769" s="54" t="s">
        <v>2951</v>
      </c>
      <c r="E769" s="54">
        <v>2196</v>
      </c>
      <c r="F769" s="54" t="s">
        <v>2915</v>
      </c>
      <c r="G769" s="54">
        <v>2579108.568</v>
      </c>
      <c r="H769" s="54">
        <v>1183709.652</v>
      </c>
      <c r="I769" s="54" t="s">
        <v>38</v>
      </c>
      <c r="J769" s="55">
        <v>39630</v>
      </c>
    </row>
    <row r="770" spans="1:10" x14ac:dyDescent="0.3">
      <c r="A770" s="54" t="s">
        <v>2951</v>
      </c>
      <c r="B770" s="54">
        <v>1700</v>
      </c>
      <c r="C770" s="56" t="s">
        <v>23</v>
      </c>
      <c r="D770" s="54" t="s">
        <v>2965</v>
      </c>
      <c r="E770" s="54">
        <v>2293</v>
      </c>
      <c r="F770" s="54" t="s">
        <v>2915</v>
      </c>
      <c r="G770" s="54">
        <v>2580486.71</v>
      </c>
      <c r="H770" s="54">
        <v>1184893.5870000001</v>
      </c>
      <c r="I770" s="54" t="s">
        <v>38</v>
      </c>
      <c r="J770" s="55">
        <v>39630</v>
      </c>
    </row>
    <row r="771" spans="1:10" x14ac:dyDescent="0.3">
      <c r="A771" s="54" t="s">
        <v>2951</v>
      </c>
      <c r="B771" s="54">
        <v>1700</v>
      </c>
      <c r="C771" s="56" t="s">
        <v>23</v>
      </c>
      <c r="D771" s="54" t="s">
        <v>2946</v>
      </c>
      <c r="E771" s="54">
        <v>2306</v>
      </c>
      <c r="F771" s="54" t="s">
        <v>2915</v>
      </c>
      <c r="G771" s="54">
        <v>2580898.9279999998</v>
      </c>
      <c r="H771" s="54">
        <v>1184021.753</v>
      </c>
      <c r="I771" s="54" t="s">
        <v>38</v>
      </c>
      <c r="J771" s="55">
        <v>39630</v>
      </c>
    </row>
    <row r="772" spans="1:10" x14ac:dyDescent="0.3">
      <c r="A772" s="54" t="s">
        <v>2946</v>
      </c>
      <c r="B772" s="54">
        <v>1712</v>
      </c>
      <c r="C772" s="56" t="s">
        <v>23</v>
      </c>
      <c r="D772" s="54" t="s">
        <v>2952</v>
      </c>
      <c r="E772" s="54">
        <v>2305</v>
      </c>
      <c r="F772" s="54" t="s">
        <v>2915</v>
      </c>
      <c r="G772" s="54">
        <v>2585456.6170000001</v>
      </c>
      <c r="H772" s="54">
        <v>1186279.649</v>
      </c>
      <c r="I772" s="54" t="s">
        <v>21</v>
      </c>
      <c r="J772" s="55">
        <v>39630</v>
      </c>
    </row>
    <row r="773" spans="1:10" x14ac:dyDescent="0.3">
      <c r="A773" s="54" t="s">
        <v>2946</v>
      </c>
      <c r="B773" s="54">
        <v>1712</v>
      </c>
      <c r="C773" s="56" t="s">
        <v>23</v>
      </c>
      <c r="D773" s="54" t="s">
        <v>2946</v>
      </c>
      <c r="E773" s="54">
        <v>2306</v>
      </c>
      <c r="F773" s="54" t="s">
        <v>2915</v>
      </c>
      <c r="G773" s="54">
        <v>2582946.412</v>
      </c>
      <c r="H773" s="54">
        <v>1184435.422</v>
      </c>
      <c r="I773" s="54" t="s">
        <v>21</v>
      </c>
      <c r="J773" s="55">
        <v>39630</v>
      </c>
    </row>
    <row r="774" spans="1:10" x14ac:dyDescent="0.3">
      <c r="A774" s="54" t="s">
        <v>2950</v>
      </c>
      <c r="B774" s="54">
        <v>1713</v>
      </c>
      <c r="C774" s="56" t="s">
        <v>23</v>
      </c>
      <c r="D774" s="54" t="s">
        <v>2952</v>
      </c>
      <c r="E774" s="54">
        <v>2305</v>
      </c>
      <c r="F774" s="54" t="s">
        <v>2915</v>
      </c>
      <c r="G774" s="54">
        <v>2586442.5419999999</v>
      </c>
      <c r="H774" s="54">
        <v>1187044.675</v>
      </c>
      <c r="I774" s="54" t="s">
        <v>21</v>
      </c>
      <c r="J774" s="55">
        <v>39630</v>
      </c>
    </row>
    <row r="775" spans="1:10" x14ac:dyDescent="0.3">
      <c r="A775" s="54" t="s">
        <v>2950</v>
      </c>
      <c r="B775" s="54">
        <v>1713</v>
      </c>
      <c r="C775" s="56" t="s">
        <v>23</v>
      </c>
      <c r="D775" s="54" t="s">
        <v>2946</v>
      </c>
      <c r="E775" s="54">
        <v>2306</v>
      </c>
      <c r="F775" s="54" t="s">
        <v>2915</v>
      </c>
      <c r="G775" s="54">
        <v>2586730.8870000001</v>
      </c>
      <c r="H775" s="54">
        <v>1185665.152</v>
      </c>
      <c r="I775" s="54" t="s">
        <v>21</v>
      </c>
      <c r="J775" s="55">
        <v>39630</v>
      </c>
    </row>
    <row r="776" spans="1:10" x14ac:dyDescent="0.3">
      <c r="A776" s="54" t="s">
        <v>2949</v>
      </c>
      <c r="B776" s="54">
        <v>1714</v>
      </c>
      <c r="C776" s="56" t="s">
        <v>23</v>
      </c>
      <c r="D776" s="54" t="s">
        <v>2949</v>
      </c>
      <c r="E776" s="54">
        <v>2296</v>
      </c>
      <c r="F776" s="54" t="s">
        <v>2915</v>
      </c>
      <c r="G776" s="54">
        <v>2589477.219</v>
      </c>
      <c r="H776" s="54">
        <v>1185776.1980000001</v>
      </c>
      <c r="I776" s="54" t="s">
        <v>21</v>
      </c>
      <c r="J776" s="55">
        <v>39630</v>
      </c>
    </row>
    <row r="777" spans="1:10" x14ac:dyDescent="0.3">
      <c r="A777" s="54" t="s">
        <v>2949</v>
      </c>
      <c r="B777" s="54">
        <v>1714</v>
      </c>
      <c r="C777" s="56" t="s">
        <v>23</v>
      </c>
      <c r="D777" s="54" t="s">
        <v>2946</v>
      </c>
      <c r="E777" s="54">
        <v>2306</v>
      </c>
      <c r="F777" s="54" t="s">
        <v>2915</v>
      </c>
      <c r="G777" s="54">
        <v>2589084.9759999998</v>
      </c>
      <c r="H777" s="54">
        <v>1183985.4480000001</v>
      </c>
      <c r="I777" s="54" t="s">
        <v>21</v>
      </c>
      <c r="J777" s="55">
        <v>39630</v>
      </c>
    </row>
    <row r="778" spans="1:10" x14ac:dyDescent="0.3">
      <c r="A778" s="54" t="s">
        <v>2948</v>
      </c>
      <c r="B778" s="54">
        <v>1715</v>
      </c>
      <c r="C778" s="56" t="s">
        <v>23</v>
      </c>
      <c r="D778" s="54" t="s">
        <v>2947</v>
      </c>
      <c r="E778" s="54">
        <v>2304</v>
      </c>
      <c r="F778" s="54" t="s">
        <v>2915</v>
      </c>
      <c r="G778" s="54">
        <v>2587149.335</v>
      </c>
      <c r="H778" s="54">
        <v>1181010.784</v>
      </c>
      <c r="I778" s="54" t="s">
        <v>21</v>
      </c>
      <c r="J778" s="55">
        <v>39630</v>
      </c>
    </row>
    <row r="779" spans="1:10" x14ac:dyDescent="0.3">
      <c r="A779" s="54" t="s">
        <v>2948</v>
      </c>
      <c r="B779" s="54">
        <v>1715</v>
      </c>
      <c r="C779" s="56" t="s">
        <v>23</v>
      </c>
      <c r="D779" s="54" t="s">
        <v>2946</v>
      </c>
      <c r="E779" s="54">
        <v>2306</v>
      </c>
      <c r="F779" s="54" t="s">
        <v>2915</v>
      </c>
      <c r="G779" s="54">
        <v>2588147.0109999999</v>
      </c>
      <c r="H779" s="54">
        <v>1181690.027</v>
      </c>
      <c r="I779" s="54" t="s">
        <v>21</v>
      </c>
      <c r="J779" s="55">
        <v>39630</v>
      </c>
    </row>
    <row r="780" spans="1:10" x14ac:dyDescent="0.3">
      <c r="A780" s="54" t="s">
        <v>2963</v>
      </c>
      <c r="B780" s="54">
        <v>1716</v>
      </c>
      <c r="C780" s="56" t="s">
        <v>46</v>
      </c>
      <c r="D780" s="54" t="s">
        <v>2959</v>
      </c>
      <c r="E780" s="54">
        <v>2299</v>
      </c>
      <c r="F780" s="54" t="s">
        <v>2915</v>
      </c>
      <c r="G780" s="54">
        <v>2587350.5819999999</v>
      </c>
      <c r="H780" s="54">
        <v>1176452.3689999999</v>
      </c>
      <c r="I780" s="54" t="s">
        <v>21</v>
      </c>
      <c r="J780" s="55">
        <v>39630</v>
      </c>
    </row>
    <row r="781" spans="1:10" x14ac:dyDescent="0.3">
      <c r="A781" s="54" t="s">
        <v>2959</v>
      </c>
      <c r="B781" s="54">
        <v>1716</v>
      </c>
      <c r="C781" s="56" t="s">
        <v>23</v>
      </c>
      <c r="D781" s="54" t="s">
        <v>2959</v>
      </c>
      <c r="E781" s="54">
        <v>2299</v>
      </c>
      <c r="F781" s="54" t="s">
        <v>2915</v>
      </c>
      <c r="G781" s="54">
        <v>2588327.105</v>
      </c>
      <c r="H781" s="54">
        <v>1174956.122</v>
      </c>
      <c r="I781" s="54" t="s">
        <v>21</v>
      </c>
      <c r="J781" s="55">
        <v>39630</v>
      </c>
    </row>
    <row r="782" spans="1:10" x14ac:dyDescent="0.3">
      <c r="A782" s="54" t="s">
        <v>2958</v>
      </c>
      <c r="B782" s="54">
        <v>1716</v>
      </c>
      <c r="C782" s="56" t="s">
        <v>44</v>
      </c>
      <c r="D782" s="54" t="s">
        <v>3105</v>
      </c>
      <c r="E782" s="54">
        <v>2138</v>
      </c>
      <c r="F782" s="54" t="s">
        <v>2915</v>
      </c>
      <c r="G782" s="54">
        <v>2588739.128</v>
      </c>
      <c r="H782" s="54">
        <v>1168615.96</v>
      </c>
      <c r="I782" s="54" t="s">
        <v>21</v>
      </c>
      <c r="J782" s="55">
        <v>39630</v>
      </c>
    </row>
    <row r="783" spans="1:10" x14ac:dyDescent="0.3">
      <c r="A783" s="54" t="s">
        <v>2958</v>
      </c>
      <c r="B783" s="54">
        <v>1716</v>
      </c>
      <c r="C783" s="56" t="s">
        <v>44</v>
      </c>
      <c r="D783" s="54" t="s">
        <v>3079</v>
      </c>
      <c r="E783" s="54">
        <v>2163</v>
      </c>
      <c r="F783" s="54" t="s">
        <v>2915</v>
      </c>
      <c r="G783" s="54">
        <v>2586293.665</v>
      </c>
      <c r="H783" s="54">
        <v>1166060.98</v>
      </c>
      <c r="I783" s="54" t="s">
        <v>21</v>
      </c>
      <c r="J783" s="55">
        <v>39630</v>
      </c>
    </row>
    <row r="784" spans="1:10" x14ac:dyDescent="0.3">
      <c r="A784" s="54" t="s">
        <v>2958</v>
      </c>
      <c r="B784" s="54">
        <v>1716</v>
      </c>
      <c r="C784" s="56" t="s">
        <v>44</v>
      </c>
      <c r="D784" s="54" t="s">
        <v>2959</v>
      </c>
      <c r="E784" s="54">
        <v>2299</v>
      </c>
      <c r="F784" s="54" t="s">
        <v>2915</v>
      </c>
      <c r="G784" s="54">
        <v>2589571.9339999999</v>
      </c>
      <c r="H784" s="54">
        <v>1170889.162</v>
      </c>
      <c r="I784" s="54" t="s">
        <v>21</v>
      </c>
      <c r="J784" s="55">
        <v>39630</v>
      </c>
    </row>
    <row r="785" spans="1:10" x14ac:dyDescent="0.3">
      <c r="A785" s="54" t="s">
        <v>2958</v>
      </c>
      <c r="B785" s="54">
        <v>1716</v>
      </c>
      <c r="C785" s="56" t="s">
        <v>44</v>
      </c>
      <c r="D785" s="54" t="s">
        <v>2957</v>
      </c>
      <c r="E785" s="54">
        <v>2300</v>
      </c>
      <c r="F785" s="54" t="s">
        <v>2915</v>
      </c>
      <c r="G785" s="54">
        <v>2585875.9070000001</v>
      </c>
      <c r="H785" s="54">
        <v>1169199.5870000001</v>
      </c>
      <c r="I785" s="54" t="s">
        <v>21</v>
      </c>
      <c r="J785" s="55">
        <v>39630</v>
      </c>
    </row>
    <row r="786" spans="1:10" x14ac:dyDescent="0.3">
      <c r="A786" s="54" t="s">
        <v>2947</v>
      </c>
      <c r="B786" s="54">
        <v>1717</v>
      </c>
      <c r="C786" s="56" t="s">
        <v>23</v>
      </c>
      <c r="D786" s="54" t="s">
        <v>2947</v>
      </c>
      <c r="E786" s="54">
        <v>2304</v>
      </c>
      <c r="F786" s="54" t="s">
        <v>2915</v>
      </c>
      <c r="G786" s="54">
        <v>2583960.773</v>
      </c>
      <c r="H786" s="54">
        <v>1182046.625</v>
      </c>
      <c r="I786" s="54" t="s">
        <v>21</v>
      </c>
      <c r="J786" s="55">
        <v>39630</v>
      </c>
    </row>
    <row r="787" spans="1:10" x14ac:dyDescent="0.3">
      <c r="A787" s="54" t="s">
        <v>2947</v>
      </c>
      <c r="B787" s="54">
        <v>1717</v>
      </c>
      <c r="C787" s="56" t="s">
        <v>23</v>
      </c>
      <c r="D787" s="54" t="s">
        <v>2946</v>
      </c>
      <c r="E787" s="54">
        <v>2306</v>
      </c>
      <c r="F787" s="54" t="s">
        <v>2915</v>
      </c>
      <c r="G787" s="54">
        <v>2583481.608</v>
      </c>
      <c r="H787" s="54">
        <v>1182745.773</v>
      </c>
      <c r="I787" s="54" t="s">
        <v>21</v>
      </c>
      <c r="J787" s="55">
        <v>39630</v>
      </c>
    </row>
    <row r="788" spans="1:10" x14ac:dyDescent="0.3">
      <c r="A788" s="54" t="s">
        <v>2953</v>
      </c>
      <c r="B788" s="54">
        <v>1718</v>
      </c>
      <c r="C788" s="56" t="s">
        <v>23</v>
      </c>
      <c r="D788" s="54" t="s">
        <v>2953</v>
      </c>
      <c r="E788" s="54">
        <v>2301</v>
      </c>
      <c r="F788" s="54" t="s">
        <v>2915</v>
      </c>
      <c r="G788" s="54">
        <v>2585189.2379999999</v>
      </c>
      <c r="H788" s="54">
        <v>1179378.594</v>
      </c>
      <c r="I788" s="54" t="s">
        <v>21</v>
      </c>
      <c r="J788" s="55">
        <v>39630</v>
      </c>
    </row>
    <row r="789" spans="1:10" x14ac:dyDescent="0.3">
      <c r="A789" s="54" t="s">
        <v>2953</v>
      </c>
      <c r="B789" s="54">
        <v>1718</v>
      </c>
      <c r="C789" s="56" t="s">
        <v>23</v>
      </c>
      <c r="D789" s="54" t="s">
        <v>2947</v>
      </c>
      <c r="E789" s="54">
        <v>2304</v>
      </c>
      <c r="F789" s="54" t="s">
        <v>2915</v>
      </c>
      <c r="G789" s="54">
        <v>2586114.1910000001</v>
      </c>
      <c r="H789" s="54">
        <v>1180350.0490000001</v>
      </c>
      <c r="I789" s="54" t="s">
        <v>21</v>
      </c>
      <c r="J789" s="55">
        <v>39630</v>
      </c>
    </row>
    <row r="790" spans="1:10" x14ac:dyDescent="0.3">
      <c r="A790" s="54" t="s">
        <v>2962</v>
      </c>
      <c r="B790" s="54">
        <v>1719</v>
      </c>
      <c r="C790" s="56" t="s">
        <v>23</v>
      </c>
      <c r="D790" s="54" t="s">
        <v>2962</v>
      </c>
      <c r="E790" s="54">
        <v>2292</v>
      </c>
      <c r="F790" s="54" t="s">
        <v>2915</v>
      </c>
      <c r="G790" s="54">
        <v>2587730.1120000002</v>
      </c>
      <c r="H790" s="54">
        <v>1178285.5989999999</v>
      </c>
      <c r="I790" s="54" t="s">
        <v>21</v>
      </c>
      <c r="J790" s="55">
        <v>39630</v>
      </c>
    </row>
    <row r="791" spans="1:10" x14ac:dyDescent="0.3">
      <c r="A791" s="54" t="s">
        <v>2962</v>
      </c>
      <c r="B791" s="54">
        <v>1719</v>
      </c>
      <c r="C791" s="56" t="s">
        <v>23</v>
      </c>
      <c r="D791" s="54" t="s">
        <v>2959</v>
      </c>
      <c r="E791" s="54">
        <v>2299</v>
      </c>
      <c r="F791" s="54" t="s">
        <v>2915</v>
      </c>
      <c r="G791" s="54">
        <v>2588249.4530000002</v>
      </c>
      <c r="H791" s="54">
        <v>1177481.8600000001</v>
      </c>
      <c r="I791" s="54" t="s">
        <v>21</v>
      </c>
      <c r="J791" s="55">
        <v>39630</v>
      </c>
    </row>
    <row r="792" spans="1:10" x14ac:dyDescent="0.3">
      <c r="A792" s="54" t="s">
        <v>2961</v>
      </c>
      <c r="B792" s="54">
        <v>1719</v>
      </c>
      <c r="C792" s="56" t="s">
        <v>46</v>
      </c>
      <c r="D792" s="54" t="s">
        <v>2959</v>
      </c>
      <c r="E792" s="54">
        <v>2299</v>
      </c>
      <c r="F792" s="54" t="s">
        <v>2915</v>
      </c>
      <c r="G792" s="54">
        <v>2588893.39</v>
      </c>
      <c r="H792" s="54">
        <v>1178405.5020000001</v>
      </c>
      <c r="I792" s="54" t="s">
        <v>21</v>
      </c>
      <c r="J792" s="55">
        <v>39630</v>
      </c>
    </row>
    <row r="793" spans="1:10" x14ac:dyDescent="0.3">
      <c r="A793" s="54" t="s">
        <v>3072</v>
      </c>
      <c r="B793" s="54">
        <v>1720</v>
      </c>
      <c r="C793" s="56" t="s">
        <v>46</v>
      </c>
      <c r="D793" s="54" t="s">
        <v>3074</v>
      </c>
      <c r="E793" s="54">
        <v>2175</v>
      </c>
      <c r="F793" s="54" t="s">
        <v>2915</v>
      </c>
      <c r="G793" s="54">
        <v>2571815.827</v>
      </c>
      <c r="H793" s="54">
        <v>1184213.82</v>
      </c>
      <c r="I793" s="54" t="s">
        <v>38</v>
      </c>
      <c r="J793" s="55">
        <v>39630</v>
      </c>
    </row>
    <row r="794" spans="1:10" x14ac:dyDescent="0.3">
      <c r="A794" s="54" t="s">
        <v>3072</v>
      </c>
      <c r="B794" s="54">
        <v>1720</v>
      </c>
      <c r="C794" s="56" t="s">
        <v>46</v>
      </c>
      <c r="D794" s="54" t="s">
        <v>3071</v>
      </c>
      <c r="E794" s="54">
        <v>2183</v>
      </c>
      <c r="F794" s="54" t="s">
        <v>2915</v>
      </c>
      <c r="G794" s="54">
        <v>2572390.676</v>
      </c>
      <c r="H794" s="54">
        <v>1183929.4269999999</v>
      </c>
      <c r="I794" s="54" t="s">
        <v>38</v>
      </c>
      <c r="J794" s="55">
        <v>39630</v>
      </c>
    </row>
    <row r="795" spans="1:10" x14ac:dyDescent="0.3">
      <c r="A795" s="54" t="s">
        <v>3071</v>
      </c>
      <c r="B795" s="54">
        <v>1720</v>
      </c>
      <c r="C795" s="56" t="s">
        <v>23</v>
      </c>
      <c r="D795" s="54" t="s">
        <v>3071</v>
      </c>
      <c r="E795" s="54">
        <v>2183</v>
      </c>
      <c r="F795" s="54" t="s">
        <v>2915</v>
      </c>
      <c r="G795" s="54">
        <v>2574033.898</v>
      </c>
      <c r="H795" s="54">
        <v>1183720.7990000001</v>
      </c>
      <c r="I795" s="54" t="s">
        <v>38</v>
      </c>
      <c r="J795" s="55">
        <v>39630</v>
      </c>
    </row>
    <row r="796" spans="1:10" x14ac:dyDescent="0.3">
      <c r="A796" s="54" t="s">
        <v>2991</v>
      </c>
      <c r="B796" s="54">
        <v>1721</v>
      </c>
      <c r="C796" s="56" t="s">
        <v>46</v>
      </c>
      <c r="D796" s="54" t="s">
        <v>2988</v>
      </c>
      <c r="E796" s="54">
        <v>2272</v>
      </c>
      <c r="F796" s="54" t="s">
        <v>2915</v>
      </c>
      <c r="G796" s="54">
        <v>2572893.5610000002</v>
      </c>
      <c r="H796" s="54">
        <v>1190686.6240000001</v>
      </c>
      <c r="I796" s="54" t="s">
        <v>38</v>
      </c>
      <c r="J796" s="55">
        <v>39630</v>
      </c>
    </row>
    <row r="797" spans="1:10" x14ac:dyDescent="0.3">
      <c r="A797" s="54" t="s">
        <v>2989</v>
      </c>
      <c r="B797" s="54">
        <v>1721</v>
      </c>
      <c r="C797" s="56" t="s">
        <v>348</v>
      </c>
      <c r="D797" s="54" t="s">
        <v>2988</v>
      </c>
      <c r="E797" s="54">
        <v>2272</v>
      </c>
      <c r="F797" s="54" t="s">
        <v>2915</v>
      </c>
      <c r="G797" s="54">
        <v>2574164.0099999998</v>
      </c>
      <c r="H797" s="54">
        <v>1189571.8870000001</v>
      </c>
      <c r="I797" s="54" t="s">
        <v>38</v>
      </c>
      <c r="J797" s="55">
        <v>39630</v>
      </c>
    </row>
    <row r="798" spans="1:10" x14ac:dyDescent="0.3">
      <c r="A798" s="54" t="s">
        <v>2990</v>
      </c>
      <c r="B798" s="54">
        <v>1721</v>
      </c>
      <c r="C798" s="56" t="s">
        <v>98</v>
      </c>
      <c r="D798" s="54" t="s">
        <v>2988</v>
      </c>
      <c r="E798" s="54">
        <v>2272</v>
      </c>
      <c r="F798" s="54" t="s">
        <v>2915</v>
      </c>
      <c r="G798" s="54">
        <v>2571825.1970000002</v>
      </c>
      <c r="H798" s="54">
        <v>1190027.003</v>
      </c>
      <c r="I798" s="54" t="s">
        <v>38</v>
      </c>
      <c r="J798" s="55">
        <v>39630</v>
      </c>
    </row>
    <row r="799" spans="1:10" x14ac:dyDescent="0.3">
      <c r="A799" s="54" t="s">
        <v>1085</v>
      </c>
      <c r="B799" s="54">
        <v>1721</v>
      </c>
      <c r="C799" s="56" t="s">
        <v>54</v>
      </c>
      <c r="D799" s="54" t="s">
        <v>2988</v>
      </c>
      <c r="E799" s="54">
        <v>2272</v>
      </c>
      <c r="F799" s="54" t="s">
        <v>2915</v>
      </c>
      <c r="G799" s="54">
        <v>2571819.9160000002</v>
      </c>
      <c r="H799" s="54">
        <v>1188981.9990000001</v>
      </c>
      <c r="I799" s="54" t="s">
        <v>38</v>
      </c>
      <c r="J799" s="55">
        <v>39630</v>
      </c>
    </row>
    <row r="800" spans="1:10" x14ac:dyDescent="0.3">
      <c r="A800" s="54" t="s">
        <v>1085</v>
      </c>
      <c r="B800" s="54">
        <v>1721</v>
      </c>
      <c r="C800" s="56" t="s">
        <v>54</v>
      </c>
      <c r="D800" s="54" t="s">
        <v>1084</v>
      </c>
      <c r="E800" s="54">
        <v>5451</v>
      </c>
      <c r="F800" s="54" t="s">
        <v>651</v>
      </c>
      <c r="G800" s="54">
        <v>2570633.1320000002</v>
      </c>
      <c r="H800" s="54">
        <v>1189628.081</v>
      </c>
      <c r="I800" s="54" t="s">
        <v>38</v>
      </c>
      <c r="J800" s="55">
        <v>39630</v>
      </c>
    </row>
    <row r="801" spans="1:10" x14ac:dyDescent="0.3">
      <c r="A801" s="54" t="s">
        <v>3067</v>
      </c>
      <c r="B801" s="54">
        <v>1722</v>
      </c>
      <c r="C801" s="56" t="s">
        <v>23</v>
      </c>
      <c r="D801" s="54" t="s">
        <v>2951</v>
      </c>
      <c r="E801" s="54">
        <v>2196</v>
      </c>
      <c r="F801" s="54" t="s">
        <v>2915</v>
      </c>
      <c r="G801" s="54">
        <v>2579899.98</v>
      </c>
      <c r="H801" s="54">
        <v>1183058.541</v>
      </c>
      <c r="I801" s="54" t="s">
        <v>38</v>
      </c>
      <c r="J801" s="55">
        <v>39630</v>
      </c>
    </row>
    <row r="802" spans="1:10" x14ac:dyDescent="0.3">
      <c r="A802" s="54" t="s">
        <v>3064</v>
      </c>
      <c r="B802" s="54">
        <v>1723</v>
      </c>
      <c r="C802" s="56" t="s">
        <v>23</v>
      </c>
      <c r="D802" s="54" t="s">
        <v>3064</v>
      </c>
      <c r="E802" s="54">
        <v>2206</v>
      </c>
      <c r="F802" s="54" t="s">
        <v>2915</v>
      </c>
      <c r="G802" s="54">
        <v>2577754.2790000001</v>
      </c>
      <c r="H802" s="54">
        <v>1180666.7709999999</v>
      </c>
      <c r="I802" s="54" t="s">
        <v>38</v>
      </c>
      <c r="J802" s="55">
        <v>39630</v>
      </c>
    </row>
    <row r="803" spans="1:10" x14ac:dyDescent="0.3">
      <c r="A803" s="54" t="s">
        <v>3060</v>
      </c>
      <c r="B803" s="54">
        <v>1723</v>
      </c>
      <c r="C803" s="56" t="s">
        <v>98</v>
      </c>
      <c r="D803" s="54" t="s">
        <v>3060</v>
      </c>
      <c r="E803" s="54">
        <v>2216</v>
      </c>
      <c r="F803" s="54" t="s">
        <v>2915</v>
      </c>
      <c r="G803" s="54">
        <v>2580310.4470000002</v>
      </c>
      <c r="H803" s="54">
        <v>1180678.331</v>
      </c>
      <c r="I803" s="54" t="s">
        <v>38</v>
      </c>
      <c r="J803" s="55">
        <v>39630</v>
      </c>
    </row>
    <row r="804" spans="1:10" x14ac:dyDescent="0.3">
      <c r="A804" s="54" t="s">
        <v>3052</v>
      </c>
      <c r="B804" s="54">
        <v>1723</v>
      </c>
      <c r="C804" s="56" t="s">
        <v>44</v>
      </c>
      <c r="D804" s="54" t="s">
        <v>3052</v>
      </c>
      <c r="E804" s="54">
        <v>2230</v>
      </c>
      <c r="F804" s="54" t="s">
        <v>2915</v>
      </c>
      <c r="G804" s="54">
        <v>2579817.9040000001</v>
      </c>
      <c r="H804" s="54">
        <v>1179037.379</v>
      </c>
      <c r="I804" s="54" t="s">
        <v>38</v>
      </c>
      <c r="J804" s="55">
        <v>39630</v>
      </c>
    </row>
    <row r="805" spans="1:10" x14ac:dyDescent="0.3">
      <c r="A805" s="54" t="s">
        <v>2955</v>
      </c>
      <c r="B805" s="54">
        <v>1724</v>
      </c>
      <c r="C805" s="56" t="s">
        <v>293</v>
      </c>
      <c r="D805" s="54" t="s">
        <v>3053</v>
      </c>
      <c r="E805" s="54">
        <v>2220</v>
      </c>
      <c r="F805" s="54" t="s">
        <v>2915</v>
      </c>
      <c r="G805" s="54">
        <v>2582060.9240000001</v>
      </c>
      <c r="H805" s="54">
        <v>1175819.186</v>
      </c>
      <c r="I805" s="54" t="s">
        <v>38</v>
      </c>
      <c r="J805" s="55">
        <v>39630</v>
      </c>
    </row>
    <row r="806" spans="1:10" x14ac:dyDescent="0.3">
      <c r="A806" s="54" t="s">
        <v>2955</v>
      </c>
      <c r="B806" s="54">
        <v>1724</v>
      </c>
      <c r="C806" s="56" t="s">
        <v>293</v>
      </c>
      <c r="D806" s="54" t="s">
        <v>2954</v>
      </c>
      <c r="E806" s="54">
        <v>2303</v>
      </c>
      <c r="F806" s="54" t="s">
        <v>2915</v>
      </c>
      <c r="G806" s="54">
        <v>2581550.4640000002</v>
      </c>
      <c r="H806" s="54">
        <v>1177796.673</v>
      </c>
      <c r="I806" s="54" t="s">
        <v>38</v>
      </c>
      <c r="J806" s="55">
        <v>39630</v>
      </c>
    </row>
    <row r="807" spans="1:10" x14ac:dyDescent="0.3">
      <c r="A807" s="54" t="s">
        <v>3056</v>
      </c>
      <c r="B807" s="54">
        <v>1724</v>
      </c>
      <c r="C807" s="56" t="s">
        <v>46</v>
      </c>
      <c r="D807" s="54" t="s">
        <v>3053</v>
      </c>
      <c r="E807" s="54">
        <v>2220</v>
      </c>
      <c r="F807" s="54" t="s">
        <v>2915</v>
      </c>
      <c r="G807" s="54">
        <v>2578809.6060000001</v>
      </c>
      <c r="H807" s="54">
        <v>1176182.6429999999</v>
      </c>
      <c r="I807" s="54" t="s">
        <v>38</v>
      </c>
      <c r="J807" s="55">
        <v>39630</v>
      </c>
    </row>
    <row r="808" spans="1:10" x14ac:dyDescent="0.3">
      <c r="A808" s="54" t="s">
        <v>3056</v>
      </c>
      <c r="B808" s="54">
        <v>1724</v>
      </c>
      <c r="C808" s="56" t="s">
        <v>46</v>
      </c>
      <c r="D808" s="54" t="s">
        <v>3055</v>
      </c>
      <c r="E808" s="54">
        <v>2226</v>
      </c>
      <c r="F808" s="54" t="s">
        <v>2915</v>
      </c>
      <c r="G808" s="54">
        <v>2578702.9610000001</v>
      </c>
      <c r="H808" s="54">
        <v>1175378.51</v>
      </c>
      <c r="I808" s="54" t="s">
        <v>38</v>
      </c>
      <c r="J808" s="55">
        <v>39630</v>
      </c>
    </row>
    <row r="809" spans="1:10" x14ac:dyDescent="0.3">
      <c r="A809" s="54" t="s">
        <v>3068</v>
      </c>
      <c r="B809" s="54">
        <v>1724</v>
      </c>
      <c r="C809" s="56" t="s">
        <v>44</v>
      </c>
      <c r="D809" s="54" t="s">
        <v>3068</v>
      </c>
      <c r="E809" s="54">
        <v>2194</v>
      </c>
      <c r="F809" s="54" t="s">
        <v>2915</v>
      </c>
      <c r="G809" s="54">
        <v>2578878.4380000001</v>
      </c>
      <c r="H809" s="54">
        <v>1177480.6969999999</v>
      </c>
      <c r="I809" s="54" t="s">
        <v>38</v>
      </c>
      <c r="J809" s="55">
        <v>39630</v>
      </c>
    </row>
    <row r="810" spans="1:10" x14ac:dyDescent="0.3">
      <c r="A810" s="54" t="s">
        <v>3053</v>
      </c>
      <c r="B810" s="54">
        <v>1724</v>
      </c>
      <c r="C810" s="56" t="s">
        <v>23</v>
      </c>
      <c r="D810" s="54" t="s">
        <v>3053</v>
      </c>
      <c r="E810" s="54">
        <v>2220</v>
      </c>
      <c r="F810" s="54" t="s">
        <v>2915</v>
      </c>
      <c r="G810" s="54">
        <v>2580377.6359999999</v>
      </c>
      <c r="H810" s="54">
        <v>1177666.912</v>
      </c>
      <c r="I810" s="54" t="s">
        <v>38</v>
      </c>
      <c r="J810" s="55">
        <v>39630</v>
      </c>
    </row>
    <row r="811" spans="1:10" x14ac:dyDescent="0.3">
      <c r="A811" s="54" t="s">
        <v>3053</v>
      </c>
      <c r="B811" s="54">
        <v>1724</v>
      </c>
      <c r="C811" s="56" t="s">
        <v>23</v>
      </c>
      <c r="D811" s="54" t="s">
        <v>3052</v>
      </c>
      <c r="E811" s="54">
        <v>2230</v>
      </c>
      <c r="F811" s="54" t="s">
        <v>2915</v>
      </c>
      <c r="G811" s="54">
        <v>2580768.0359999998</v>
      </c>
      <c r="H811" s="54">
        <v>1178746.365</v>
      </c>
      <c r="I811" s="54" t="s">
        <v>38</v>
      </c>
      <c r="J811" s="55">
        <v>39630</v>
      </c>
    </row>
    <row r="812" spans="1:10" x14ac:dyDescent="0.3">
      <c r="A812" s="54" t="s">
        <v>3059</v>
      </c>
      <c r="B812" s="54">
        <v>1724</v>
      </c>
      <c r="C812" s="56" t="s">
        <v>98</v>
      </c>
      <c r="D812" s="54" t="s">
        <v>3053</v>
      </c>
      <c r="E812" s="54">
        <v>2220</v>
      </c>
      <c r="F812" s="54" t="s">
        <v>2915</v>
      </c>
      <c r="G812" s="54">
        <v>2580481.054</v>
      </c>
      <c r="H812" s="54">
        <v>1173621.426</v>
      </c>
      <c r="I812" s="54" t="s">
        <v>38</v>
      </c>
      <c r="J812" s="55">
        <v>39630</v>
      </c>
    </row>
    <row r="813" spans="1:10" x14ac:dyDescent="0.3">
      <c r="A813" s="54" t="s">
        <v>3058</v>
      </c>
      <c r="B813" s="54">
        <v>1724</v>
      </c>
      <c r="C813" s="56" t="s">
        <v>348</v>
      </c>
      <c r="D813" s="54" t="s">
        <v>3053</v>
      </c>
      <c r="E813" s="54">
        <v>2220</v>
      </c>
      <c r="F813" s="54" t="s">
        <v>2915</v>
      </c>
      <c r="G813" s="54">
        <v>2581213.693</v>
      </c>
      <c r="H813" s="54">
        <v>1175435.818</v>
      </c>
      <c r="I813" s="54" t="s">
        <v>38</v>
      </c>
      <c r="J813" s="55">
        <v>39630</v>
      </c>
    </row>
    <row r="814" spans="1:10" x14ac:dyDescent="0.3">
      <c r="A814" s="54" t="s">
        <v>3022</v>
      </c>
      <c r="B814" s="54">
        <v>1724</v>
      </c>
      <c r="C814" s="56" t="s">
        <v>543</v>
      </c>
      <c r="D814" s="54" t="s">
        <v>3055</v>
      </c>
      <c r="E814" s="54">
        <v>2226</v>
      </c>
      <c r="F814" s="54" t="s">
        <v>2915</v>
      </c>
      <c r="G814" s="54">
        <v>2577677.4840000002</v>
      </c>
      <c r="H814" s="54">
        <v>1176508.6140000001</v>
      </c>
      <c r="I814" s="54" t="s">
        <v>38</v>
      </c>
      <c r="J814" s="55">
        <v>39630</v>
      </c>
    </row>
    <row r="815" spans="1:10" x14ac:dyDescent="0.3">
      <c r="A815" s="54" t="s">
        <v>3022</v>
      </c>
      <c r="B815" s="54">
        <v>1724</v>
      </c>
      <c r="C815" s="56" t="s">
        <v>543</v>
      </c>
      <c r="D815" s="54" t="s">
        <v>3018</v>
      </c>
      <c r="E815" s="54">
        <v>2238</v>
      </c>
      <c r="F815" s="54" t="s">
        <v>2915</v>
      </c>
      <c r="G815" s="54">
        <v>2577318.6690000002</v>
      </c>
      <c r="H815" s="54">
        <v>1176776.6270000001</v>
      </c>
      <c r="I815" s="54" t="s">
        <v>38</v>
      </c>
      <c r="J815" s="55">
        <v>39630</v>
      </c>
    </row>
    <row r="816" spans="1:10" x14ac:dyDescent="0.3">
      <c r="A816" s="54" t="s">
        <v>3057</v>
      </c>
      <c r="B816" s="54">
        <v>1724</v>
      </c>
      <c r="C816" s="56" t="s">
        <v>541</v>
      </c>
      <c r="D816" s="54" t="s">
        <v>3053</v>
      </c>
      <c r="E816" s="54">
        <v>2220</v>
      </c>
      <c r="F816" s="54" t="s">
        <v>2915</v>
      </c>
      <c r="G816" s="54">
        <v>2580854.023</v>
      </c>
      <c r="H816" s="54">
        <v>1174278.3160000001</v>
      </c>
      <c r="I816" s="54" t="s">
        <v>38</v>
      </c>
      <c r="J816" s="55">
        <v>39630</v>
      </c>
    </row>
    <row r="817" spans="1:10" x14ac:dyDescent="0.3">
      <c r="A817" s="54" t="s">
        <v>3021</v>
      </c>
      <c r="B817" s="54">
        <v>1725</v>
      </c>
      <c r="C817" s="56" t="s">
        <v>23</v>
      </c>
      <c r="D817" s="54" t="s">
        <v>3064</v>
      </c>
      <c r="E817" s="54">
        <v>2206</v>
      </c>
      <c r="F817" s="54" t="s">
        <v>2915</v>
      </c>
      <c r="G817" s="54">
        <v>2576196.784</v>
      </c>
      <c r="H817" s="54">
        <v>1179848.733</v>
      </c>
      <c r="I817" s="54" t="s">
        <v>38</v>
      </c>
      <c r="J817" s="55">
        <v>39630</v>
      </c>
    </row>
    <row r="818" spans="1:10" x14ac:dyDescent="0.3">
      <c r="A818" s="54" t="s">
        <v>3021</v>
      </c>
      <c r="B818" s="54">
        <v>1725</v>
      </c>
      <c r="C818" s="56" t="s">
        <v>23</v>
      </c>
      <c r="D818" s="54" t="s">
        <v>3050</v>
      </c>
      <c r="E818" s="54">
        <v>2233</v>
      </c>
      <c r="F818" s="54" t="s">
        <v>2915</v>
      </c>
      <c r="G818" s="54">
        <v>2574913.264</v>
      </c>
      <c r="H818" s="54">
        <v>1180107.9469999999</v>
      </c>
      <c r="I818" s="54" t="s">
        <v>38</v>
      </c>
      <c r="J818" s="55">
        <v>39630</v>
      </c>
    </row>
    <row r="819" spans="1:10" x14ac:dyDescent="0.3">
      <c r="A819" s="54" t="s">
        <v>3021</v>
      </c>
      <c r="B819" s="54">
        <v>1725</v>
      </c>
      <c r="C819" s="56" t="s">
        <v>23</v>
      </c>
      <c r="D819" s="54" t="s">
        <v>3018</v>
      </c>
      <c r="E819" s="54">
        <v>2238</v>
      </c>
      <c r="F819" s="54" t="s">
        <v>2915</v>
      </c>
      <c r="G819" s="54">
        <v>2575839.3480000002</v>
      </c>
      <c r="H819" s="54">
        <v>1179838.9809999999</v>
      </c>
      <c r="I819" s="54" t="s">
        <v>38</v>
      </c>
      <c r="J819" s="55">
        <v>39630</v>
      </c>
    </row>
    <row r="820" spans="1:10" x14ac:dyDescent="0.3">
      <c r="A820" s="54" t="s">
        <v>3035</v>
      </c>
      <c r="B820" s="54">
        <v>1726</v>
      </c>
      <c r="C820" s="56" t="s">
        <v>23</v>
      </c>
      <c r="D820" s="54" t="s">
        <v>3028</v>
      </c>
      <c r="E820" s="54">
        <v>2236</v>
      </c>
      <c r="F820" s="54" t="s">
        <v>2915</v>
      </c>
      <c r="G820" s="54">
        <v>2571968.534</v>
      </c>
      <c r="H820" s="54">
        <v>1173984.7849999999</v>
      </c>
      <c r="I820" s="54" t="s">
        <v>38</v>
      </c>
      <c r="J820" s="55">
        <v>42979</v>
      </c>
    </row>
    <row r="821" spans="1:10" x14ac:dyDescent="0.3">
      <c r="A821" s="54" t="s">
        <v>3034</v>
      </c>
      <c r="B821" s="54">
        <v>1726</v>
      </c>
      <c r="C821" s="56" t="s">
        <v>46</v>
      </c>
      <c r="D821" s="54" t="s">
        <v>3028</v>
      </c>
      <c r="E821" s="54">
        <v>2236</v>
      </c>
      <c r="F821" s="54" t="s">
        <v>2915</v>
      </c>
      <c r="G821" s="54">
        <v>2572036.1579999998</v>
      </c>
      <c r="H821" s="54">
        <v>1175642.9539999999</v>
      </c>
      <c r="I821" s="54" t="s">
        <v>38</v>
      </c>
      <c r="J821" s="55">
        <v>39630</v>
      </c>
    </row>
    <row r="822" spans="1:10" x14ac:dyDescent="0.3">
      <c r="A822" s="54" t="s">
        <v>3033</v>
      </c>
      <c r="B822" s="54">
        <v>1726</v>
      </c>
      <c r="C822" s="56" t="s">
        <v>44</v>
      </c>
      <c r="D822" s="54" t="s">
        <v>3028</v>
      </c>
      <c r="E822" s="54">
        <v>2236</v>
      </c>
      <c r="F822" s="54" t="s">
        <v>2915</v>
      </c>
      <c r="G822" s="54">
        <v>2570191.9160000002</v>
      </c>
      <c r="H822" s="54">
        <v>1175169.8119999999</v>
      </c>
      <c r="I822" s="54" t="s">
        <v>38</v>
      </c>
      <c r="J822" s="55">
        <v>39630</v>
      </c>
    </row>
    <row r="823" spans="1:10" x14ac:dyDescent="0.3">
      <c r="A823" s="54" t="s">
        <v>3032</v>
      </c>
      <c r="B823" s="54">
        <v>1726</v>
      </c>
      <c r="C823" s="56" t="s">
        <v>98</v>
      </c>
      <c r="D823" s="54" t="s">
        <v>3028</v>
      </c>
      <c r="E823" s="54">
        <v>2236</v>
      </c>
      <c r="F823" s="54" t="s">
        <v>2915</v>
      </c>
      <c r="G823" s="54">
        <v>2571168.0249999999</v>
      </c>
      <c r="H823" s="54">
        <v>1176820.5190000001</v>
      </c>
      <c r="I823" s="54" t="s">
        <v>38</v>
      </c>
      <c r="J823" s="55">
        <v>39630</v>
      </c>
    </row>
    <row r="824" spans="1:10" x14ac:dyDescent="0.3">
      <c r="A824" s="54" t="s">
        <v>3031</v>
      </c>
      <c r="B824" s="54">
        <v>1727</v>
      </c>
      <c r="C824" s="56" t="s">
        <v>23</v>
      </c>
      <c r="D824" s="54" t="s">
        <v>3028</v>
      </c>
      <c r="E824" s="54">
        <v>2236</v>
      </c>
      <c r="F824" s="54" t="s">
        <v>2915</v>
      </c>
      <c r="G824" s="54">
        <v>2574143.3470000001</v>
      </c>
      <c r="H824" s="54">
        <v>1177134.4369999999</v>
      </c>
      <c r="I824" s="54" t="s">
        <v>38</v>
      </c>
      <c r="J824" s="55">
        <v>42522</v>
      </c>
    </row>
    <row r="825" spans="1:10" x14ac:dyDescent="0.3">
      <c r="A825" s="54" t="s">
        <v>3030</v>
      </c>
      <c r="B825" s="54">
        <v>1727</v>
      </c>
      <c r="C825" s="56" t="s">
        <v>46</v>
      </c>
      <c r="D825" s="54" t="s">
        <v>3028</v>
      </c>
      <c r="E825" s="54">
        <v>2236</v>
      </c>
      <c r="F825" s="54" t="s">
        <v>2915</v>
      </c>
      <c r="G825" s="54">
        <v>2572565.1060000001</v>
      </c>
      <c r="H825" s="54">
        <v>1176729.1270000001</v>
      </c>
      <c r="I825" s="54" t="s">
        <v>38</v>
      </c>
      <c r="J825" s="55">
        <v>39630</v>
      </c>
    </row>
    <row r="826" spans="1:10" x14ac:dyDescent="0.3">
      <c r="A826" s="54" t="s">
        <v>3029</v>
      </c>
      <c r="B826" s="54">
        <v>1728</v>
      </c>
      <c r="C826" s="56" t="s">
        <v>23</v>
      </c>
      <c r="D826" s="54" t="s">
        <v>3028</v>
      </c>
      <c r="E826" s="54">
        <v>2236</v>
      </c>
      <c r="F826" s="54" t="s">
        <v>2915</v>
      </c>
      <c r="G826" s="54">
        <v>2574082.5120000001</v>
      </c>
      <c r="H826" s="54">
        <v>1174891.8859999999</v>
      </c>
      <c r="I826" s="54" t="s">
        <v>38</v>
      </c>
      <c r="J826" s="55">
        <v>39630</v>
      </c>
    </row>
    <row r="827" spans="1:10" x14ac:dyDescent="0.3">
      <c r="A827" s="54" t="s">
        <v>3051</v>
      </c>
      <c r="B827" s="54">
        <v>1730</v>
      </c>
      <c r="C827" s="56" t="s">
        <v>23</v>
      </c>
      <c r="D827" s="54" t="s">
        <v>3050</v>
      </c>
      <c r="E827" s="54">
        <v>2233</v>
      </c>
      <c r="F827" s="54" t="s">
        <v>2915</v>
      </c>
      <c r="G827" s="54">
        <v>2572411.2710000002</v>
      </c>
      <c r="H827" s="54">
        <v>1178405.121</v>
      </c>
      <c r="I827" s="54" t="s">
        <v>38</v>
      </c>
      <c r="J827" s="55">
        <v>39630</v>
      </c>
    </row>
    <row r="828" spans="1:10" x14ac:dyDescent="0.3">
      <c r="A828" s="54" t="s">
        <v>3020</v>
      </c>
      <c r="B828" s="54">
        <v>1731</v>
      </c>
      <c r="C828" s="56" t="s">
        <v>23</v>
      </c>
      <c r="D828" s="54" t="s">
        <v>3018</v>
      </c>
      <c r="E828" s="54">
        <v>2238</v>
      </c>
      <c r="F828" s="54" t="s">
        <v>2915</v>
      </c>
      <c r="G828" s="54">
        <v>2577888.2179999999</v>
      </c>
      <c r="H828" s="54">
        <v>1178379.31</v>
      </c>
      <c r="I828" s="54" t="s">
        <v>38</v>
      </c>
      <c r="J828" s="55">
        <v>39630</v>
      </c>
    </row>
    <row r="829" spans="1:10" x14ac:dyDescent="0.3">
      <c r="A829" s="54" t="s">
        <v>3019</v>
      </c>
      <c r="B829" s="54">
        <v>1732</v>
      </c>
      <c r="C829" s="56" t="s">
        <v>23</v>
      </c>
      <c r="D829" s="54" t="s">
        <v>3018</v>
      </c>
      <c r="E829" s="54">
        <v>2238</v>
      </c>
      <c r="F829" s="54" t="s">
        <v>2915</v>
      </c>
      <c r="G829" s="54">
        <v>2575296.4440000001</v>
      </c>
      <c r="H829" s="54">
        <v>1178034.219</v>
      </c>
      <c r="I829" s="54" t="s">
        <v>38</v>
      </c>
      <c r="J829" s="55">
        <v>39630</v>
      </c>
    </row>
    <row r="830" spans="1:10" x14ac:dyDescent="0.3">
      <c r="A830" s="54" t="s">
        <v>3055</v>
      </c>
      <c r="B830" s="54">
        <v>1733</v>
      </c>
      <c r="C830" s="56" t="s">
        <v>23</v>
      </c>
      <c r="D830" s="54" t="s">
        <v>3095</v>
      </c>
      <c r="E830" s="54">
        <v>2149</v>
      </c>
      <c r="F830" s="54" t="s">
        <v>2915</v>
      </c>
      <c r="G830" s="54">
        <v>2576252.0010000002</v>
      </c>
      <c r="H830" s="54">
        <v>1173781.7290000001</v>
      </c>
      <c r="I830" s="54" t="s">
        <v>38</v>
      </c>
      <c r="J830" s="55">
        <v>39630</v>
      </c>
    </row>
    <row r="831" spans="1:10" x14ac:dyDescent="0.3">
      <c r="A831" s="54" t="s">
        <v>3055</v>
      </c>
      <c r="B831" s="54">
        <v>1733</v>
      </c>
      <c r="C831" s="56" t="s">
        <v>23</v>
      </c>
      <c r="D831" s="54" t="s">
        <v>3055</v>
      </c>
      <c r="E831" s="54">
        <v>2226</v>
      </c>
      <c r="F831" s="54" t="s">
        <v>2915</v>
      </c>
      <c r="G831" s="54">
        <v>2577483.7250000001</v>
      </c>
      <c r="H831" s="54">
        <v>1174424.6129999999</v>
      </c>
      <c r="I831" s="54" t="s">
        <v>38</v>
      </c>
      <c r="J831" s="55">
        <v>39630</v>
      </c>
    </row>
    <row r="832" spans="1:10" x14ac:dyDescent="0.3">
      <c r="A832" s="54" t="s">
        <v>2945</v>
      </c>
      <c r="B832" s="54">
        <v>1734</v>
      </c>
      <c r="C832" s="56" t="s">
        <v>23</v>
      </c>
      <c r="D832" s="54" t="s">
        <v>3053</v>
      </c>
      <c r="E832" s="54">
        <v>2220</v>
      </c>
      <c r="F832" s="54" t="s">
        <v>2915</v>
      </c>
      <c r="G832" s="54">
        <v>2581280.0410000002</v>
      </c>
      <c r="H832" s="54">
        <v>1178014.564</v>
      </c>
      <c r="I832" s="54" t="s">
        <v>21</v>
      </c>
      <c r="J832" s="55">
        <v>39630</v>
      </c>
    </row>
    <row r="833" spans="1:10" x14ac:dyDescent="0.3">
      <c r="A833" s="54" t="s">
        <v>2945</v>
      </c>
      <c r="B833" s="54">
        <v>1734</v>
      </c>
      <c r="C833" s="56" t="s">
        <v>23</v>
      </c>
      <c r="D833" s="54" t="s">
        <v>2954</v>
      </c>
      <c r="E833" s="54">
        <v>2303</v>
      </c>
      <c r="F833" s="54" t="s">
        <v>2915</v>
      </c>
      <c r="G833" s="54">
        <v>2581760.0090000001</v>
      </c>
      <c r="H833" s="54">
        <v>1178245.189</v>
      </c>
      <c r="I833" s="54" t="s">
        <v>21</v>
      </c>
      <c r="J833" s="55">
        <v>39630</v>
      </c>
    </row>
    <row r="834" spans="1:10" x14ac:dyDescent="0.3">
      <c r="A834" s="54" t="s">
        <v>2945</v>
      </c>
      <c r="B834" s="54">
        <v>1734</v>
      </c>
      <c r="C834" s="56" t="s">
        <v>23</v>
      </c>
      <c r="D834" s="54" t="s">
        <v>2945</v>
      </c>
      <c r="E834" s="54">
        <v>2307</v>
      </c>
      <c r="F834" s="54" t="s">
        <v>2915</v>
      </c>
      <c r="G834" s="54">
        <v>2582063.8119999999</v>
      </c>
      <c r="H834" s="54">
        <v>1180179.959</v>
      </c>
      <c r="I834" s="54" t="s">
        <v>21</v>
      </c>
      <c r="J834" s="55">
        <v>39630</v>
      </c>
    </row>
    <row r="835" spans="1:10" x14ac:dyDescent="0.3">
      <c r="A835" s="54" t="s">
        <v>2956</v>
      </c>
      <c r="B835" s="54">
        <v>1735</v>
      </c>
      <c r="C835" s="56" t="s">
        <v>23</v>
      </c>
      <c r="D835" s="54" t="s">
        <v>2956</v>
      </c>
      <c r="E835" s="54">
        <v>2294</v>
      </c>
      <c r="F835" s="54" t="s">
        <v>2915</v>
      </c>
      <c r="G835" s="54">
        <v>2584005.0389999999</v>
      </c>
      <c r="H835" s="54">
        <v>1178073.0290000001</v>
      </c>
      <c r="I835" s="54" t="s">
        <v>21</v>
      </c>
      <c r="J835" s="55">
        <v>39630</v>
      </c>
    </row>
    <row r="836" spans="1:10" x14ac:dyDescent="0.3">
      <c r="A836" s="54" t="s">
        <v>2956</v>
      </c>
      <c r="B836" s="54">
        <v>1735</v>
      </c>
      <c r="C836" s="56" t="s">
        <v>23</v>
      </c>
      <c r="D836" s="54" t="s">
        <v>2953</v>
      </c>
      <c r="E836" s="54">
        <v>2301</v>
      </c>
      <c r="F836" s="54" t="s">
        <v>2915</v>
      </c>
      <c r="G836" s="54">
        <v>2585700.7259999998</v>
      </c>
      <c r="H836" s="54">
        <v>1177915.9569999999</v>
      </c>
      <c r="I836" s="54" t="s">
        <v>21</v>
      </c>
      <c r="J836" s="55">
        <v>39630</v>
      </c>
    </row>
    <row r="837" spans="1:10" x14ac:dyDescent="0.3">
      <c r="A837" s="54" t="s">
        <v>2954</v>
      </c>
      <c r="B837" s="54">
        <v>1736</v>
      </c>
      <c r="C837" s="56" t="s">
        <v>23</v>
      </c>
      <c r="D837" s="54" t="s">
        <v>2954</v>
      </c>
      <c r="E837" s="54">
        <v>2303</v>
      </c>
      <c r="F837" s="54" t="s">
        <v>2915</v>
      </c>
      <c r="G837" s="54">
        <v>2583172.9739999999</v>
      </c>
      <c r="H837" s="54">
        <v>1175069.669</v>
      </c>
      <c r="I837" s="54" t="s">
        <v>21</v>
      </c>
      <c r="J837" s="55">
        <v>39630</v>
      </c>
    </row>
    <row r="838" spans="1:10" x14ac:dyDescent="0.3">
      <c r="A838" s="54" t="s">
        <v>2957</v>
      </c>
      <c r="B838" s="54">
        <v>1737</v>
      </c>
      <c r="C838" s="56" t="s">
        <v>23</v>
      </c>
      <c r="D838" s="54" t="s">
        <v>2957</v>
      </c>
      <c r="E838" s="54">
        <v>2300</v>
      </c>
      <c r="F838" s="54" t="s">
        <v>2915</v>
      </c>
      <c r="G838" s="54">
        <v>2584714.202</v>
      </c>
      <c r="H838" s="54">
        <v>1173467.1189999999</v>
      </c>
      <c r="I838" s="54" t="s">
        <v>38</v>
      </c>
      <c r="J838" s="55">
        <v>39630</v>
      </c>
    </row>
    <row r="839" spans="1:10" x14ac:dyDescent="0.3">
      <c r="A839" s="54" t="s">
        <v>2960</v>
      </c>
      <c r="B839" s="54">
        <v>1738</v>
      </c>
      <c r="C839" s="56" t="s">
        <v>23</v>
      </c>
      <c r="D839" s="54" t="s">
        <v>3759</v>
      </c>
      <c r="E839" s="54">
        <v>852</v>
      </c>
      <c r="F839" s="54" t="s">
        <v>3591</v>
      </c>
      <c r="G839" s="54">
        <v>2595039.912</v>
      </c>
      <c r="H839" s="54">
        <v>1172907.5919999999</v>
      </c>
      <c r="I839" s="54" t="s">
        <v>21</v>
      </c>
      <c r="J839" s="55">
        <v>39630</v>
      </c>
    </row>
    <row r="840" spans="1:10" x14ac:dyDescent="0.3">
      <c r="A840" s="54" t="s">
        <v>2960</v>
      </c>
      <c r="B840" s="54">
        <v>1738</v>
      </c>
      <c r="C840" s="56" t="s">
        <v>23</v>
      </c>
      <c r="D840" s="54" t="s">
        <v>3756</v>
      </c>
      <c r="E840" s="54">
        <v>853</v>
      </c>
      <c r="F840" s="54" t="s">
        <v>3591</v>
      </c>
      <c r="G840" s="54">
        <v>2597775.0890000002</v>
      </c>
      <c r="H840" s="54">
        <v>1173251.1640000001</v>
      </c>
      <c r="I840" s="54" t="s">
        <v>21</v>
      </c>
      <c r="J840" s="55">
        <v>39630</v>
      </c>
    </row>
    <row r="841" spans="1:10" x14ac:dyDescent="0.3">
      <c r="A841" s="54" t="s">
        <v>2960</v>
      </c>
      <c r="B841" s="54">
        <v>1738</v>
      </c>
      <c r="C841" s="56" t="s">
        <v>23</v>
      </c>
      <c r="D841" s="54" t="s">
        <v>2959</v>
      </c>
      <c r="E841" s="54">
        <v>2299</v>
      </c>
      <c r="F841" s="54" t="s">
        <v>2915</v>
      </c>
      <c r="G841" s="54">
        <v>2592571.0299999998</v>
      </c>
      <c r="H841" s="54">
        <v>1169753.0889999999</v>
      </c>
      <c r="I841" s="54" t="s">
        <v>21</v>
      </c>
      <c r="J841" s="55">
        <v>39630</v>
      </c>
    </row>
    <row r="842" spans="1:10" x14ac:dyDescent="0.3">
      <c r="A842" s="54" t="s">
        <v>3062</v>
      </c>
      <c r="B842" s="54">
        <v>1740</v>
      </c>
      <c r="C842" s="56" t="s">
        <v>23</v>
      </c>
      <c r="D842" s="54" t="s">
        <v>3061</v>
      </c>
      <c r="E842" s="54">
        <v>2211</v>
      </c>
      <c r="F842" s="54" t="s">
        <v>2915</v>
      </c>
      <c r="G842" s="54">
        <v>2571242.0129999998</v>
      </c>
      <c r="H842" s="54">
        <v>1179512.26</v>
      </c>
      <c r="I842" s="54" t="s">
        <v>38</v>
      </c>
      <c r="J842" s="55">
        <v>39630</v>
      </c>
    </row>
    <row r="843" spans="1:10" x14ac:dyDescent="0.3">
      <c r="A843" s="54" t="s">
        <v>3070</v>
      </c>
      <c r="B843" s="54">
        <v>1741</v>
      </c>
      <c r="C843" s="56" t="s">
        <v>23</v>
      </c>
      <c r="D843" s="54" t="s">
        <v>3069</v>
      </c>
      <c r="E843" s="54">
        <v>2186</v>
      </c>
      <c r="F843" s="54" t="s">
        <v>2915</v>
      </c>
      <c r="G843" s="54">
        <v>2569135.1269999999</v>
      </c>
      <c r="H843" s="54">
        <v>1178249.503</v>
      </c>
      <c r="I843" s="54" t="s">
        <v>38</v>
      </c>
      <c r="J843" s="55">
        <v>39630</v>
      </c>
    </row>
    <row r="844" spans="1:10" x14ac:dyDescent="0.3">
      <c r="A844" s="54" t="s">
        <v>3078</v>
      </c>
      <c r="B844" s="54">
        <v>1742</v>
      </c>
      <c r="C844" s="56" t="s">
        <v>23</v>
      </c>
      <c r="D844" s="54" t="s">
        <v>3078</v>
      </c>
      <c r="E844" s="54">
        <v>2173</v>
      </c>
      <c r="F844" s="54" t="s">
        <v>2915</v>
      </c>
      <c r="G844" s="54">
        <v>2569022.1690000002</v>
      </c>
      <c r="H844" s="54">
        <v>1176699.348</v>
      </c>
      <c r="I844" s="54" t="s">
        <v>38</v>
      </c>
      <c r="J844" s="55">
        <v>39630</v>
      </c>
    </row>
    <row r="845" spans="1:10" x14ac:dyDescent="0.3">
      <c r="A845" s="54" t="s">
        <v>3073</v>
      </c>
      <c r="B845" s="54">
        <v>1744</v>
      </c>
      <c r="C845" s="56" t="s">
        <v>23</v>
      </c>
      <c r="D845" s="54" t="s">
        <v>3073</v>
      </c>
      <c r="E845" s="54">
        <v>2177</v>
      </c>
      <c r="F845" s="54" t="s">
        <v>2915</v>
      </c>
      <c r="G845" s="54">
        <v>2566207.2110000001</v>
      </c>
      <c r="H845" s="54">
        <v>1176914.763</v>
      </c>
      <c r="I845" s="54" t="s">
        <v>38</v>
      </c>
      <c r="J845" s="55">
        <v>39630</v>
      </c>
    </row>
    <row r="846" spans="1:10" x14ac:dyDescent="0.3">
      <c r="A846" s="54" t="s">
        <v>3049</v>
      </c>
      <c r="B846" s="54">
        <v>1745</v>
      </c>
      <c r="C846" s="56" t="s">
        <v>23</v>
      </c>
      <c r="D846" s="54" t="s">
        <v>3078</v>
      </c>
      <c r="E846" s="54">
        <v>2173</v>
      </c>
      <c r="F846" s="54" t="s">
        <v>2915</v>
      </c>
      <c r="G846" s="54">
        <v>2566985.5019999999</v>
      </c>
      <c r="H846" s="54">
        <v>1177991.344</v>
      </c>
      <c r="I846" s="54" t="s">
        <v>38</v>
      </c>
      <c r="J846" s="55">
        <v>39630</v>
      </c>
    </row>
    <row r="847" spans="1:10" x14ac:dyDescent="0.3">
      <c r="A847" s="54" t="s">
        <v>3049</v>
      </c>
      <c r="B847" s="54">
        <v>1745</v>
      </c>
      <c r="C847" s="56" t="s">
        <v>23</v>
      </c>
      <c r="D847" s="54" t="s">
        <v>3046</v>
      </c>
      <c r="E847" s="54">
        <v>2234</v>
      </c>
      <c r="F847" s="54" t="s">
        <v>2915</v>
      </c>
      <c r="G847" s="54">
        <v>2566691.75</v>
      </c>
      <c r="H847" s="54">
        <v>1178958.581</v>
      </c>
      <c r="I847" s="54" t="s">
        <v>38</v>
      </c>
      <c r="J847" s="55">
        <v>39630</v>
      </c>
    </row>
    <row r="848" spans="1:10" x14ac:dyDescent="0.3">
      <c r="A848" s="54" t="s">
        <v>3027</v>
      </c>
      <c r="B848" s="54">
        <v>1746</v>
      </c>
      <c r="C848" s="56" t="s">
        <v>23</v>
      </c>
      <c r="D848" s="54" t="s">
        <v>3023</v>
      </c>
      <c r="E848" s="54">
        <v>2237</v>
      </c>
      <c r="F848" s="54" t="s">
        <v>2915</v>
      </c>
      <c r="G848" s="54">
        <v>2567308.3930000002</v>
      </c>
      <c r="H848" s="54">
        <v>1181549.155</v>
      </c>
      <c r="I848" s="54" t="s">
        <v>38</v>
      </c>
      <c r="J848" s="55">
        <v>39630</v>
      </c>
    </row>
    <row r="849" spans="1:10" x14ac:dyDescent="0.3">
      <c r="A849" s="54" t="s">
        <v>3026</v>
      </c>
      <c r="B849" s="54">
        <v>1747</v>
      </c>
      <c r="C849" s="56" t="s">
        <v>23</v>
      </c>
      <c r="D849" s="54" t="s">
        <v>3023</v>
      </c>
      <c r="E849" s="54">
        <v>2237</v>
      </c>
      <c r="F849" s="54" t="s">
        <v>2915</v>
      </c>
      <c r="G849" s="54">
        <v>2565623.7390000001</v>
      </c>
      <c r="H849" s="54">
        <v>1180306.591</v>
      </c>
      <c r="I849" s="54" t="s">
        <v>38</v>
      </c>
      <c r="J849" s="55">
        <v>39630</v>
      </c>
    </row>
    <row r="850" spans="1:10" x14ac:dyDescent="0.3">
      <c r="A850" s="54" t="s">
        <v>3138</v>
      </c>
      <c r="B850" s="54">
        <v>1748</v>
      </c>
      <c r="C850" s="56" t="s">
        <v>23</v>
      </c>
      <c r="D850" s="54" t="s">
        <v>3136</v>
      </c>
      <c r="E850" s="54">
        <v>2115</v>
      </c>
      <c r="F850" s="54" t="s">
        <v>2915</v>
      </c>
      <c r="G850" s="54">
        <v>2564026.6060000001</v>
      </c>
      <c r="H850" s="54">
        <v>1179898.922</v>
      </c>
      <c r="I850" s="54" t="s">
        <v>38</v>
      </c>
      <c r="J850" s="55">
        <v>39630</v>
      </c>
    </row>
    <row r="851" spans="1:10" x14ac:dyDescent="0.3">
      <c r="A851" s="54" t="s">
        <v>3137</v>
      </c>
      <c r="B851" s="54">
        <v>1749</v>
      </c>
      <c r="C851" s="56" t="s">
        <v>23</v>
      </c>
      <c r="D851" s="54" t="s">
        <v>3136</v>
      </c>
      <c r="E851" s="54">
        <v>2115</v>
      </c>
      <c r="F851" s="54" t="s">
        <v>2915</v>
      </c>
      <c r="G851" s="54">
        <v>2562588</v>
      </c>
      <c r="H851" s="54">
        <v>1180181.52</v>
      </c>
      <c r="I851" s="54" t="s">
        <v>38</v>
      </c>
      <c r="J851" s="55">
        <v>39630</v>
      </c>
    </row>
    <row r="852" spans="1:10" x14ac:dyDescent="0.3">
      <c r="A852" s="54" t="s">
        <v>3054</v>
      </c>
      <c r="B852" s="54">
        <v>1752</v>
      </c>
      <c r="C852" s="56" t="s">
        <v>23</v>
      </c>
      <c r="D852" s="54" t="s">
        <v>3054</v>
      </c>
      <c r="E852" s="54">
        <v>2228</v>
      </c>
      <c r="F852" s="54" t="s">
        <v>2915</v>
      </c>
      <c r="G852" s="54">
        <v>2575900.4709999999</v>
      </c>
      <c r="H852" s="54">
        <v>1182824.723</v>
      </c>
      <c r="I852" s="54" t="s">
        <v>38</v>
      </c>
      <c r="J852" s="55">
        <v>39630</v>
      </c>
    </row>
    <row r="853" spans="1:10" x14ac:dyDescent="0.3">
      <c r="A853" s="54" t="s">
        <v>3063</v>
      </c>
      <c r="B853" s="54">
        <v>1753</v>
      </c>
      <c r="C853" s="56" t="s">
        <v>23</v>
      </c>
      <c r="D853" s="54" t="s">
        <v>3071</v>
      </c>
      <c r="E853" s="54">
        <v>2183</v>
      </c>
      <c r="F853" s="54" t="s">
        <v>2915</v>
      </c>
      <c r="G853" s="54">
        <v>2573315.4</v>
      </c>
      <c r="H853" s="54">
        <v>1182473.99</v>
      </c>
      <c r="I853" s="54" t="s">
        <v>38</v>
      </c>
      <c r="J853" s="55">
        <v>39630</v>
      </c>
    </row>
    <row r="854" spans="1:10" x14ac:dyDescent="0.3">
      <c r="A854" s="54" t="s">
        <v>3063</v>
      </c>
      <c r="B854" s="54">
        <v>1753</v>
      </c>
      <c r="C854" s="56" t="s">
        <v>23</v>
      </c>
      <c r="D854" s="54" t="s">
        <v>3063</v>
      </c>
      <c r="E854" s="54">
        <v>2208</v>
      </c>
      <c r="F854" s="54" t="s">
        <v>2915</v>
      </c>
      <c r="G854" s="54">
        <v>2573277.2280000001</v>
      </c>
      <c r="H854" s="54">
        <v>1181698.358</v>
      </c>
      <c r="I854" s="54" t="s">
        <v>38</v>
      </c>
      <c r="J854" s="55">
        <v>39630</v>
      </c>
    </row>
    <row r="855" spans="1:10" x14ac:dyDescent="0.3">
      <c r="A855" s="54" t="s">
        <v>3077</v>
      </c>
      <c r="B855" s="54">
        <v>1754</v>
      </c>
      <c r="C855" s="56" t="s">
        <v>98</v>
      </c>
      <c r="D855" s="54" t="s">
        <v>3076</v>
      </c>
      <c r="E855" s="54">
        <v>2174</v>
      </c>
      <c r="F855" s="54" t="s">
        <v>2915</v>
      </c>
      <c r="G855" s="54">
        <v>2571466.2370000002</v>
      </c>
      <c r="H855" s="54">
        <v>1182133.233</v>
      </c>
      <c r="I855" s="54" t="s">
        <v>38</v>
      </c>
      <c r="J855" s="55">
        <v>39630</v>
      </c>
    </row>
    <row r="856" spans="1:10" x14ac:dyDescent="0.3">
      <c r="A856" s="54" t="s">
        <v>3025</v>
      </c>
      <c r="B856" s="54">
        <v>1754</v>
      </c>
      <c r="C856" s="56" t="s">
        <v>46</v>
      </c>
      <c r="D856" s="54" t="s">
        <v>3076</v>
      </c>
      <c r="E856" s="54">
        <v>2174</v>
      </c>
      <c r="F856" s="54" t="s">
        <v>2915</v>
      </c>
      <c r="G856" s="54">
        <v>2569768.2209999999</v>
      </c>
      <c r="H856" s="54">
        <v>1181825.3060000001</v>
      </c>
      <c r="I856" s="54" t="s">
        <v>38</v>
      </c>
      <c r="J856" s="55">
        <v>39630</v>
      </c>
    </row>
    <row r="857" spans="1:10" x14ac:dyDescent="0.3">
      <c r="A857" s="54" t="s">
        <v>3025</v>
      </c>
      <c r="B857" s="54">
        <v>1754</v>
      </c>
      <c r="C857" s="56" t="s">
        <v>46</v>
      </c>
      <c r="D857" s="54" t="s">
        <v>3046</v>
      </c>
      <c r="E857" s="54">
        <v>2234</v>
      </c>
      <c r="F857" s="54" t="s">
        <v>2915</v>
      </c>
      <c r="G857" s="54">
        <v>2569201.3119999999</v>
      </c>
      <c r="H857" s="54">
        <v>1181429.1059999999</v>
      </c>
      <c r="I857" s="54" t="s">
        <v>38</v>
      </c>
      <c r="J857" s="55">
        <v>39630</v>
      </c>
    </row>
    <row r="858" spans="1:10" x14ac:dyDescent="0.3">
      <c r="A858" s="54" t="s">
        <v>3025</v>
      </c>
      <c r="B858" s="54">
        <v>1754</v>
      </c>
      <c r="C858" s="56" t="s">
        <v>46</v>
      </c>
      <c r="D858" s="54" t="s">
        <v>3023</v>
      </c>
      <c r="E858" s="54">
        <v>2237</v>
      </c>
      <c r="F858" s="54" t="s">
        <v>2915</v>
      </c>
      <c r="G858" s="54">
        <v>2568937.051</v>
      </c>
      <c r="H858" s="54">
        <v>1181496.3030000001</v>
      </c>
      <c r="I858" s="54" t="s">
        <v>38</v>
      </c>
      <c r="J858" s="55">
        <v>39630</v>
      </c>
    </row>
    <row r="859" spans="1:10" x14ac:dyDescent="0.3">
      <c r="A859" s="54" t="s">
        <v>3047</v>
      </c>
      <c r="B859" s="54">
        <v>1756</v>
      </c>
      <c r="C859" s="56" t="s">
        <v>46</v>
      </c>
      <c r="D859" s="54" t="s">
        <v>3046</v>
      </c>
      <c r="E859" s="54">
        <v>2234</v>
      </c>
      <c r="F859" s="54" t="s">
        <v>2915</v>
      </c>
      <c r="G859" s="54">
        <v>2568166</v>
      </c>
      <c r="H859" s="54">
        <v>1180179.578</v>
      </c>
      <c r="I859" s="54" t="s">
        <v>38</v>
      </c>
      <c r="J859" s="55">
        <v>39630</v>
      </c>
    </row>
    <row r="860" spans="1:10" x14ac:dyDescent="0.3">
      <c r="A860" s="54" t="s">
        <v>3048</v>
      </c>
      <c r="B860" s="54">
        <v>1756</v>
      </c>
      <c r="C860" s="56" t="s">
        <v>23</v>
      </c>
      <c r="D860" s="54" t="s">
        <v>3046</v>
      </c>
      <c r="E860" s="54">
        <v>2234</v>
      </c>
      <c r="F860" s="54" t="s">
        <v>2915</v>
      </c>
      <c r="G860" s="54">
        <v>2569400.861</v>
      </c>
      <c r="H860" s="54">
        <v>1180124.2520000001</v>
      </c>
      <c r="I860" s="54" t="s">
        <v>38</v>
      </c>
      <c r="J860" s="55">
        <v>39630</v>
      </c>
    </row>
    <row r="861" spans="1:10" x14ac:dyDescent="0.3">
      <c r="A861" s="54" t="s">
        <v>3024</v>
      </c>
      <c r="B861" s="54">
        <v>1757</v>
      </c>
      <c r="C861" s="56" t="s">
        <v>23</v>
      </c>
      <c r="D861" s="54" t="s">
        <v>3023</v>
      </c>
      <c r="E861" s="54">
        <v>2237</v>
      </c>
      <c r="F861" s="54" t="s">
        <v>2915</v>
      </c>
      <c r="G861" s="54">
        <v>2569448.1869999999</v>
      </c>
      <c r="H861" s="54">
        <v>1183467.044</v>
      </c>
      <c r="I861" s="54" t="s">
        <v>38</v>
      </c>
      <c r="J861" s="55">
        <v>39630</v>
      </c>
    </row>
    <row r="862" spans="1:10" x14ac:dyDescent="0.3">
      <c r="A862" s="54" t="s">
        <v>3066</v>
      </c>
      <c r="B862" s="54">
        <v>1762</v>
      </c>
      <c r="C862" s="56" t="s">
        <v>23</v>
      </c>
      <c r="D862" s="54" t="s">
        <v>3066</v>
      </c>
      <c r="E862" s="54">
        <v>2197</v>
      </c>
      <c r="F862" s="54" t="s">
        <v>2915</v>
      </c>
      <c r="G862" s="54">
        <v>2576103.2659999998</v>
      </c>
      <c r="H862" s="54">
        <v>1184744.5090000001</v>
      </c>
      <c r="I862" s="54" t="s">
        <v>38</v>
      </c>
      <c r="J862" s="55">
        <v>39630</v>
      </c>
    </row>
    <row r="863" spans="1:10" x14ac:dyDescent="0.3">
      <c r="A863" s="54" t="s">
        <v>3065</v>
      </c>
      <c r="B863" s="54">
        <v>1763</v>
      </c>
      <c r="C863" s="56" t="s">
        <v>23</v>
      </c>
      <c r="D863" s="54" t="s">
        <v>3065</v>
      </c>
      <c r="E863" s="54">
        <v>2198</v>
      </c>
      <c r="F863" s="54" t="s">
        <v>2915</v>
      </c>
      <c r="G863" s="54">
        <v>2578232.0630000001</v>
      </c>
      <c r="H863" s="54">
        <v>1185700.7560000001</v>
      </c>
      <c r="I863" s="54" t="s">
        <v>38</v>
      </c>
      <c r="J863" s="55">
        <v>39630</v>
      </c>
    </row>
    <row r="864" spans="1:10" x14ac:dyDescent="0.3">
      <c r="A864" s="54" t="s">
        <v>3017</v>
      </c>
      <c r="B864" s="54">
        <v>1772</v>
      </c>
      <c r="C864" s="56" t="s">
        <v>23</v>
      </c>
      <c r="D864" s="54" t="s">
        <v>3199</v>
      </c>
      <c r="E864" s="54">
        <v>2053</v>
      </c>
      <c r="F864" s="54" t="s">
        <v>2915</v>
      </c>
      <c r="G864" s="54">
        <v>2570570.9840000002</v>
      </c>
      <c r="H864" s="54">
        <v>1187619.4029999999</v>
      </c>
      <c r="I864" s="54" t="s">
        <v>38</v>
      </c>
      <c r="J864" s="55">
        <v>39630</v>
      </c>
    </row>
    <row r="865" spans="1:10" x14ac:dyDescent="0.3">
      <c r="A865" s="54" t="s">
        <v>3017</v>
      </c>
      <c r="B865" s="54">
        <v>1772</v>
      </c>
      <c r="C865" s="56" t="s">
        <v>23</v>
      </c>
      <c r="D865" s="54" t="s">
        <v>3014</v>
      </c>
      <c r="E865" s="54">
        <v>2239</v>
      </c>
      <c r="F865" s="54" t="s">
        <v>2915</v>
      </c>
      <c r="G865" s="54">
        <v>2571579.7439999999</v>
      </c>
      <c r="H865" s="54">
        <v>1187117.4080000001</v>
      </c>
      <c r="I865" s="54" t="s">
        <v>38</v>
      </c>
      <c r="J865" s="55">
        <v>39630</v>
      </c>
    </row>
    <row r="866" spans="1:10" x14ac:dyDescent="0.3">
      <c r="A866" s="54" t="s">
        <v>3016</v>
      </c>
      <c r="B866" s="54">
        <v>1772</v>
      </c>
      <c r="C866" s="56" t="s">
        <v>54</v>
      </c>
      <c r="D866" s="54" t="s">
        <v>3014</v>
      </c>
      <c r="E866" s="54">
        <v>2239</v>
      </c>
      <c r="F866" s="54" t="s">
        <v>2915</v>
      </c>
      <c r="G866" s="54">
        <v>2570958.0490000001</v>
      </c>
      <c r="H866" s="54">
        <v>1185181.7</v>
      </c>
      <c r="I866" s="54" t="s">
        <v>38</v>
      </c>
      <c r="J866" s="55">
        <v>39630</v>
      </c>
    </row>
    <row r="867" spans="1:10" x14ac:dyDescent="0.3">
      <c r="A867" s="54" t="s">
        <v>3015</v>
      </c>
      <c r="B867" s="54">
        <v>1772</v>
      </c>
      <c r="C867" s="56" t="s">
        <v>46</v>
      </c>
      <c r="D867" s="54" t="s">
        <v>3014</v>
      </c>
      <c r="E867" s="54">
        <v>2239</v>
      </c>
      <c r="F867" s="54" t="s">
        <v>2915</v>
      </c>
      <c r="G867" s="54">
        <v>2569566.247</v>
      </c>
      <c r="H867" s="54">
        <v>1185132.6089999999</v>
      </c>
      <c r="I867" s="54" t="s">
        <v>38</v>
      </c>
      <c r="J867" s="55">
        <v>39630</v>
      </c>
    </row>
    <row r="868" spans="1:10" x14ac:dyDescent="0.3">
      <c r="A868" s="54" t="s">
        <v>3202</v>
      </c>
      <c r="B868" s="54">
        <v>1773</v>
      </c>
      <c r="C868" s="56" t="s">
        <v>46</v>
      </c>
      <c r="D868" s="54" t="s">
        <v>3199</v>
      </c>
      <c r="E868" s="54">
        <v>2053</v>
      </c>
      <c r="F868" s="54" t="s">
        <v>2915</v>
      </c>
      <c r="G868" s="54">
        <v>2569579.2629999998</v>
      </c>
      <c r="H868" s="54">
        <v>1187919.5220000001</v>
      </c>
      <c r="I868" s="54" t="s">
        <v>38</v>
      </c>
      <c r="J868" s="55">
        <v>39630</v>
      </c>
    </row>
    <row r="869" spans="1:10" x14ac:dyDescent="0.3">
      <c r="A869" s="54" t="s">
        <v>3203</v>
      </c>
      <c r="B869" s="54">
        <v>1773</v>
      </c>
      <c r="C869" s="56" t="s">
        <v>23</v>
      </c>
      <c r="D869" s="54" t="s">
        <v>3199</v>
      </c>
      <c r="E869" s="54">
        <v>2053</v>
      </c>
      <c r="F869" s="54" t="s">
        <v>2915</v>
      </c>
      <c r="G869" s="54">
        <v>2568226.1090000002</v>
      </c>
      <c r="H869" s="54">
        <v>1186522.811</v>
      </c>
      <c r="I869" s="54" t="s">
        <v>38</v>
      </c>
      <c r="J869" s="55">
        <v>39630</v>
      </c>
    </row>
    <row r="870" spans="1:10" x14ac:dyDescent="0.3">
      <c r="A870" s="54" t="s">
        <v>3201</v>
      </c>
      <c r="B870" s="54">
        <v>1773</v>
      </c>
      <c r="C870" s="56" t="s">
        <v>44</v>
      </c>
      <c r="D870" s="54" t="s">
        <v>3199</v>
      </c>
      <c r="E870" s="54">
        <v>2053</v>
      </c>
      <c r="F870" s="54" t="s">
        <v>2915</v>
      </c>
      <c r="G870" s="54">
        <v>2566944.179</v>
      </c>
      <c r="H870" s="54">
        <v>1187802.855</v>
      </c>
      <c r="I870" s="54" t="s">
        <v>38</v>
      </c>
      <c r="J870" s="55">
        <v>39630</v>
      </c>
    </row>
    <row r="871" spans="1:10" x14ac:dyDescent="0.3">
      <c r="A871" s="54" t="s">
        <v>767</v>
      </c>
      <c r="B871" s="54">
        <v>1774</v>
      </c>
      <c r="C871" s="56" t="s">
        <v>23</v>
      </c>
      <c r="D871" s="54" t="s">
        <v>3224</v>
      </c>
      <c r="E871" s="54">
        <v>2029</v>
      </c>
      <c r="F871" s="54" t="s">
        <v>2915</v>
      </c>
      <c r="G871" s="54">
        <v>2564328.7089999998</v>
      </c>
      <c r="H871" s="54">
        <v>1186284.3030000001</v>
      </c>
      <c r="I871" s="54" t="s">
        <v>38</v>
      </c>
      <c r="J871" s="55">
        <v>39630</v>
      </c>
    </row>
    <row r="872" spans="1:10" x14ac:dyDescent="0.3">
      <c r="A872" s="54" t="s">
        <v>767</v>
      </c>
      <c r="B872" s="54">
        <v>1774</v>
      </c>
      <c r="C872" s="56" t="s">
        <v>23</v>
      </c>
      <c r="D872" s="54" t="s">
        <v>3224</v>
      </c>
      <c r="E872" s="54">
        <v>2029</v>
      </c>
      <c r="F872" s="54" t="s">
        <v>2915</v>
      </c>
      <c r="G872" s="54">
        <v>2564402.1529999999</v>
      </c>
      <c r="H872" s="54">
        <v>1184887.014</v>
      </c>
      <c r="I872" s="54" t="s">
        <v>38</v>
      </c>
      <c r="J872" s="55">
        <v>39630</v>
      </c>
    </row>
    <row r="873" spans="1:10" x14ac:dyDescent="0.3">
      <c r="A873" s="54" t="s">
        <v>767</v>
      </c>
      <c r="B873" s="54">
        <v>1774</v>
      </c>
      <c r="C873" s="56" t="s">
        <v>23</v>
      </c>
      <c r="D873" s="54" t="s">
        <v>762</v>
      </c>
      <c r="E873" s="54">
        <v>5816</v>
      </c>
      <c r="F873" s="54" t="s">
        <v>651</v>
      </c>
      <c r="G873" s="54">
        <v>2564300.19</v>
      </c>
      <c r="H873" s="54">
        <v>1186362.2169999999</v>
      </c>
      <c r="I873" s="54" t="s">
        <v>38</v>
      </c>
      <c r="J873" s="55">
        <v>39630</v>
      </c>
    </row>
    <row r="874" spans="1:10" x14ac:dyDescent="0.3">
      <c r="A874" s="54" t="s">
        <v>3227</v>
      </c>
      <c r="B874" s="54">
        <v>1774</v>
      </c>
      <c r="C874" s="56" t="s">
        <v>46</v>
      </c>
      <c r="D874" s="54" t="s">
        <v>3224</v>
      </c>
      <c r="E874" s="54">
        <v>2029</v>
      </c>
      <c r="F874" s="54" t="s">
        <v>2915</v>
      </c>
      <c r="G874" s="54">
        <v>2565956.3149999999</v>
      </c>
      <c r="H874" s="54">
        <v>1183595.5260000001</v>
      </c>
      <c r="I874" s="54" t="s">
        <v>38</v>
      </c>
      <c r="J874" s="55">
        <v>39630</v>
      </c>
    </row>
    <row r="875" spans="1:10" x14ac:dyDescent="0.3">
      <c r="A875" s="54" t="s">
        <v>3225</v>
      </c>
      <c r="B875" s="54">
        <v>1775</v>
      </c>
      <c r="C875" s="56" t="s">
        <v>44</v>
      </c>
      <c r="D875" s="54" t="s">
        <v>3224</v>
      </c>
      <c r="E875" s="54">
        <v>2029</v>
      </c>
      <c r="F875" s="54" t="s">
        <v>2915</v>
      </c>
      <c r="G875" s="54">
        <v>2565004.0929999999</v>
      </c>
      <c r="H875" s="54">
        <v>1181744.2960000001</v>
      </c>
      <c r="I875" s="54" t="s">
        <v>38</v>
      </c>
      <c r="J875" s="55">
        <v>39630</v>
      </c>
    </row>
    <row r="876" spans="1:10" x14ac:dyDescent="0.3">
      <c r="A876" s="54" t="s">
        <v>3226</v>
      </c>
      <c r="B876" s="54">
        <v>1775</v>
      </c>
      <c r="C876" s="56" t="s">
        <v>46</v>
      </c>
      <c r="D876" s="54" t="s">
        <v>3224</v>
      </c>
      <c r="E876" s="54">
        <v>2029</v>
      </c>
      <c r="F876" s="54" t="s">
        <v>2915</v>
      </c>
      <c r="G876" s="54">
        <v>2564253.2560000001</v>
      </c>
      <c r="H876" s="54">
        <v>1183144.3259999999</v>
      </c>
      <c r="I876" s="54" t="s">
        <v>38</v>
      </c>
      <c r="J876" s="55">
        <v>39630</v>
      </c>
    </row>
    <row r="877" spans="1:10" x14ac:dyDescent="0.3">
      <c r="A877" s="54" t="s">
        <v>3200</v>
      </c>
      <c r="B877" s="54">
        <v>1776</v>
      </c>
      <c r="C877" s="56" t="s">
        <v>23</v>
      </c>
      <c r="D877" s="54" t="s">
        <v>3224</v>
      </c>
      <c r="E877" s="54">
        <v>2029</v>
      </c>
      <c r="F877" s="54" t="s">
        <v>2915</v>
      </c>
      <c r="G877" s="54">
        <v>2566737.83</v>
      </c>
      <c r="H877" s="54">
        <v>1185547.3330000001</v>
      </c>
      <c r="I877" s="54" t="s">
        <v>38</v>
      </c>
      <c r="J877" s="55">
        <v>39630</v>
      </c>
    </row>
    <row r="878" spans="1:10" x14ac:dyDescent="0.3">
      <c r="A878" s="54" t="s">
        <v>3200</v>
      </c>
      <c r="B878" s="54">
        <v>1776</v>
      </c>
      <c r="C878" s="56" t="s">
        <v>23</v>
      </c>
      <c r="D878" s="54" t="s">
        <v>3199</v>
      </c>
      <c r="E878" s="54">
        <v>2053</v>
      </c>
      <c r="F878" s="54" t="s">
        <v>2915</v>
      </c>
      <c r="G878" s="54">
        <v>2566001.6179999998</v>
      </c>
      <c r="H878" s="54">
        <v>1187035.52</v>
      </c>
      <c r="I878" s="54" t="s">
        <v>38</v>
      </c>
      <c r="J878" s="55">
        <v>39630</v>
      </c>
    </row>
    <row r="879" spans="1:10" x14ac:dyDescent="0.3">
      <c r="A879" s="54" t="s">
        <v>3075</v>
      </c>
      <c r="B879" s="54">
        <v>1782</v>
      </c>
      <c r="C879" s="56" t="s">
        <v>46</v>
      </c>
      <c r="D879" s="54" t="s">
        <v>3074</v>
      </c>
      <c r="E879" s="54">
        <v>2175</v>
      </c>
      <c r="F879" s="54" t="s">
        <v>2915</v>
      </c>
      <c r="G879" s="54">
        <v>2572450.591</v>
      </c>
      <c r="H879" s="54">
        <v>1185090.3959999999</v>
      </c>
      <c r="I879" s="54" t="s">
        <v>38</v>
      </c>
      <c r="J879" s="55">
        <v>39630</v>
      </c>
    </row>
    <row r="880" spans="1:10" x14ac:dyDescent="0.3">
      <c r="A880" s="54" t="s">
        <v>3074</v>
      </c>
      <c r="B880" s="54">
        <v>1782</v>
      </c>
      <c r="C880" s="56" t="s">
        <v>23</v>
      </c>
      <c r="D880" s="54" t="s">
        <v>3074</v>
      </c>
      <c r="E880" s="54">
        <v>2175</v>
      </c>
      <c r="F880" s="54" t="s">
        <v>2915</v>
      </c>
      <c r="G880" s="54">
        <v>2573935.9040000001</v>
      </c>
      <c r="H880" s="54">
        <v>1186012.686</v>
      </c>
      <c r="I880" s="54" t="s">
        <v>38</v>
      </c>
      <c r="J880" s="55">
        <v>39630</v>
      </c>
    </row>
    <row r="881" spans="1:10" x14ac:dyDescent="0.3">
      <c r="A881" s="54" t="s">
        <v>3043</v>
      </c>
      <c r="B881" s="54">
        <v>1782</v>
      </c>
      <c r="C881" s="56" t="s">
        <v>348</v>
      </c>
      <c r="D881" s="54" t="s">
        <v>3041</v>
      </c>
      <c r="E881" s="54">
        <v>2235</v>
      </c>
      <c r="F881" s="54" t="s">
        <v>2915</v>
      </c>
      <c r="G881" s="54">
        <v>2576916.9679999999</v>
      </c>
      <c r="H881" s="54">
        <v>1187213.423</v>
      </c>
      <c r="I881" s="54" t="s">
        <v>38</v>
      </c>
      <c r="J881" s="55">
        <v>39630</v>
      </c>
    </row>
    <row r="882" spans="1:10" x14ac:dyDescent="0.3">
      <c r="A882" s="54" t="s">
        <v>3042</v>
      </c>
      <c r="B882" s="54">
        <v>1782</v>
      </c>
      <c r="C882" s="56" t="s">
        <v>543</v>
      </c>
      <c r="D882" s="54" t="s">
        <v>3041</v>
      </c>
      <c r="E882" s="54">
        <v>2235</v>
      </c>
      <c r="F882" s="54" t="s">
        <v>2915</v>
      </c>
      <c r="G882" s="54">
        <v>2575820.125</v>
      </c>
      <c r="H882" s="54">
        <v>1186337.889</v>
      </c>
      <c r="I882" s="54" t="s">
        <v>38</v>
      </c>
      <c r="J882" s="55">
        <v>39630</v>
      </c>
    </row>
    <row r="883" spans="1:10" x14ac:dyDescent="0.3">
      <c r="A883" s="54" t="s">
        <v>3044</v>
      </c>
      <c r="B883" s="54">
        <v>1782</v>
      </c>
      <c r="C883" s="56" t="s">
        <v>98</v>
      </c>
      <c r="D883" s="54" t="s">
        <v>3041</v>
      </c>
      <c r="E883" s="54">
        <v>2235</v>
      </c>
      <c r="F883" s="54" t="s">
        <v>2915</v>
      </c>
      <c r="G883" s="54">
        <v>2575283.5860000001</v>
      </c>
      <c r="H883" s="54">
        <v>1187782.7919999999</v>
      </c>
      <c r="I883" s="54" t="s">
        <v>38</v>
      </c>
      <c r="J883" s="55">
        <v>39630</v>
      </c>
    </row>
    <row r="884" spans="1:10" x14ac:dyDescent="0.3">
      <c r="A884" s="54" t="s">
        <v>3045</v>
      </c>
      <c r="B884" s="54">
        <v>1782</v>
      </c>
      <c r="C884" s="56" t="s">
        <v>44</v>
      </c>
      <c r="D884" s="54" t="s">
        <v>3041</v>
      </c>
      <c r="E884" s="54">
        <v>2235</v>
      </c>
      <c r="F884" s="54" t="s">
        <v>2915</v>
      </c>
      <c r="G884" s="54">
        <v>2574489.6630000002</v>
      </c>
      <c r="H884" s="54">
        <v>1187265.2039999999</v>
      </c>
      <c r="I884" s="54" t="s">
        <v>38</v>
      </c>
      <c r="J884" s="55">
        <v>39630</v>
      </c>
    </row>
    <row r="885" spans="1:10" x14ac:dyDescent="0.3">
      <c r="A885" s="54" t="s">
        <v>3010</v>
      </c>
      <c r="B885" s="54">
        <v>1783</v>
      </c>
      <c r="C885" s="56" t="s">
        <v>98</v>
      </c>
      <c r="D885" s="54" t="s">
        <v>3007</v>
      </c>
      <c r="E885" s="54">
        <v>2254</v>
      </c>
      <c r="F885" s="54" t="s">
        <v>2915</v>
      </c>
      <c r="G885" s="54">
        <v>2578645.4449999998</v>
      </c>
      <c r="H885" s="54">
        <v>1189905.0190000001</v>
      </c>
      <c r="I885" s="54" t="s">
        <v>38</v>
      </c>
      <c r="J885" s="55">
        <v>39630</v>
      </c>
    </row>
    <row r="886" spans="1:10" x14ac:dyDescent="0.3">
      <c r="A886" s="54" t="s">
        <v>3011</v>
      </c>
      <c r="B886" s="54">
        <v>1783</v>
      </c>
      <c r="C886" s="56" t="s">
        <v>23</v>
      </c>
      <c r="D886" s="54" t="s">
        <v>3007</v>
      </c>
      <c r="E886" s="54">
        <v>2254</v>
      </c>
      <c r="F886" s="54" t="s">
        <v>2915</v>
      </c>
      <c r="G886" s="54">
        <v>2576218.395</v>
      </c>
      <c r="H886" s="54">
        <v>1188461.7109999999</v>
      </c>
      <c r="I886" s="54" t="s">
        <v>38</v>
      </c>
      <c r="J886" s="55">
        <v>39630</v>
      </c>
    </row>
    <row r="887" spans="1:10" x14ac:dyDescent="0.3">
      <c r="A887" s="54" t="s">
        <v>3007</v>
      </c>
      <c r="B887" s="54">
        <v>1784</v>
      </c>
      <c r="C887" s="56" t="s">
        <v>23</v>
      </c>
      <c r="D887" s="54" t="s">
        <v>3007</v>
      </c>
      <c r="E887" s="54">
        <v>2254</v>
      </c>
      <c r="F887" s="54" t="s">
        <v>2915</v>
      </c>
      <c r="G887" s="54">
        <v>2576084.1740000001</v>
      </c>
      <c r="H887" s="54">
        <v>1190016.4069999999</v>
      </c>
      <c r="I887" s="54" t="s">
        <v>38</v>
      </c>
      <c r="J887" s="55">
        <v>39630</v>
      </c>
    </row>
    <row r="888" spans="1:10" x14ac:dyDescent="0.3">
      <c r="A888" s="54" t="s">
        <v>3009</v>
      </c>
      <c r="B888" s="54">
        <v>1784</v>
      </c>
      <c r="C888" s="56" t="s">
        <v>44</v>
      </c>
      <c r="D888" s="54" t="s">
        <v>3007</v>
      </c>
      <c r="E888" s="54">
        <v>2254</v>
      </c>
      <c r="F888" s="54" t="s">
        <v>2915</v>
      </c>
      <c r="G888" s="54">
        <v>2574930.5350000001</v>
      </c>
      <c r="H888" s="54">
        <v>1191806.915</v>
      </c>
      <c r="I888" s="54" t="s">
        <v>38</v>
      </c>
      <c r="J888" s="55">
        <v>39630</v>
      </c>
    </row>
    <row r="889" spans="1:10" x14ac:dyDescent="0.3">
      <c r="A889" s="54" t="s">
        <v>3006</v>
      </c>
      <c r="B889" s="54">
        <v>1785</v>
      </c>
      <c r="C889" s="56" t="s">
        <v>23</v>
      </c>
      <c r="D889" s="54" t="s">
        <v>3005</v>
      </c>
      <c r="E889" s="54">
        <v>2257</v>
      </c>
      <c r="F889" s="54" t="s">
        <v>2915</v>
      </c>
      <c r="G889" s="54">
        <v>2577239.4350000001</v>
      </c>
      <c r="H889" s="54">
        <v>1193966.1599999999</v>
      </c>
      <c r="I889" s="54" t="s">
        <v>38</v>
      </c>
      <c r="J889" s="55">
        <v>39630</v>
      </c>
    </row>
    <row r="890" spans="1:10" x14ac:dyDescent="0.3">
      <c r="A890" s="54" t="s">
        <v>2971</v>
      </c>
      <c r="B890" s="54">
        <v>1786</v>
      </c>
      <c r="C890" s="56" t="s">
        <v>23</v>
      </c>
      <c r="D890" s="54" t="s">
        <v>2966</v>
      </c>
      <c r="E890" s="54">
        <v>2284</v>
      </c>
      <c r="F890" s="54" t="s">
        <v>2915</v>
      </c>
      <c r="G890" s="54">
        <v>2574767.9550000001</v>
      </c>
      <c r="H890" s="54">
        <v>1202064.534</v>
      </c>
      <c r="I890" s="54" t="s">
        <v>38</v>
      </c>
      <c r="J890" s="55">
        <v>39630</v>
      </c>
    </row>
    <row r="891" spans="1:10" x14ac:dyDescent="0.3">
      <c r="A891" s="54" t="s">
        <v>2970</v>
      </c>
      <c r="B891" s="54">
        <v>1787</v>
      </c>
      <c r="C891" s="56" t="s">
        <v>23</v>
      </c>
      <c r="D891" s="54" t="s">
        <v>2966</v>
      </c>
      <c r="E891" s="54">
        <v>2284</v>
      </c>
      <c r="F891" s="54" t="s">
        <v>2915</v>
      </c>
      <c r="G891" s="54">
        <v>2572035.23</v>
      </c>
      <c r="H891" s="54">
        <v>1199313.9199999999</v>
      </c>
      <c r="I891" s="54" t="s">
        <v>38</v>
      </c>
      <c r="J891" s="55">
        <v>39630</v>
      </c>
    </row>
    <row r="892" spans="1:10" x14ac:dyDescent="0.3">
      <c r="A892" s="54" t="s">
        <v>2969</v>
      </c>
      <c r="B892" s="54">
        <v>1787</v>
      </c>
      <c r="C892" s="56" t="s">
        <v>54</v>
      </c>
      <c r="D892" s="54" t="s">
        <v>2966</v>
      </c>
      <c r="E892" s="54">
        <v>2284</v>
      </c>
      <c r="F892" s="54" t="s">
        <v>2915</v>
      </c>
      <c r="G892" s="54">
        <v>2571477.4070000001</v>
      </c>
      <c r="H892" s="54">
        <v>1199502.101</v>
      </c>
      <c r="I892" s="54" t="s">
        <v>38</v>
      </c>
      <c r="J892" s="55">
        <v>39630</v>
      </c>
    </row>
    <row r="893" spans="1:10" x14ac:dyDescent="0.3">
      <c r="A893" s="54" t="s">
        <v>1073</v>
      </c>
      <c r="B893" s="54">
        <v>1787</v>
      </c>
      <c r="C893" s="56" t="s">
        <v>46</v>
      </c>
      <c r="D893" s="54" t="s">
        <v>1072</v>
      </c>
      <c r="E893" s="54">
        <v>5464</v>
      </c>
      <c r="F893" s="54" t="s">
        <v>651</v>
      </c>
      <c r="G893" s="54">
        <v>2570564.8859999999</v>
      </c>
      <c r="H893" s="54">
        <v>1198929.1510000001</v>
      </c>
      <c r="I893" s="54" t="s">
        <v>38</v>
      </c>
      <c r="J893" s="55">
        <v>39630</v>
      </c>
    </row>
    <row r="894" spans="1:10" x14ac:dyDescent="0.3">
      <c r="A894" s="54" t="s">
        <v>2968</v>
      </c>
      <c r="B894" s="54">
        <v>1788</v>
      </c>
      <c r="C894" s="56" t="s">
        <v>23</v>
      </c>
      <c r="D894" s="54" t="s">
        <v>2966</v>
      </c>
      <c r="E894" s="54">
        <v>2284</v>
      </c>
      <c r="F894" s="54" t="s">
        <v>2915</v>
      </c>
      <c r="G894" s="54">
        <v>2574143.173</v>
      </c>
      <c r="H894" s="54">
        <v>1200409.7830000001</v>
      </c>
      <c r="I894" s="54" t="s">
        <v>38</v>
      </c>
      <c r="J894" s="55">
        <v>39630</v>
      </c>
    </row>
    <row r="895" spans="1:10" x14ac:dyDescent="0.3">
      <c r="A895" s="54" t="s">
        <v>2967</v>
      </c>
      <c r="B895" s="54">
        <v>1789</v>
      </c>
      <c r="C895" s="56" t="s">
        <v>23</v>
      </c>
      <c r="D895" s="54" t="s">
        <v>2966</v>
      </c>
      <c r="E895" s="54">
        <v>2284</v>
      </c>
      <c r="F895" s="54" t="s">
        <v>2915</v>
      </c>
      <c r="G895" s="54">
        <v>2572273.423</v>
      </c>
      <c r="H895" s="54">
        <v>1200869.9939999999</v>
      </c>
      <c r="I895" s="54" t="s">
        <v>38</v>
      </c>
      <c r="J895" s="55">
        <v>39630</v>
      </c>
    </row>
    <row r="896" spans="1:10" x14ac:dyDescent="0.3">
      <c r="A896" s="54" t="s">
        <v>3008</v>
      </c>
      <c r="B896" s="54">
        <v>1791</v>
      </c>
      <c r="C896" s="56" t="s">
        <v>23</v>
      </c>
      <c r="D896" s="54" t="s">
        <v>3007</v>
      </c>
      <c r="E896" s="54">
        <v>2254</v>
      </c>
      <c r="F896" s="54" t="s">
        <v>2915</v>
      </c>
      <c r="G896" s="54">
        <v>2576639.514</v>
      </c>
      <c r="H896" s="54">
        <v>1191178.666</v>
      </c>
      <c r="I896" s="54" t="s">
        <v>38</v>
      </c>
      <c r="J896" s="55">
        <v>39630</v>
      </c>
    </row>
    <row r="897" spans="1:10" x14ac:dyDescent="0.3">
      <c r="A897" s="54" t="s">
        <v>3003</v>
      </c>
      <c r="B897" s="54">
        <v>1792</v>
      </c>
      <c r="C897" s="56" t="s">
        <v>23</v>
      </c>
      <c r="D897" s="54" t="s">
        <v>2996</v>
      </c>
      <c r="E897" s="54">
        <v>2262</v>
      </c>
      <c r="F897" s="54" t="s">
        <v>2915</v>
      </c>
      <c r="G897" s="54">
        <v>2578002.727</v>
      </c>
      <c r="H897" s="54">
        <v>1191367.76</v>
      </c>
      <c r="I897" s="54" t="s">
        <v>21</v>
      </c>
      <c r="J897" s="55">
        <v>39630</v>
      </c>
    </row>
    <row r="898" spans="1:10" x14ac:dyDescent="0.3">
      <c r="A898" s="54" t="s">
        <v>3002</v>
      </c>
      <c r="B898" s="54">
        <v>1792</v>
      </c>
      <c r="C898" s="56" t="s">
        <v>46</v>
      </c>
      <c r="D898" s="54" t="s">
        <v>2996</v>
      </c>
      <c r="E898" s="54">
        <v>2262</v>
      </c>
      <c r="F898" s="54" t="s">
        <v>2915</v>
      </c>
      <c r="G898" s="54">
        <v>2577282.412</v>
      </c>
      <c r="H898" s="54">
        <v>1192515.1869999999</v>
      </c>
      <c r="I898" s="54" t="s">
        <v>21</v>
      </c>
      <c r="J898" s="55">
        <v>39630</v>
      </c>
    </row>
    <row r="899" spans="1:10" x14ac:dyDescent="0.3">
      <c r="A899" s="54" t="s">
        <v>2985</v>
      </c>
      <c r="B899" s="54">
        <v>1793</v>
      </c>
      <c r="C899" s="56" t="s">
        <v>23</v>
      </c>
      <c r="D899" s="54" t="s">
        <v>2977</v>
      </c>
      <c r="E899" s="54">
        <v>2275</v>
      </c>
      <c r="F899" s="54" t="s">
        <v>2915</v>
      </c>
      <c r="G899" s="54">
        <v>2579809.176</v>
      </c>
      <c r="H899" s="54">
        <v>1195432.0490000001</v>
      </c>
      <c r="I899" s="54" t="s">
        <v>21</v>
      </c>
      <c r="J899" s="55">
        <v>39630</v>
      </c>
    </row>
    <row r="900" spans="1:10" x14ac:dyDescent="0.3">
      <c r="A900" s="54" t="s">
        <v>2984</v>
      </c>
      <c r="B900" s="54">
        <v>1794</v>
      </c>
      <c r="C900" s="56" t="s">
        <v>23</v>
      </c>
      <c r="D900" s="54" t="s">
        <v>2977</v>
      </c>
      <c r="E900" s="54">
        <v>2275</v>
      </c>
      <c r="F900" s="54" t="s">
        <v>2915</v>
      </c>
      <c r="G900" s="54">
        <v>2578000.5989999999</v>
      </c>
      <c r="H900" s="54">
        <v>1195910.6129999999</v>
      </c>
      <c r="I900" s="54" t="s">
        <v>21</v>
      </c>
      <c r="J900" s="55">
        <v>39630</v>
      </c>
    </row>
    <row r="901" spans="1:10" x14ac:dyDescent="0.3">
      <c r="A901" s="54" t="s">
        <v>2983</v>
      </c>
      <c r="B901" s="54">
        <v>1795</v>
      </c>
      <c r="C901" s="56" t="s">
        <v>23</v>
      </c>
      <c r="D901" s="54" t="s">
        <v>3007</v>
      </c>
      <c r="E901" s="54">
        <v>2254</v>
      </c>
      <c r="F901" s="54" t="s">
        <v>2915</v>
      </c>
      <c r="G901" s="54">
        <v>2574612.4350000001</v>
      </c>
      <c r="H901" s="54">
        <v>1192460.652</v>
      </c>
      <c r="I901" s="54" t="s">
        <v>21</v>
      </c>
      <c r="J901" s="55">
        <v>39630</v>
      </c>
    </row>
    <row r="902" spans="1:10" x14ac:dyDescent="0.3">
      <c r="A902" s="54" t="s">
        <v>2983</v>
      </c>
      <c r="B902" s="54">
        <v>1795</v>
      </c>
      <c r="C902" s="56" t="s">
        <v>23</v>
      </c>
      <c r="D902" s="54" t="s">
        <v>2977</v>
      </c>
      <c r="E902" s="54">
        <v>2275</v>
      </c>
      <c r="F902" s="54" t="s">
        <v>2915</v>
      </c>
      <c r="G902" s="54">
        <v>2574954.7349999999</v>
      </c>
      <c r="H902" s="54">
        <v>1193434.5109999999</v>
      </c>
      <c r="I902" s="54" t="s">
        <v>21</v>
      </c>
      <c r="J902" s="55">
        <v>39630</v>
      </c>
    </row>
    <row r="903" spans="1:10" x14ac:dyDescent="0.3">
      <c r="A903" s="54" t="s">
        <v>3013</v>
      </c>
      <c r="B903" s="54">
        <v>1796</v>
      </c>
      <c r="C903" s="56" t="s">
        <v>23</v>
      </c>
      <c r="D903" s="54" t="s">
        <v>3013</v>
      </c>
      <c r="E903" s="54">
        <v>2250</v>
      </c>
      <c r="F903" s="54" t="s">
        <v>2915</v>
      </c>
      <c r="G903" s="54">
        <v>2574622.5129999998</v>
      </c>
      <c r="H903" s="54">
        <v>1194704.182</v>
      </c>
      <c r="I903" s="54" t="s">
        <v>21</v>
      </c>
      <c r="J903" s="55">
        <v>39630</v>
      </c>
    </row>
    <row r="904" spans="1:10" x14ac:dyDescent="0.3">
      <c r="A904" s="54" t="s">
        <v>3891</v>
      </c>
      <c r="B904" s="54">
        <v>1797</v>
      </c>
      <c r="C904" s="56" t="s">
        <v>23</v>
      </c>
      <c r="D904" s="54" t="s">
        <v>3891</v>
      </c>
      <c r="E904" s="54">
        <v>669</v>
      </c>
      <c r="F904" s="54" t="s">
        <v>3591</v>
      </c>
      <c r="G904" s="54">
        <v>2576140.943</v>
      </c>
      <c r="H904" s="54">
        <v>1195457.281</v>
      </c>
      <c r="I904" s="54" t="s">
        <v>21</v>
      </c>
      <c r="J904" s="55">
        <v>39630</v>
      </c>
    </row>
    <row r="905" spans="1:10" x14ac:dyDescent="0.3">
      <c r="A905" s="54" t="s">
        <v>694</v>
      </c>
      <c r="B905" s="54">
        <v>1800</v>
      </c>
      <c r="C905" s="56" t="s">
        <v>23</v>
      </c>
      <c r="D905" s="54" t="s">
        <v>694</v>
      </c>
      <c r="E905" s="54">
        <v>5890</v>
      </c>
      <c r="F905" s="54" t="s">
        <v>651</v>
      </c>
      <c r="G905" s="54">
        <v>2554622.5839999998</v>
      </c>
      <c r="H905" s="54">
        <v>1146054.9990000001</v>
      </c>
      <c r="I905" s="54" t="s">
        <v>38</v>
      </c>
      <c r="J905" s="55">
        <v>39630</v>
      </c>
    </row>
    <row r="906" spans="1:10" x14ac:dyDescent="0.3">
      <c r="A906" s="54" t="s">
        <v>713</v>
      </c>
      <c r="B906" s="54">
        <v>1801</v>
      </c>
      <c r="C906" s="56" t="s">
        <v>23</v>
      </c>
      <c r="D906" s="54" t="s">
        <v>709</v>
      </c>
      <c r="E906" s="54">
        <v>5882</v>
      </c>
      <c r="F906" s="54" t="s">
        <v>651</v>
      </c>
      <c r="G906" s="54">
        <v>2552855.2379999999</v>
      </c>
      <c r="H906" s="54">
        <v>1149574.6340000001</v>
      </c>
      <c r="I906" s="54" t="s">
        <v>38</v>
      </c>
      <c r="J906" s="55">
        <v>39630</v>
      </c>
    </row>
    <row r="907" spans="1:10" x14ac:dyDescent="0.3">
      <c r="A907" s="54" t="s">
        <v>712</v>
      </c>
      <c r="B907" s="54">
        <v>1802</v>
      </c>
      <c r="C907" s="56" t="s">
        <v>23</v>
      </c>
      <c r="D907" s="54" t="s">
        <v>712</v>
      </c>
      <c r="E907" s="54">
        <v>5883</v>
      </c>
      <c r="F907" s="54" t="s">
        <v>651</v>
      </c>
      <c r="G907" s="54">
        <v>2553009.9019999998</v>
      </c>
      <c r="H907" s="54">
        <v>1146775.2</v>
      </c>
      <c r="I907" s="54" t="s">
        <v>38</v>
      </c>
      <c r="J907" s="55">
        <v>39630</v>
      </c>
    </row>
    <row r="908" spans="1:10" x14ac:dyDescent="0.3">
      <c r="A908" s="54" t="s">
        <v>709</v>
      </c>
      <c r="B908" s="54">
        <v>1803</v>
      </c>
      <c r="C908" s="56" t="s">
        <v>23</v>
      </c>
      <c r="D908" s="54" t="s">
        <v>709</v>
      </c>
      <c r="E908" s="54">
        <v>5882</v>
      </c>
      <c r="F908" s="54" t="s">
        <v>651</v>
      </c>
      <c r="G908" s="54">
        <v>2552402.642</v>
      </c>
      <c r="H908" s="54">
        <v>1147624.078</v>
      </c>
      <c r="I908" s="54" t="s">
        <v>38</v>
      </c>
      <c r="J908" s="55">
        <v>39630</v>
      </c>
    </row>
    <row r="909" spans="1:10" x14ac:dyDescent="0.3">
      <c r="A909" s="54" t="s">
        <v>709</v>
      </c>
      <c r="B909" s="54">
        <v>1803</v>
      </c>
      <c r="C909" s="56" t="s">
        <v>23</v>
      </c>
      <c r="D909" s="54" t="s">
        <v>707</v>
      </c>
      <c r="E909" s="54">
        <v>5885</v>
      </c>
      <c r="F909" s="54" t="s">
        <v>651</v>
      </c>
      <c r="G909" s="54">
        <v>2554022.2000000002</v>
      </c>
      <c r="H909" s="54">
        <v>1147806.942</v>
      </c>
      <c r="I909" s="54" t="s">
        <v>38</v>
      </c>
      <c r="J909" s="55">
        <v>39630</v>
      </c>
    </row>
    <row r="910" spans="1:10" x14ac:dyDescent="0.3">
      <c r="A910" s="54" t="s">
        <v>708</v>
      </c>
      <c r="B910" s="54">
        <v>1804</v>
      </c>
      <c r="C910" s="56" t="s">
        <v>23</v>
      </c>
      <c r="D910" s="54" t="s">
        <v>708</v>
      </c>
      <c r="E910" s="54">
        <v>5884</v>
      </c>
      <c r="F910" s="54" t="s">
        <v>651</v>
      </c>
      <c r="G910" s="54">
        <v>2554876.0789999999</v>
      </c>
      <c r="H910" s="54">
        <v>1147551.5390000001</v>
      </c>
      <c r="I910" s="54" t="s">
        <v>38</v>
      </c>
      <c r="J910" s="55">
        <v>39630</v>
      </c>
    </row>
    <row r="911" spans="1:10" x14ac:dyDescent="0.3">
      <c r="A911" s="54" t="s">
        <v>708</v>
      </c>
      <c r="B911" s="54">
        <v>1804</v>
      </c>
      <c r="C911" s="56" t="s">
        <v>23</v>
      </c>
      <c r="D911" s="54" t="s">
        <v>707</v>
      </c>
      <c r="E911" s="54">
        <v>5885</v>
      </c>
      <c r="F911" s="54" t="s">
        <v>651</v>
      </c>
      <c r="G911" s="54">
        <v>2554467.4589999998</v>
      </c>
      <c r="H911" s="54">
        <v>1147565.649</v>
      </c>
      <c r="I911" s="54" t="s">
        <v>38</v>
      </c>
      <c r="J911" s="55">
        <v>39630</v>
      </c>
    </row>
    <row r="912" spans="1:10" x14ac:dyDescent="0.3">
      <c r="A912" s="54" t="s">
        <v>707</v>
      </c>
      <c r="B912" s="54">
        <v>1805</v>
      </c>
      <c r="C912" s="56" t="s">
        <v>23</v>
      </c>
      <c r="D912" s="54" t="s">
        <v>708</v>
      </c>
      <c r="E912" s="54">
        <v>5884</v>
      </c>
      <c r="F912" s="54" t="s">
        <v>651</v>
      </c>
      <c r="G912" s="54">
        <v>2554341.2349999999</v>
      </c>
      <c r="H912" s="54">
        <v>1147444.7849999999</v>
      </c>
      <c r="I912" s="54" t="s">
        <v>38</v>
      </c>
      <c r="J912" s="55">
        <v>39630</v>
      </c>
    </row>
    <row r="913" spans="1:10" x14ac:dyDescent="0.3">
      <c r="A913" s="54" t="s">
        <v>707</v>
      </c>
      <c r="B913" s="54">
        <v>1805</v>
      </c>
      <c r="C913" s="56" t="s">
        <v>23</v>
      </c>
      <c r="D913" s="54" t="s">
        <v>707</v>
      </c>
      <c r="E913" s="54">
        <v>5885</v>
      </c>
      <c r="F913" s="54" t="s">
        <v>651</v>
      </c>
      <c r="G913" s="54">
        <v>2554447.676</v>
      </c>
      <c r="H913" s="54">
        <v>1148629.2509999999</v>
      </c>
      <c r="I913" s="54" t="s">
        <v>38</v>
      </c>
      <c r="J913" s="55">
        <v>39630</v>
      </c>
    </row>
    <row r="914" spans="1:10" x14ac:dyDescent="0.3">
      <c r="A914" s="54" t="s">
        <v>692</v>
      </c>
      <c r="B914" s="54">
        <v>1806</v>
      </c>
      <c r="C914" s="56" t="s">
        <v>23</v>
      </c>
      <c r="D914" s="54" t="s">
        <v>690</v>
      </c>
      <c r="E914" s="54">
        <v>5892</v>
      </c>
      <c r="F914" s="54" t="s">
        <v>651</v>
      </c>
      <c r="G914" s="54">
        <v>2559223.3760000002</v>
      </c>
      <c r="H914" s="54">
        <v>1150077.7819999999</v>
      </c>
      <c r="I914" s="54" t="s">
        <v>38</v>
      </c>
      <c r="J914" s="55">
        <v>39630</v>
      </c>
    </row>
    <row r="915" spans="1:10" x14ac:dyDescent="0.3">
      <c r="A915" s="54" t="s">
        <v>691</v>
      </c>
      <c r="B915" s="54">
        <v>1807</v>
      </c>
      <c r="C915" s="56" t="s">
        <v>23</v>
      </c>
      <c r="D915" s="54" t="s">
        <v>696</v>
      </c>
      <c r="E915" s="54">
        <v>5886</v>
      </c>
      <c r="F915" s="54" t="s">
        <v>651</v>
      </c>
      <c r="G915" s="54">
        <v>2558262.6910000001</v>
      </c>
      <c r="H915" s="54">
        <v>1145117.9739999999</v>
      </c>
      <c r="I915" s="54" t="s">
        <v>38</v>
      </c>
      <c r="J915" s="55">
        <v>39630</v>
      </c>
    </row>
    <row r="916" spans="1:10" x14ac:dyDescent="0.3">
      <c r="A916" s="54" t="s">
        <v>691</v>
      </c>
      <c r="B916" s="54">
        <v>1807</v>
      </c>
      <c r="C916" s="56" t="s">
        <v>23</v>
      </c>
      <c r="D916" s="54" t="s">
        <v>690</v>
      </c>
      <c r="E916" s="54">
        <v>5892</v>
      </c>
      <c r="F916" s="54" t="s">
        <v>651</v>
      </c>
      <c r="G916" s="54">
        <v>2559279.0410000002</v>
      </c>
      <c r="H916" s="54">
        <v>1147289.1399999999</v>
      </c>
      <c r="I916" s="54" t="s">
        <v>38</v>
      </c>
      <c r="J916" s="55">
        <v>39630</v>
      </c>
    </row>
    <row r="917" spans="1:10" x14ac:dyDescent="0.3">
      <c r="A917" s="54" t="s">
        <v>711</v>
      </c>
      <c r="B917" s="54">
        <v>1808</v>
      </c>
      <c r="C917" s="56" t="s">
        <v>23</v>
      </c>
      <c r="D917" s="54" t="s">
        <v>2937</v>
      </c>
      <c r="E917" s="54">
        <v>2321</v>
      </c>
      <c r="F917" s="54" t="s">
        <v>2915</v>
      </c>
      <c r="G917" s="54">
        <v>2556665.4279999998</v>
      </c>
      <c r="H917" s="54">
        <v>1150956.787</v>
      </c>
      <c r="I917" s="54" t="s">
        <v>38</v>
      </c>
      <c r="J917" s="55">
        <v>39630</v>
      </c>
    </row>
    <row r="918" spans="1:10" x14ac:dyDescent="0.3">
      <c r="A918" s="54" t="s">
        <v>711</v>
      </c>
      <c r="B918" s="54">
        <v>1808</v>
      </c>
      <c r="C918" s="56" t="s">
        <v>23</v>
      </c>
      <c r="D918" s="54" t="s">
        <v>708</v>
      </c>
      <c r="E918" s="54">
        <v>5884</v>
      </c>
      <c r="F918" s="54" t="s">
        <v>651</v>
      </c>
      <c r="G918" s="54">
        <v>2556711.2250000001</v>
      </c>
      <c r="H918" s="54">
        <v>1150105.814</v>
      </c>
      <c r="I918" s="54" t="s">
        <v>38</v>
      </c>
      <c r="J918" s="55">
        <v>39630</v>
      </c>
    </row>
    <row r="919" spans="1:10" x14ac:dyDescent="0.3">
      <c r="A919" s="54" t="s">
        <v>710</v>
      </c>
      <c r="B919" s="54">
        <v>1809</v>
      </c>
      <c r="C919" s="56" t="s">
        <v>23</v>
      </c>
      <c r="D919" s="54" t="s">
        <v>708</v>
      </c>
      <c r="E919" s="54">
        <v>5884</v>
      </c>
      <c r="F919" s="54" t="s">
        <v>651</v>
      </c>
      <c r="G919" s="54">
        <v>2556166.0269999998</v>
      </c>
      <c r="H919" s="54">
        <v>1148435.456</v>
      </c>
      <c r="I919" s="54" t="s">
        <v>38</v>
      </c>
      <c r="J919" s="55">
        <v>39630</v>
      </c>
    </row>
    <row r="920" spans="1:10" x14ac:dyDescent="0.3">
      <c r="A920" s="54" t="s">
        <v>695</v>
      </c>
      <c r="B920" s="54">
        <v>1814</v>
      </c>
      <c r="C920" s="56" t="s">
        <v>23</v>
      </c>
      <c r="D920" s="54" t="s">
        <v>695</v>
      </c>
      <c r="E920" s="54">
        <v>5889</v>
      </c>
      <c r="F920" s="54" t="s">
        <v>651</v>
      </c>
      <c r="G920" s="54">
        <v>2556123.068</v>
      </c>
      <c r="H920" s="54">
        <v>1145016.078</v>
      </c>
      <c r="I920" s="54" t="s">
        <v>38</v>
      </c>
      <c r="J920" s="55">
        <v>39630</v>
      </c>
    </row>
    <row r="921" spans="1:10" x14ac:dyDescent="0.3">
      <c r="A921" s="54" t="s">
        <v>706</v>
      </c>
      <c r="B921" s="54">
        <v>1815</v>
      </c>
      <c r="C921" s="56" t="s">
        <v>23</v>
      </c>
      <c r="D921" s="54" t="s">
        <v>696</v>
      </c>
      <c r="E921" s="54">
        <v>5886</v>
      </c>
      <c r="F921" s="54" t="s">
        <v>651</v>
      </c>
      <c r="G921" s="54">
        <v>2557835.1869999999</v>
      </c>
      <c r="H921" s="54">
        <v>1144050.963</v>
      </c>
      <c r="I921" s="54" t="s">
        <v>38</v>
      </c>
      <c r="J921" s="55">
        <v>39630</v>
      </c>
    </row>
    <row r="922" spans="1:10" x14ac:dyDescent="0.3">
      <c r="A922" s="54" t="s">
        <v>705</v>
      </c>
      <c r="B922" s="54">
        <v>1816</v>
      </c>
      <c r="C922" s="56" t="s">
        <v>23</v>
      </c>
      <c r="D922" s="54" t="s">
        <v>696</v>
      </c>
      <c r="E922" s="54">
        <v>5886</v>
      </c>
      <c r="F922" s="54" t="s">
        <v>651</v>
      </c>
      <c r="G922" s="54">
        <v>2558027.3590000002</v>
      </c>
      <c r="H922" s="54">
        <v>1144770.8359999999</v>
      </c>
      <c r="I922" s="54" t="s">
        <v>38</v>
      </c>
      <c r="J922" s="55">
        <v>39630</v>
      </c>
    </row>
    <row r="923" spans="1:10" x14ac:dyDescent="0.3">
      <c r="A923" s="54" t="s">
        <v>704</v>
      </c>
      <c r="B923" s="54">
        <v>1817</v>
      </c>
      <c r="C923" s="56" t="s">
        <v>23</v>
      </c>
      <c r="D923" s="54" t="s">
        <v>696</v>
      </c>
      <c r="E923" s="54">
        <v>5886</v>
      </c>
      <c r="F923" s="54" t="s">
        <v>651</v>
      </c>
      <c r="G923" s="54">
        <v>2558913.6230000001</v>
      </c>
      <c r="H923" s="54">
        <v>1144760.868</v>
      </c>
      <c r="I923" s="54" t="s">
        <v>38</v>
      </c>
      <c r="J923" s="55">
        <v>39630</v>
      </c>
    </row>
    <row r="924" spans="1:10" x14ac:dyDescent="0.3">
      <c r="A924" s="54" t="s">
        <v>696</v>
      </c>
      <c r="B924" s="54">
        <v>1820</v>
      </c>
      <c r="C924" s="56" t="s">
        <v>23</v>
      </c>
      <c r="D924" s="54" t="s">
        <v>696</v>
      </c>
      <c r="E924" s="54">
        <v>5886</v>
      </c>
      <c r="F924" s="54" t="s">
        <v>651</v>
      </c>
      <c r="G924" s="54">
        <v>2559544.9330000002</v>
      </c>
      <c r="H924" s="54">
        <v>1142768.9539999999</v>
      </c>
      <c r="I924" s="54" t="s">
        <v>38</v>
      </c>
      <c r="J924" s="55">
        <v>39630</v>
      </c>
    </row>
    <row r="925" spans="1:10" x14ac:dyDescent="0.3">
      <c r="A925" s="54" t="s">
        <v>703</v>
      </c>
      <c r="B925" s="54">
        <v>1820</v>
      </c>
      <c r="C925" s="56" t="s">
        <v>348</v>
      </c>
      <c r="D925" s="54" t="s">
        <v>696</v>
      </c>
      <c r="E925" s="54">
        <v>5886</v>
      </c>
      <c r="F925" s="54" t="s">
        <v>651</v>
      </c>
      <c r="G925" s="54">
        <v>2560519.406</v>
      </c>
      <c r="H925" s="54">
        <v>1141678.5900000001</v>
      </c>
      <c r="I925" s="54" t="s">
        <v>38</v>
      </c>
      <c r="J925" s="55">
        <v>39630</v>
      </c>
    </row>
    <row r="926" spans="1:10" x14ac:dyDescent="0.3">
      <c r="A926" s="54" t="s">
        <v>693</v>
      </c>
      <c r="B926" s="54">
        <v>1820</v>
      </c>
      <c r="C926" s="56" t="s">
        <v>543</v>
      </c>
      <c r="D926" s="54" t="s">
        <v>693</v>
      </c>
      <c r="E926" s="54">
        <v>5891</v>
      </c>
      <c r="F926" s="54" t="s">
        <v>651</v>
      </c>
      <c r="G926" s="54">
        <v>2563043.3730000001</v>
      </c>
      <c r="H926" s="54">
        <v>1141936.284</v>
      </c>
      <c r="I926" s="54" t="s">
        <v>38</v>
      </c>
      <c r="J926" s="55">
        <v>39630</v>
      </c>
    </row>
    <row r="927" spans="1:10" x14ac:dyDescent="0.3">
      <c r="A927" s="54" t="s">
        <v>702</v>
      </c>
      <c r="B927" s="54">
        <v>1822</v>
      </c>
      <c r="C927" s="56" t="s">
        <v>23</v>
      </c>
      <c r="D927" s="54" t="s">
        <v>696</v>
      </c>
      <c r="E927" s="54">
        <v>5886</v>
      </c>
      <c r="F927" s="54" t="s">
        <v>651</v>
      </c>
      <c r="G927" s="54">
        <v>2559959.5469999998</v>
      </c>
      <c r="H927" s="54">
        <v>1143306.42</v>
      </c>
      <c r="I927" s="54" t="s">
        <v>38</v>
      </c>
      <c r="J927" s="55">
        <v>39630</v>
      </c>
    </row>
    <row r="928" spans="1:10" x14ac:dyDescent="0.3">
      <c r="A928" s="54" t="s">
        <v>701</v>
      </c>
      <c r="B928" s="54">
        <v>1823</v>
      </c>
      <c r="C928" s="56" t="s">
        <v>23</v>
      </c>
      <c r="D928" s="54" t="s">
        <v>696</v>
      </c>
      <c r="E928" s="54">
        <v>5886</v>
      </c>
      <c r="F928" s="54" t="s">
        <v>651</v>
      </c>
      <c r="G928" s="54">
        <v>2561194.86</v>
      </c>
      <c r="H928" s="54">
        <v>1143143.206</v>
      </c>
      <c r="I928" s="54" t="s">
        <v>38</v>
      </c>
      <c r="J928" s="55">
        <v>39630</v>
      </c>
    </row>
    <row r="929" spans="1:10" x14ac:dyDescent="0.3">
      <c r="A929" s="54" t="s">
        <v>700</v>
      </c>
      <c r="B929" s="54">
        <v>1824</v>
      </c>
      <c r="C929" s="56" t="s">
        <v>23</v>
      </c>
      <c r="D929" s="54" t="s">
        <v>696</v>
      </c>
      <c r="E929" s="54">
        <v>5886</v>
      </c>
      <c r="F929" s="54" t="s">
        <v>651</v>
      </c>
      <c r="G929" s="54">
        <v>2563802.6740000001</v>
      </c>
      <c r="H929" s="54">
        <v>1143680.601</v>
      </c>
      <c r="I929" s="54" t="s">
        <v>38</v>
      </c>
      <c r="J929" s="55">
        <v>39630</v>
      </c>
    </row>
    <row r="930" spans="1:10" x14ac:dyDescent="0.3">
      <c r="A930" s="54" t="s">
        <v>699</v>
      </c>
      <c r="B930" s="54">
        <v>1832</v>
      </c>
      <c r="C930" s="56" t="s">
        <v>23</v>
      </c>
      <c r="D930" s="54" t="s">
        <v>696</v>
      </c>
      <c r="E930" s="54">
        <v>5886</v>
      </c>
      <c r="F930" s="54" t="s">
        <v>651</v>
      </c>
      <c r="G930" s="54">
        <v>2560082.4920000001</v>
      </c>
      <c r="H930" s="54">
        <v>1144736.73</v>
      </c>
      <c r="I930" s="54" t="s">
        <v>38</v>
      </c>
      <c r="J930" s="55">
        <v>39630</v>
      </c>
    </row>
    <row r="931" spans="1:10" x14ac:dyDescent="0.3">
      <c r="A931" s="54" t="s">
        <v>698</v>
      </c>
      <c r="B931" s="54">
        <v>1832</v>
      </c>
      <c r="C931" s="56" t="s">
        <v>46</v>
      </c>
      <c r="D931" s="54" t="s">
        <v>696</v>
      </c>
      <c r="E931" s="54">
        <v>5886</v>
      </c>
      <c r="F931" s="54" t="s">
        <v>651</v>
      </c>
      <c r="G931" s="54">
        <v>2560998.0890000002</v>
      </c>
      <c r="H931" s="54">
        <v>1146294.7779999999</v>
      </c>
      <c r="I931" s="54" t="s">
        <v>38</v>
      </c>
      <c r="J931" s="55">
        <v>39630</v>
      </c>
    </row>
    <row r="932" spans="1:10" x14ac:dyDescent="0.3">
      <c r="A932" s="54" t="s">
        <v>697</v>
      </c>
      <c r="B932" s="54">
        <v>1833</v>
      </c>
      <c r="C932" s="56" t="s">
        <v>23</v>
      </c>
      <c r="D932" s="54" t="s">
        <v>696</v>
      </c>
      <c r="E932" s="54">
        <v>5886</v>
      </c>
      <c r="F932" s="54" t="s">
        <v>651</v>
      </c>
      <c r="G932" s="54">
        <v>2562847.86</v>
      </c>
      <c r="H932" s="54">
        <v>1146226.584</v>
      </c>
      <c r="I932" s="54" t="s">
        <v>38</v>
      </c>
      <c r="J932" s="55">
        <v>39630</v>
      </c>
    </row>
    <row r="933" spans="1:10" x14ac:dyDescent="0.3">
      <c r="A933" s="54" t="s">
        <v>1110</v>
      </c>
      <c r="B933" s="54">
        <v>1844</v>
      </c>
      <c r="C933" s="56" t="s">
        <v>23</v>
      </c>
      <c r="D933" s="54" t="s">
        <v>1109</v>
      </c>
      <c r="E933" s="54">
        <v>5414</v>
      </c>
      <c r="F933" s="54" t="s">
        <v>651</v>
      </c>
      <c r="G933" s="54">
        <v>2564084.7910000002</v>
      </c>
      <c r="H933" s="54">
        <v>1139561.966</v>
      </c>
      <c r="I933" s="54" t="s">
        <v>38</v>
      </c>
      <c r="J933" s="55">
        <v>39630</v>
      </c>
    </row>
    <row r="934" spans="1:10" x14ac:dyDescent="0.3">
      <c r="A934" s="54" t="s">
        <v>1132</v>
      </c>
      <c r="B934" s="54">
        <v>1845</v>
      </c>
      <c r="C934" s="56" t="s">
        <v>23</v>
      </c>
      <c r="D934" s="54" t="s">
        <v>1132</v>
      </c>
      <c r="E934" s="54">
        <v>5408</v>
      </c>
      <c r="F934" s="54" t="s">
        <v>651</v>
      </c>
      <c r="G934" s="54">
        <v>2558047.09</v>
      </c>
      <c r="H934" s="54">
        <v>1136590.1740000001</v>
      </c>
      <c r="I934" s="54" t="s">
        <v>38</v>
      </c>
      <c r="J934" s="55">
        <v>39630</v>
      </c>
    </row>
    <row r="935" spans="1:10" x14ac:dyDescent="0.3">
      <c r="A935" s="54" t="s">
        <v>1141</v>
      </c>
      <c r="B935" s="54">
        <v>1846</v>
      </c>
      <c r="C935" s="56" t="s">
        <v>23</v>
      </c>
      <c r="D935" s="54" t="s">
        <v>1141</v>
      </c>
      <c r="E935" s="54">
        <v>5403</v>
      </c>
      <c r="F935" s="54" t="s">
        <v>651</v>
      </c>
      <c r="G935" s="54">
        <v>2558243.1540000001</v>
      </c>
      <c r="H935" s="54">
        <v>1133389.7609999999</v>
      </c>
      <c r="I935" s="54" t="s">
        <v>38</v>
      </c>
      <c r="J935" s="55">
        <v>39630</v>
      </c>
    </row>
    <row r="936" spans="1:10" x14ac:dyDescent="0.3">
      <c r="A936" s="54" t="s">
        <v>1113</v>
      </c>
      <c r="B936" s="54">
        <v>1847</v>
      </c>
      <c r="C936" s="56" t="s">
        <v>23</v>
      </c>
      <c r="D936" s="54" t="s">
        <v>1113</v>
      </c>
      <c r="E936" s="54">
        <v>5412</v>
      </c>
      <c r="F936" s="54" t="s">
        <v>651</v>
      </c>
      <c r="G936" s="54">
        <v>2559916.81</v>
      </c>
      <c r="H936" s="54">
        <v>1136190.2279999999</v>
      </c>
      <c r="I936" s="54" t="s">
        <v>38</v>
      </c>
      <c r="J936" s="55">
        <v>39630</v>
      </c>
    </row>
    <row r="937" spans="1:10" x14ac:dyDescent="0.3">
      <c r="A937" s="54" t="s">
        <v>1112</v>
      </c>
      <c r="B937" s="54">
        <v>1852</v>
      </c>
      <c r="C937" s="56" t="s">
        <v>23</v>
      </c>
      <c r="D937" s="54" t="s">
        <v>1111</v>
      </c>
      <c r="E937" s="54">
        <v>5413</v>
      </c>
      <c r="F937" s="54" t="s">
        <v>651</v>
      </c>
      <c r="G937" s="54">
        <v>2560487.4530000002</v>
      </c>
      <c r="H937" s="54">
        <v>1134343.915</v>
      </c>
      <c r="I937" s="54" t="s">
        <v>38</v>
      </c>
      <c r="J937" s="55">
        <v>39630</v>
      </c>
    </row>
    <row r="938" spans="1:10" x14ac:dyDescent="0.3">
      <c r="A938" s="54" t="s">
        <v>1108</v>
      </c>
      <c r="B938" s="54">
        <v>1853</v>
      </c>
      <c r="C938" s="56" t="s">
        <v>23</v>
      </c>
      <c r="D938" s="54" t="s">
        <v>1108</v>
      </c>
      <c r="E938" s="54">
        <v>5415</v>
      </c>
      <c r="F938" s="54" t="s">
        <v>651</v>
      </c>
      <c r="G938" s="54">
        <v>2560477.6140000001</v>
      </c>
      <c r="H938" s="54">
        <v>1132425.449</v>
      </c>
      <c r="I938" s="54" t="s">
        <v>38</v>
      </c>
      <c r="J938" s="55">
        <v>39630</v>
      </c>
    </row>
    <row r="939" spans="1:10" x14ac:dyDescent="0.3">
      <c r="A939" s="54" t="s">
        <v>1133</v>
      </c>
      <c r="B939" s="54">
        <v>1854</v>
      </c>
      <c r="C939" s="56" t="s">
        <v>23</v>
      </c>
      <c r="D939" s="54" t="s">
        <v>1133</v>
      </c>
      <c r="E939" s="54">
        <v>5407</v>
      </c>
      <c r="F939" s="54" t="s">
        <v>651</v>
      </c>
      <c r="G939" s="54">
        <v>2566911.3420000002</v>
      </c>
      <c r="H939" s="54">
        <v>1133415.264</v>
      </c>
      <c r="I939" s="54" t="s">
        <v>38</v>
      </c>
      <c r="J939" s="55">
        <v>39630</v>
      </c>
    </row>
    <row r="940" spans="1:10" x14ac:dyDescent="0.3">
      <c r="A940" s="54" t="s">
        <v>1122</v>
      </c>
      <c r="B940" s="54">
        <v>1856</v>
      </c>
      <c r="C940" s="56" t="s">
        <v>23</v>
      </c>
      <c r="D940" s="54" t="s">
        <v>1122</v>
      </c>
      <c r="E940" s="54">
        <v>5404</v>
      </c>
      <c r="F940" s="54" t="s">
        <v>651</v>
      </c>
      <c r="G940" s="54">
        <v>2565240.5610000002</v>
      </c>
      <c r="H940" s="54">
        <v>1135568.27</v>
      </c>
      <c r="I940" s="54" t="s">
        <v>38</v>
      </c>
      <c r="J940" s="55">
        <v>39630</v>
      </c>
    </row>
    <row r="941" spans="1:10" x14ac:dyDescent="0.3">
      <c r="A941" s="54" t="s">
        <v>1122</v>
      </c>
      <c r="B941" s="54">
        <v>1856</v>
      </c>
      <c r="C941" s="56" t="s">
        <v>23</v>
      </c>
      <c r="D941" s="54" t="s">
        <v>1117</v>
      </c>
      <c r="E941" s="54">
        <v>5410</v>
      </c>
      <c r="F941" s="54" t="s">
        <v>651</v>
      </c>
      <c r="G941" s="54">
        <v>2568055.7570000002</v>
      </c>
      <c r="H941" s="54">
        <v>1138721.358</v>
      </c>
      <c r="I941" s="54" t="s">
        <v>38</v>
      </c>
      <c r="J941" s="55">
        <v>39630</v>
      </c>
    </row>
    <row r="942" spans="1:10" x14ac:dyDescent="0.3">
      <c r="A942" s="54" t="s">
        <v>1131</v>
      </c>
      <c r="B942" s="54">
        <v>1860</v>
      </c>
      <c r="C942" s="56" t="s">
        <v>23</v>
      </c>
      <c r="D942" s="54" t="s">
        <v>1131</v>
      </c>
      <c r="E942" s="54">
        <v>5401</v>
      </c>
      <c r="F942" s="54" t="s">
        <v>651</v>
      </c>
      <c r="G942" s="54">
        <v>2563821.02</v>
      </c>
      <c r="H942" s="54">
        <v>1129273.277</v>
      </c>
      <c r="I942" s="54" t="s">
        <v>38</v>
      </c>
      <c r="J942" s="55">
        <v>39630</v>
      </c>
    </row>
    <row r="943" spans="1:10" x14ac:dyDescent="0.3">
      <c r="A943" s="54" t="s">
        <v>1131</v>
      </c>
      <c r="B943" s="54">
        <v>1860</v>
      </c>
      <c r="C943" s="56" t="s">
        <v>23</v>
      </c>
      <c r="D943" s="54" t="s">
        <v>1123</v>
      </c>
      <c r="E943" s="54">
        <v>5409</v>
      </c>
      <c r="F943" s="54" t="s">
        <v>651</v>
      </c>
      <c r="G943" s="54">
        <v>2564215.2719999999</v>
      </c>
      <c r="H943" s="54">
        <v>1127964.5519999999</v>
      </c>
      <c r="I943" s="54" t="s">
        <v>38</v>
      </c>
      <c r="J943" s="55">
        <v>39630</v>
      </c>
    </row>
    <row r="944" spans="1:10" x14ac:dyDescent="0.3">
      <c r="A944" s="54" t="s">
        <v>1120</v>
      </c>
      <c r="B944" s="54">
        <v>1862</v>
      </c>
      <c r="C944" s="56" t="s">
        <v>46</v>
      </c>
      <c r="D944" s="54" t="s">
        <v>1117</v>
      </c>
      <c r="E944" s="54">
        <v>5410</v>
      </c>
      <c r="F944" s="54" t="s">
        <v>651</v>
      </c>
      <c r="G944" s="54">
        <v>2572060.5240000002</v>
      </c>
      <c r="H944" s="54">
        <v>1136176.7860000001</v>
      </c>
      <c r="I944" s="54" t="s">
        <v>38</v>
      </c>
      <c r="J944" s="55">
        <v>39630</v>
      </c>
    </row>
    <row r="945" spans="1:10" x14ac:dyDescent="0.3">
      <c r="A945" s="54" t="s">
        <v>1121</v>
      </c>
      <c r="B945" s="54">
        <v>1862</v>
      </c>
      <c r="C945" s="56" t="s">
        <v>23</v>
      </c>
      <c r="D945" s="54" t="s">
        <v>1117</v>
      </c>
      <c r="E945" s="54">
        <v>5410</v>
      </c>
      <c r="F945" s="54" t="s">
        <v>651</v>
      </c>
      <c r="G945" s="54">
        <v>2574262.2039999999</v>
      </c>
      <c r="H945" s="54">
        <v>1138157.3030000001</v>
      </c>
      <c r="I945" s="54" t="s">
        <v>38</v>
      </c>
      <c r="J945" s="55">
        <v>39630</v>
      </c>
    </row>
    <row r="946" spans="1:10" x14ac:dyDescent="0.3">
      <c r="A946" s="54" t="s">
        <v>1119</v>
      </c>
      <c r="B946" s="54">
        <v>1863</v>
      </c>
      <c r="C946" s="56" t="s">
        <v>23</v>
      </c>
      <c r="D946" s="54" t="s">
        <v>1131</v>
      </c>
      <c r="E946" s="54">
        <v>5401</v>
      </c>
      <c r="F946" s="54" t="s">
        <v>651</v>
      </c>
      <c r="G946" s="54">
        <v>2568544.8930000002</v>
      </c>
      <c r="H946" s="54">
        <v>1131955.818</v>
      </c>
      <c r="I946" s="54" t="s">
        <v>38</v>
      </c>
      <c r="J946" s="55">
        <v>39630</v>
      </c>
    </row>
    <row r="947" spans="1:10" x14ac:dyDescent="0.3">
      <c r="A947" s="54" t="s">
        <v>1119</v>
      </c>
      <c r="B947" s="54">
        <v>1863</v>
      </c>
      <c r="C947" s="56" t="s">
        <v>23</v>
      </c>
      <c r="D947" s="54" t="s">
        <v>1117</v>
      </c>
      <c r="E947" s="54">
        <v>5410</v>
      </c>
      <c r="F947" s="54" t="s">
        <v>651</v>
      </c>
      <c r="G947" s="54">
        <v>2570809.3169999998</v>
      </c>
      <c r="H947" s="54">
        <v>1134984.088</v>
      </c>
      <c r="I947" s="54" t="s">
        <v>38</v>
      </c>
      <c r="J947" s="55">
        <v>39630</v>
      </c>
    </row>
    <row r="948" spans="1:10" x14ac:dyDescent="0.3">
      <c r="A948" s="54" t="s">
        <v>1116</v>
      </c>
      <c r="B948" s="54">
        <v>1864</v>
      </c>
      <c r="C948" s="56" t="s">
        <v>23</v>
      </c>
      <c r="D948" s="54" t="s">
        <v>1114</v>
      </c>
      <c r="E948" s="54">
        <v>5411</v>
      </c>
      <c r="F948" s="54" t="s">
        <v>651</v>
      </c>
      <c r="G948" s="54">
        <v>2575282.469</v>
      </c>
      <c r="H948" s="54">
        <v>1134116.3259999999</v>
      </c>
      <c r="I948" s="54" t="s">
        <v>38</v>
      </c>
      <c r="J948" s="55">
        <v>39630</v>
      </c>
    </row>
    <row r="949" spans="1:10" x14ac:dyDescent="0.3">
      <c r="A949" s="54" t="s">
        <v>1115</v>
      </c>
      <c r="B949" s="54">
        <v>1865</v>
      </c>
      <c r="C949" s="56" t="s">
        <v>23</v>
      </c>
      <c r="D949" s="54" t="s">
        <v>1114</v>
      </c>
      <c r="E949" s="54">
        <v>5411</v>
      </c>
      <c r="F949" s="54" t="s">
        <v>651</v>
      </c>
      <c r="G949" s="54">
        <v>2579792.3369999998</v>
      </c>
      <c r="H949" s="54">
        <v>1132315.2790000001</v>
      </c>
      <c r="I949" s="54" t="s">
        <v>38</v>
      </c>
      <c r="J949" s="55">
        <v>39630</v>
      </c>
    </row>
    <row r="950" spans="1:10" x14ac:dyDescent="0.3">
      <c r="A950" s="54" t="s">
        <v>1118</v>
      </c>
      <c r="B950" s="54">
        <v>1866</v>
      </c>
      <c r="C950" s="56" t="s">
        <v>23</v>
      </c>
      <c r="D950" s="54" t="s">
        <v>1123</v>
      </c>
      <c r="E950" s="54">
        <v>5409</v>
      </c>
      <c r="F950" s="54" t="s">
        <v>651</v>
      </c>
      <c r="G950" s="54">
        <v>2569188.5950000002</v>
      </c>
      <c r="H950" s="54">
        <v>1131844.3740000001</v>
      </c>
      <c r="I950" s="54" t="s">
        <v>38</v>
      </c>
      <c r="J950" s="55">
        <v>39630</v>
      </c>
    </row>
    <row r="951" spans="1:10" x14ac:dyDescent="0.3">
      <c r="A951" s="54" t="s">
        <v>1118</v>
      </c>
      <c r="B951" s="54">
        <v>1866</v>
      </c>
      <c r="C951" s="56" t="s">
        <v>23</v>
      </c>
      <c r="D951" s="54" t="s">
        <v>1117</v>
      </c>
      <c r="E951" s="54">
        <v>5410</v>
      </c>
      <c r="F951" s="54" t="s">
        <v>651</v>
      </c>
      <c r="G951" s="54">
        <v>2571820.4870000002</v>
      </c>
      <c r="H951" s="54">
        <v>1132307.5819999999</v>
      </c>
      <c r="I951" s="54" t="s">
        <v>38</v>
      </c>
      <c r="J951" s="55">
        <v>39630</v>
      </c>
    </row>
    <row r="952" spans="1:10" x14ac:dyDescent="0.3">
      <c r="A952" s="54" t="s">
        <v>1130</v>
      </c>
      <c r="B952" s="54">
        <v>1867</v>
      </c>
      <c r="C952" s="56" t="s">
        <v>23</v>
      </c>
      <c r="D952" s="54" t="s">
        <v>1123</v>
      </c>
      <c r="E952" s="54">
        <v>5409</v>
      </c>
      <c r="F952" s="54" t="s">
        <v>651</v>
      </c>
      <c r="G952" s="54">
        <v>2566898.6540000001</v>
      </c>
      <c r="H952" s="54">
        <v>1125693.5109999999</v>
      </c>
      <c r="I952" s="54" t="s">
        <v>38</v>
      </c>
      <c r="J952" s="55">
        <v>39630</v>
      </c>
    </row>
    <row r="953" spans="1:10" x14ac:dyDescent="0.3">
      <c r="A953" s="54" t="s">
        <v>1128</v>
      </c>
      <c r="B953" s="54">
        <v>1867</v>
      </c>
      <c r="C953" s="56" t="s">
        <v>44</v>
      </c>
      <c r="D953" s="54" t="s">
        <v>1123</v>
      </c>
      <c r="E953" s="54">
        <v>5409</v>
      </c>
      <c r="F953" s="54" t="s">
        <v>651</v>
      </c>
      <c r="G953" s="54">
        <v>2568368.4369999999</v>
      </c>
      <c r="H953" s="54">
        <v>1129604.0449999999</v>
      </c>
      <c r="I953" s="54" t="s">
        <v>38</v>
      </c>
      <c r="J953" s="55">
        <v>39630</v>
      </c>
    </row>
    <row r="954" spans="1:10" x14ac:dyDescent="0.3">
      <c r="A954" s="54" t="s">
        <v>1129</v>
      </c>
      <c r="B954" s="54">
        <v>1867</v>
      </c>
      <c r="C954" s="56" t="s">
        <v>46</v>
      </c>
      <c r="D954" s="54" t="s">
        <v>1123</v>
      </c>
      <c r="E954" s="54">
        <v>5409</v>
      </c>
      <c r="F954" s="54" t="s">
        <v>651</v>
      </c>
      <c r="G954" s="54">
        <v>2563888.56</v>
      </c>
      <c r="H954" s="54">
        <v>1125755.923</v>
      </c>
      <c r="I954" s="54" t="s">
        <v>38</v>
      </c>
      <c r="J954" s="55">
        <v>39630</v>
      </c>
    </row>
    <row r="955" spans="1:10" x14ac:dyDescent="0.3">
      <c r="A955" s="54" t="s">
        <v>470</v>
      </c>
      <c r="B955" s="54">
        <v>1868</v>
      </c>
      <c r="C955" s="56" t="s">
        <v>23</v>
      </c>
      <c r="D955" s="54" t="s">
        <v>469</v>
      </c>
      <c r="E955" s="54">
        <v>6152</v>
      </c>
      <c r="F955" s="54" t="s">
        <v>315</v>
      </c>
      <c r="G955" s="54">
        <v>2562147.6690000002</v>
      </c>
      <c r="H955" s="54">
        <v>1125255.9809999999</v>
      </c>
      <c r="I955" s="54" t="s">
        <v>38</v>
      </c>
      <c r="J955" s="55">
        <v>39630</v>
      </c>
    </row>
    <row r="956" spans="1:10" x14ac:dyDescent="0.3">
      <c r="A956" s="54" t="s">
        <v>470</v>
      </c>
      <c r="B956" s="54">
        <v>1868</v>
      </c>
      <c r="C956" s="56" t="s">
        <v>23</v>
      </c>
      <c r="D956" s="54" t="s">
        <v>469</v>
      </c>
      <c r="E956" s="54">
        <v>6152</v>
      </c>
      <c r="F956" s="54" t="s">
        <v>315</v>
      </c>
      <c r="G956" s="54">
        <v>2559646.91</v>
      </c>
      <c r="H956" s="54">
        <v>1123116.7320000001</v>
      </c>
      <c r="I956" s="54" t="s">
        <v>38</v>
      </c>
      <c r="J956" s="55">
        <v>39630</v>
      </c>
    </row>
    <row r="957" spans="1:10" x14ac:dyDescent="0.3">
      <c r="A957" s="54" t="s">
        <v>414</v>
      </c>
      <c r="B957" s="54">
        <v>1869</v>
      </c>
      <c r="C957" s="56" t="s">
        <v>23</v>
      </c>
      <c r="D957" s="54" t="s">
        <v>414</v>
      </c>
      <c r="E957" s="54">
        <v>6215</v>
      </c>
      <c r="F957" s="54" t="s">
        <v>315</v>
      </c>
      <c r="G957" s="54">
        <v>2565019.7140000002</v>
      </c>
      <c r="H957" s="54">
        <v>1120863.2860000001</v>
      </c>
      <c r="I957" s="54" t="s">
        <v>38</v>
      </c>
      <c r="J957" s="55">
        <v>39630</v>
      </c>
    </row>
    <row r="958" spans="1:10" x14ac:dyDescent="0.3">
      <c r="A958" s="54" t="s">
        <v>466</v>
      </c>
      <c r="B958" s="54">
        <v>1870</v>
      </c>
      <c r="C958" s="56" t="s">
        <v>23</v>
      </c>
      <c r="D958" s="54" t="s">
        <v>466</v>
      </c>
      <c r="E958" s="54">
        <v>6153</v>
      </c>
      <c r="F958" s="54" t="s">
        <v>315</v>
      </c>
      <c r="G958" s="54">
        <v>2552420.16</v>
      </c>
      <c r="H958" s="54">
        <v>1118122.9169999999</v>
      </c>
      <c r="I958" s="54" t="s">
        <v>38</v>
      </c>
      <c r="J958" s="55">
        <v>39630</v>
      </c>
    </row>
    <row r="959" spans="1:10" x14ac:dyDescent="0.3">
      <c r="A959" s="54" t="s">
        <v>466</v>
      </c>
      <c r="B959" s="54">
        <v>1870</v>
      </c>
      <c r="C959" s="56" t="s">
        <v>23</v>
      </c>
      <c r="D959" s="54" t="s">
        <v>466</v>
      </c>
      <c r="E959" s="54">
        <v>6153</v>
      </c>
      <c r="F959" s="54" t="s">
        <v>315</v>
      </c>
      <c r="G959" s="54">
        <v>2562050.3930000002</v>
      </c>
      <c r="H959" s="54">
        <v>1123421.1440000001</v>
      </c>
      <c r="I959" s="54" t="s">
        <v>38</v>
      </c>
      <c r="J959" s="55">
        <v>39630</v>
      </c>
    </row>
    <row r="960" spans="1:10" x14ac:dyDescent="0.3">
      <c r="A960" s="54" t="s">
        <v>468</v>
      </c>
      <c r="B960" s="54">
        <v>1871</v>
      </c>
      <c r="C960" s="56" t="s">
        <v>23</v>
      </c>
      <c r="D960" s="54" t="s">
        <v>466</v>
      </c>
      <c r="E960" s="54">
        <v>6153</v>
      </c>
      <c r="F960" s="54" t="s">
        <v>315</v>
      </c>
      <c r="G960" s="54">
        <v>2562673.3259999999</v>
      </c>
      <c r="H960" s="54">
        <v>1121048.858</v>
      </c>
      <c r="I960" s="54" t="s">
        <v>38</v>
      </c>
      <c r="J960" s="55">
        <v>39630</v>
      </c>
    </row>
    <row r="961" spans="1:10" x14ac:dyDescent="0.3">
      <c r="A961" s="54" t="s">
        <v>415</v>
      </c>
      <c r="B961" s="54">
        <v>1871</v>
      </c>
      <c r="C961" s="56" t="s">
        <v>46</v>
      </c>
      <c r="D961" s="54" t="s">
        <v>466</v>
      </c>
      <c r="E961" s="54">
        <v>6153</v>
      </c>
      <c r="F961" s="54" t="s">
        <v>315</v>
      </c>
      <c r="G961" s="54">
        <v>2562529.625</v>
      </c>
      <c r="H961" s="54">
        <v>1118956.757</v>
      </c>
      <c r="I961" s="54" t="s">
        <v>38</v>
      </c>
      <c r="J961" s="55">
        <v>39630</v>
      </c>
    </row>
    <row r="962" spans="1:10" x14ac:dyDescent="0.3">
      <c r="A962" s="54" t="s">
        <v>415</v>
      </c>
      <c r="B962" s="54">
        <v>1871</v>
      </c>
      <c r="C962" s="56" t="s">
        <v>46</v>
      </c>
      <c r="D962" s="54" t="s">
        <v>460</v>
      </c>
      <c r="E962" s="54">
        <v>6156</v>
      </c>
      <c r="F962" s="54" t="s">
        <v>315</v>
      </c>
      <c r="G962" s="54">
        <v>2561087.3670000001</v>
      </c>
      <c r="H962" s="54">
        <v>1119338.476</v>
      </c>
      <c r="I962" s="54" t="s">
        <v>38</v>
      </c>
      <c r="J962" s="55">
        <v>39630</v>
      </c>
    </row>
    <row r="963" spans="1:10" x14ac:dyDescent="0.3">
      <c r="A963" s="54" t="s">
        <v>415</v>
      </c>
      <c r="B963" s="54">
        <v>1871</v>
      </c>
      <c r="C963" s="56" t="s">
        <v>46</v>
      </c>
      <c r="D963" s="54" t="s">
        <v>414</v>
      </c>
      <c r="E963" s="54">
        <v>6215</v>
      </c>
      <c r="F963" s="54" t="s">
        <v>315</v>
      </c>
      <c r="G963" s="54">
        <v>2563326.355</v>
      </c>
      <c r="H963" s="54">
        <v>1118723.53</v>
      </c>
      <c r="I963" s="54" t="s">
        <v>38</v>
      </c>
      <c r="J963" s="55">
        <v>39630</v>
      </c>
    </row>
    <row r="964" spans="1:10" x14ac:dyDescent="0.3">
      <c r="A964" s="54" t="s">
        <v>460</v>
      </c>
      <c r="B964" s="54">
        <v>1872</v>
      </c>
      <c r="C964" s="56" t="s">
        <v>23</v>
      </c>
      <c r="D964" s="54" t="s">
        <v>469</v>
      </c>
      <c r="E964" s="54">
        <v>6152</v>
      </c>
      <c r="F964" s="54" t="s">
        <v>315</v>
      </c>
      <c r="G964" s="54">
        <v>2560209.4350000001</v>
      </c>
      <c r="H964" s="54">
        <v>1122867.2069999999</v>
      </c>
      <c r="I964" s="54" t="s">
        <v>38</v>
      </c>
      <c r="J964" s="55">
        <v>39630</v>
      </c>
    </row>
    <row r="965" spans="1:10" x14ac:dyDescent="0.3">
      <c r="A965" s="54" t="s">
        <v>460</v>
      </c>
      <c r="B965" s="54">
        <v>1872</v>
      </c>
      <c r="C965" s="56" t="s">
        <v>23</v>
      </c>
      <c r="D965" s="54" t="s">
        <v>460</v>
      </c>
      <c r="E965" s="54">
        <v>6156</v>
      </c>
      <c r="F965" s="54" t="s">
        <v>315</v>
      </c>
      <c r="G965" s="54">
        <v>2558832.4870000002</v>
      </c>
      <c r="H965" s="54">
        <v>1119830.7509999999</v>
      </c>
      <c r="I965" s="54" t="s">
        <v>38</v>
      </c>
      <c r="J965" s="55">
        <v>39630</v>
      </c>
    </row>
    <row r="966" spans="1:10" x14ac:dyDescent="0.3">
      <c r="A966" s="54" t="s">
        <v>459</v>
      </c>
      <c r="B966" s="54">
        <v>1873</v>
      </c>
      <c r="C966" s="56" t="s">
        <v>46</v>
      </c>
      <c r="D966" s="54" t="s">
        <v>457</v>
      </c>
      <c r="E966" s="54">
        <v>6157</v>
      </c>
      <c r="F966" s="54" t="s">
        <v>315</v>
      </c>
      <c r="G966" s="54">
        <v>2555328.2549999999</v>
      </c>
      <c r="H966" s="54">
        <v>1117414.496</v>
      </c>
      <c r="I966" s="54" t="s">
        <v>38</v>
      </c>
      <c r="J966" s="55">
        <v>39630</v>
      </c>
    </row>
    <row r="967" spans="1:10" x14ac:dyDescent="0.3">
      <c r="A967" s="54" t="s">
        <v>458</v>
      </c>
      <c r="B967" s="54">
        <v>1873</v>
      </c>
      <c r="C967" s="56" t="s">
        <v>44</v>
      </c>
      <c r="D967" s="54" t="s">
        <v>457</v>
      </c>
      <c r="E967" s="54">
        <v>6157</v>
      </c>
      <c r="F967" s="54" t="s">
        <v>315</v>
      </c>
      <c r="G967" s="54">
        <v>2552952.4610000001</v>
      </c>
      <c r="H967" s="54">
        <v>1115326.676</v>
      </c>
      <c r="I967" s="54" t="s">
        <v>38</v>
      </c>
      <c r="J967" s="55">
        <v>39630</v>
      </c>
    </row>
    <row r="968" spans="1:10" x14ac:dyDescent="0.3">
      <c r="A968" s="54" t="s">
        <v>457</v>
      </c>
      <c r="B968" s="54">
        <v>1873</v>
      </c>
      <c r="C968" s="56" t="s">
        <v>23</v>
      </c>
      <c r="D968" s="54" t="s">
        <v>457</v>
      </c>
      <c r="E968" s="54">
        <v>6157</v>
      </c>
      <c r="F968" s="54" t="s">
        <v>315</v>
      </c>
      <c r="G968" s="54">
        <v>2558235.591</v>
      </c>
      <c r="H968" s="54">
        <v>1115947.9380000001</v>
      </c>
      <c r="I968" s="54" t="s">
        <v>38</v>
      </c>
      <c r="J968" s="55">
        <v>39630</v>
      </c>
    </row>
    <row r="969" spans="1:10" x14ac:dyDescent="0.3">
      <c r="A969" s="54" t="s">
        <v>471</v>
      </c>
      <c r="B969" s="54">
        <v>1874</v>
      </c>
      <c r="C969" s="56" t="s">
        <v>23</v>
      </c>
      <c r="D969" s="54" t="s">
        <v>471</v>
      </c>
      <c r="E969" s="54">
        <v>6151</v>
      </c>
      <c r="F969" s="54" t="s">
        <v>315</v>
      </c>
      <c r="G969" s="54">
        <v>2554458.986</v>
      </c>
      <c r="H969" s="54">
        <v>1112193.2609999999</v>
      </c>
      <c r="I969" s="54" t="s">
        <v>38</v>
      </c>
      <c r="J969" s="55">
        <v>39630</v>
      </c>
    </row>
    <row r="970" spans="1:10" x14ac:dyDescent="0.3">
      <c r="A970" s="54" t="s">
        <v>461</v>
      </c>
      <c r="B970" s="54">
        <v>1875</v>
      </c>
      <c r="C970" s="56" t="s">
        <v>23</v>
      </c>
      <c r="D970" s="54" t="s">
        <v>460</v>
      </c>
      <c r="E970" s="54">
        <v>6156</v>
      </c>
      <c r="F970" s="54" t="s">
        <v>315</v>
      </c>
      <c r="G970" s="54">
        <v>2556047.7140000002</v>
      </c>
      <c r="H970" s="54">
        <v>1121236.0830000001</v>
      </c>
      <c r="I970" s="54" t="s">
        <v>38</v>
      </c>
      <c r="J970" s="55">
        <v>39630</v>
      </c>
    </row>
    <row r="971" spans="1:10" x14ac:dyDescent="0.3">
      <c r="A971" s="54" t="s">
        <v>1142</v>
      </c>
      <c r="B971" s="54">
        <v>1880</v>
      </c>
      <c r="C971" s="56" t="s">
        <v>23</v>
      </c>
      <c r="D971" s="54" t="s">
        <v>1142</v>
      </c>
      <c r="E971" s="54">
        <v>5402</v>
      </c>
      <c r="F971" s="54" t="s">
        <v>651</v>
      </c>
      <c r="G971" s="54">
        <v>2567230.358</v>
      </c>
      <c r="H971" s="54">
        <v>1121779.5319999999</v>
      </c>
      <c r="I971" s="54" t="s">
        <v>38</v>
      </c>
      <c r="J971" s="55">
        <v>39630</v>
      </c>
    </row>
    <row r="972" spans="1:10" x14ac:dyDescent="0.3">
      <c r="A972" s="54" t="s">
        <v>1144</v>
      </c>
      <c r="B972" s="54">
        <v>1880</v>
      </c>
      <c r="C972" s="56" t="s">
        <v>44</v>
      </c>
      <c r="D972" s="54" t="s">
        <v>1142</v>
      </c>
      <c r="E972" s="54">
        <v>5402</v>
      </c>
      <c r="F972" s="54" t="s">
        <v>651</v>
      </c>
      <c r="G972" s="54">
        <v>2568662.358</v>
      </c>
      <c r="H972" s="54">
        <v>1125041.3729999999</v>
      </c>
      <c r="I972" s="54" t="s">
        <v>38</v>
      </c>
      <c r="J972" s="55">
        <v>39630</v>
      </c>
    </row>
    <row r="973" spans="1:10" x14ac:dyDescent="0.3">
      <c r="A973" s="54" t="s">
        <v>1140</v>
      </c>
      <c r="B973" s="54">
        <v>1880</v>
      </c>
      <c r="C973" s="56" t="s">
        <v>46</v>
      </c>
      <c r="D973" s="54" t="s">
        <v>1142</v>
      </c>
      <c r="E973" s="54">
        <v>5402</v>
      </c>
      <c r="F973" s="54" t="s">
        <v>651</v>
      </c>
      <c r="G973" s="54">
        <v>2571040.6570000001</v>
      </c>
      <c r="H973" s="54">
        <v>1121183.9480000001</v>
      </c>
      <c r="I973" s="54" t="s">
        <v>38</v>
      </c>
      <c r="J973" s="55">
        <v>39630</v>
      </c>
    </row>
    <row r="974" spans="1:10" x14ac:dyDescent="0.3">
      <c r="A974" s="54" t="s">
        <v>1140</v>
      </c>
      <c r="B974" s="54">
        <v>1880</v>
      </c>
      <c r="C974" s="56" t="s">
        <v>46</v>
      </c>
      <c r="D974" s="54" t="s">
        <v>1138</v>
      </c>
      <c r="E974" s="54">
        <v>5405</v>
      </c>
      <c r="F974" s="54" t="s">
        <v>651</v>
      </c>
      <c r="G974" s="54">
        <v>2570951.2429999998</v>
      </c>
      <c r="H974" s="54">
        <v>1124092.3970000001</v>
      </c>
      <c r="I974" s="54" t="s">
        <v>38</v>
      </c>
      <c r="J974" s="55">
        <v>39630</v>
      </c>
    </row>
    <row r="975" spans="1:10" x14ac:dyDescent="0.3">
      <c r="A975" s="54" t="s">
        <v>1143</v>
      </c>
      <c r="B975" s="54">
        <v>1880</v>
      </c>
      <c r="C975" s="56" t="s">
        <v>98</v>
      </c>
      <c r="D975" s="54" t="s">
        <v>1142</v>
      </c>
      <c r="E975" s="54">
        <v>5402</v>
      </c>
      <c r="F975" s="54" t="s">
        <v>651</v>
      </c>
      <c r="G975" s="54">
        <v>2574679.2599999998</v>
      </c>
      <c r="H975" s="54">
        <v>1120863.9450000001</v>
      </c>
      <c r="I975" s="54" t="s">
        <v>38</v>
      </c>
      <c r="J975" s="55">
        <v>39630</v>
      </c>
    </row>
    <row r="976" spans="1:10" x14ac:dyDescent="0.3">
      <c r="A976" s="54" t="s">
        <v>1139</v>
      </c>
      <c r="B976" s="54">
        <v>1880</v>
      </c>
      <c r="C976" s="56" t="s">
        <v>348</v>
      </c>
      <c r="D976" s="54" t="s">
        <v>1142</v>
      </c>
      <c r="E976" s="54">
        <v>5402</v>
      </c>
      <c r="F976" s="54" t="s">
        <v>651</v>
      </c>
      <c r="G976" s="54">
        <v>2569637.0920000002</v>
      </c>
      <c r="H976" s="54">
        <v>1124950.9509999999</v>
      </c>
      <c r="I976" s="54" t="s">
        <v>38</v>
      </c>
      <c r="J976" s="55">
        <v>39630</v>
      </c>
    </row>
    <row r="977" spans="1:10" x14ac:dyDescent="0.3">
      <c r="A977" s="54" t="s">
        <v>1139</v>
      </c>
      <c r="B977" s="54">
        <v>1880</v>
      </c>
      <c r="C977" s="56" t="s">
        <v>348</v>
      </c>
      <c r="D977" s="54" t="s">
        <v>1138</v>
      </c>
      <c r="E977" s="54">
        <v>5405</v>
      </c>
      <c r="F977" s="54" t="s">
        <v>651</v>
      </c>
      <c r="G977" s="54">
        <v>2570675.0469999998</v>
      </c>
      <c r="H977" s="54">
        <v>1124095.973</v>
      </c>
      <c r="I977" s="54" t="s">
        <v>38</v>
      </c>
      <c r="J977" s="55">
        <v>39630</v>
      </c>
    </row>
    <row r="978" spans="1:10" x14ac:dyDescent="0.3">
      <c r="A978" s="54" t="s">
        <v>1138</v>
      </c>
      <c r="B978" s="54">
        <v>1882</v>
      </c>
      <c r="C978" s="56" t="s">
        <v>23</v>
      </c>
      <c r="D978" s="54" t="s">
        <v>1142</v>
      </c>
      <c r="E978" s="54">
        <v>5402</v>
      </c>
      <c r="F978" s="54" t="s">
        <v>651</v>
      </c>
      <c r="G978" s="54">
        <v>2576398.3969999999</v>
      </c>
      <c r="H978" s="54">
        <v>1126123.4680000001</v>
      </c>
      <c r="I978" s="54" t="s">
        <v>38</v>
      </c>
      <c r="J978" s="55">
        <v>39630</v>
      </c>
    </row>
    <row r="979" spans="1:10" x14ac:dyDescent="0.3">
      <c r="A979" s="54" t="s">
        <v>1138</v>
      </c>
      <c r="B979" s="54">
        <v>1882</v>
      </c>
      <c r="C979" s="56" t="s">
        <v>23</v>
      </c>
      <c r="D979" s="54" t="s">
        <v>1138</v>
      </c>
      <c r="E979" s="54">
        <v>5405</v>
      </c>
      <c r="F979" s="54" t="s">
        <v>651</v>
      </c>
      <c r="G979" s="54">
        <v>2573628.0430000001</v>
      </c>
      <c r="H979" s="54">
        <v>1126382.007</v>
      </c>
      <c r="I979" s="54" t="s">
        <v>38</v>
      </c>
      <c r="J979" s="55">
        <v>39630</v>
      </c>
    </row>
    <row r="980" spans="1:10" x14ac:dyDescent="0.3">
      <c r="A980" s="54" t="s">
        <v>1126</v>
      </c>
      <c r="B980" s="54">
        <v>1884</v>
      </c>
      <c r="C980" s="56" t="s">
        <v>46</v>
      </c>
      <c r="D980" s="54" t="s">
        <v>1123</v>
      </c>
      <c r="E980" s="54">
        <v>5409</v>
      </c>
      <c r="F980" s="54" t="s">
        <v>651</v>
      </c>
      <c r="G980" s="54">
        <v>2570658.534</v>
      </c>
      <c r="H980" s="54">
        <v>1126302.4569999999</v>
      </c>
      <c r="I980" s="54" t="s">
        <v>38</v>
      </c>
      <c r="J980" s="55">
        <v>39630</v>
      </c>
    </row>
    <row r="981" spans="1:10" x14ac:dyDescent="0.3">
      <c r="A981" s="54" t="s">
        <v>1125</v>
      </c>
      <c r="B981" s="54">
        <v>1884</v>
      </c>
      <c r="C981" s="56" t="s">
        <v>44</v>
      </c>
      <c r="D981" s="54" t="s">
        <v>1123</v>
      </c>
      <c r="E981" s="54">
        <v>5409</v>
      </c>
      <c r="F981" s="54" t="s">
        <v>651</v>
      </c>
      <c r="G981" s="54">
        <v>2567117.2620000001</v>
      </c>
      <c r="H981" s="54">
        <v>1127349.932</v>
      </c>
      <c r="I981" s="54" t="s">
        <v>38</v>
      </c>
      <c r="J981" s="55">
        <v>39630</v>
      </c>
    </row>
    <row r="982" spans="1:10" x14ac:dyDescent="0.3">
      <c r="A982" s="54" t="s">
        <v>1127</v>
      </c>
      <c r="B982" s="54">
        <v>1884</v>
      </c>
      <c r="C982" s="56" t="s">
        <v>23</v>
      </c>
      <c r="D982" s="54" t="s">
        <v>1123</v>
      </c>
      <c r="E982" s="54">
        <v>5409</v>
      </c>
      <c r="F982" s="54" t="s">
        <v>651</v>
      </c>
      <c r="G982" s="54">
        <v>2574459.52</v>
      </c>
      <c r="H982" s="54">
        <v>1129195.4620000001</v>
      </c>
      <c r="I982" s="54" t="s">
        <v>38</v>
      </c>
      <c r="J982" s="55">
        <v>39630</v>
      </c>
    </row>
    <row r="983" spans="1:10" x14ac:dyDescent="0.3">
      <c r="A983" s="54" t="s">
        <v>1124</v>
      </c>
      <c r="B983" s="54">
        <v>1885</v>
      </c>
      <c r="C983" s="56" t="s">
        <v>23</v>
      </c>
      <c r="D983" s="54" t="s">
        <v>1123</v>
      </c>
      <c r="E983" s="54">
        <v>5409</v>
      </c>
      <c r="F983" s="54" t="s">
        <v>651</v>
      </c>
      <c r="G983" s="54">
        <v>2569583.1129999999</v>
      </c>
      <c r="H983" s="54">
        <v>1128405.5759999999</v>
      </c>
      <c r="I983" s="54" t="s">
        <v>38</v>
      </c>
      <c r="J983" s="55">
        <v>39630</v>
      </c>
    </row>
    <row r="984" spans="1:10" x14ac:dyDescent="0.3">
      <c r="A984" s="54" t="s">
        <v>412</v>
      </c>
      <c r="B984" s="54">
        <v>1890</v>
      </c>
      <c r="C984" s="56" t="s">
        <v>54</v>
      </c>
      <c r="D984" s="54" t="s">
        <v>410</v>
      </c>
      <c r="E984" s="54">
        <v>6217</v>
      </c>
      <c r="F984" s="54" t="s">
        <v>315</v>
      </c>
      <c r="G984" s="54">
        <v>2565194.4879999999</v>
      </c>
      <c r="H984" s="54">
        <v>1115151.5989999999</v>
      </c>
      <c r="I984" s="54" t="s">
        <v>38</v>
      </c>
      <c r="J984" s="55">
        <v>39630</v>
      </c>
    </row>
    <row r="985" spans="1:10" x14ac:dyDescent="0.3">
      <c r="A985" s="54" t="s">
        <v>413</v>
      </c>
      <c r="B985" s="54">
        <v>1890</v>
      </c>
      <c r="C985" s="56" t="s">
        <v>23</v>
      </c>
      <c r="D985" s="54" t="s">
        <v>410</v>
      </c>
      <c r="E985" s="54">
        <v>6217</v>
      </c>
      <c r="F985" s="54" t="s">
        <v>315</v>
      </c>
      <c r="G985" s="54">
        <v>2567188.4070000001</v>
      </c>
      <c r="H985" s="54">
        <v>1115987.4850000001</v>
      </c>
      <c r="I985" s="54" t="s">
        <v>38</v>
      </c>
      <c r="J985" s="55">
        <v>39630</v>
      </c>
    </row>
    <row r="986" spans="1:10" x14ac:dyDescent="0.3">
      <c r="A986" s="54" t="s">
        <v>403</v>
      </c>
      <c r="B986" s="54">
        <v>1891</v>
      </c>
      <c r="C986" s="54">
        <v>11</v>
      </c>
      <c r="D986" s="54" t="s">
        <v>414</v>
      </c>
      <c r="E986" s="54">
        <v>6215</v>
      </c>
      <c r="F986" s="54" t="s">
        <v>315</v>
      </c>
      <c r="G986" s="54">
        <v>2565290.1570000001</v>
      </c>
      <c r="H986" s="54">
        <v>1119298.716</v>
      </c>
      <c r="I986" s="54" t="s">
        <v>38</v>
      </c>
      <c r="J986" s="55">
        <v>39630</v>
      </c>
    </row>
    <row r="987" spans="1:10" x14ac:dyDescent="0.3">
      <c r="A987" s="54" t="s">
        <v>403</v>
      </c>
      <c r="B987" s="54">
        <v>1891</v>
      </c>
      <c r="C987" s="54">
        <v>11</v>
      </c>
      <c r="D987" s="54" t="s">
        <v>403</v>
      </c>
      <c r="E987" s="54">
        <v>6220</v>
      </c>
      <c r="F987" s="54" t="s">
        <v>315</v>
      </c>
      <c r="G987" s="54">
        <v>2563959.44</v>
      </c>
      <c r="H987" s="54">
        <v>1116946.3829999999</v>
      </c>
      <c r="I987" s="54" t="s">
        <v>38</v>
      </c>
      <c r="J987" s="55">
        <v>39630</v>
      </c>
    </row>
    <row r="988" spans="1:10" x14ac:dyDescent="0.3">
      <c r="A988" s="54" t="s">
        <v>1136</v>
      </c>
      <c r="B988" s="54">
        <v>1892</v>
      </c>
      <c r="C988" s="56" t="s">
        <v>54</v>
      </c>
      <c r="D988" s="54" t="s">
        <v>1134</v>
      </c>
      <c r="E988" s="54">
        <v>5406</v>
      </c>
      <c r="F988" s="54" t="s">
        <v>651</v>
      </c>
      <c r="G988" s="54">
        <v>2567594.3939999999</v>
      </c>
      <c r="H988" s="54">
        <v>1116964.82</v>
      </c>
      <c r="I988" s="54" t="s">
        <v>38</v>
      </c>
      <c r="J988" s="55">
        <v>39630</v>
      </c>
    </row>
    <row r="989" spans="1:10" x14ac:dyDescent="0.3">
      <c r="A989" s="54" t="s">
        <v>1137</v>
      </c>
      <c r="B989" s="54">
        <v>1892</v>
      </c>
      <c r="C989" s="56" t="s">
        <v>23</v>
      </c>
      <c r="D989" s="54" t="s">
        <v>1134</v>
      </c>
      <c r="E989" s="54">
        <v>5406</v>
      </c>
      <c r="F989" s="54" t="s">
        <v>651</v>
      </c>
      <c r="G989" s="54">
        <v>2568739.9920000001</v>
      </c>
      <c r="H989" s="54">
        <v>1118904.3589999999</v>
      </c>
      <c r="I989" s="54" t="s">
        <v>38</v>
      </c>
      <c r="J989" s="55">
        <v>39630</v>
      </c>
    </row>
    <row r="990" spans="1:10" x14ac:dyDescent="0.3">
      <c r="A990" s="54" t="s">
        <v>1135</v>
      </c>
      <c r="B990" s="54">
        <v>1892</v>
      </c>
      <c r="C990" s="56" t="s">
        <v>46</v>
      </c>
      <c r="D990" s="54" t="s">
        <v>1134</v>
      </c>
      <c r="E990" s="54">
        <v>5406</v>
      </c>
      <c r="F990" s="54" t="s">
        <v>651</v>
      </c>
      <c r="G990" s="54">
        <v>2569963.4929999998</v>
      </c>
      <c r="H990" s="54">
        <v>1117103.969</v>
      </c>
      <c r="I990" s="54" t="s">
        <v>38</v>
      </c>
      <c r="J990" s="55">
        <v>39630</v>
      </c>
    </row>
    <row r="991" spans="1:10" x14ac:dyDescent="0.3">
      <c r="A991" s="54" t="s">
        <v>467</v>
      </c>
      <c r="B991" s="54">
        <v>1893</v>
      </c>
      <c r="C991" s="56" t="s">
        <v>23</v>
      </c>
      <c r="D991" s="54" t="s">
        <v>469</v>
      </c>
      <c r="E991" s="54">
        <v>6152</v>
      </c>
      <c r="F991" s="54" t="s">
        <v>315</v>
      </c>
      <c r="G991" s="54">
        <v>2558337.9240000001</v>
      </c>
      <c r="H991" s="54">
        <v>1126424.736</v>
      </c>
      <c r="I991" s="54" t="s">
        <v>38</v>
      </c>
      <c r="J991" s="55">
        <v>39630</v>
      </c>
    </row>
    <row r="992" spans="1:10" x14ac:dyDescent="0.3">
      <c r="A992" s="54" t="s">
        <v>467</v>
      </c>
      <c r="B992" s="54">
        <v>1893</v>
      </c>
      <c r="C992" s="56" t="s">
        <v>23</v>
      </c>
      <c r="D992" s="54" t="s">
        <v>466</v>
      </c>
      <c r="E992" s="54">
        <v>6153</v>
      </c>
      <c r="F992" s="54" t="s">
        <v>315</v>
      </c>
      <c r="G992" s="54">
        <v>2557449.3020000001</v>
      </c>
      <c r="H992" s="54">
        <v>1125513.8459999999</v>
      </c>
      <c r="I992" s="54" t="s">
        <v>38</v>
      </c>
      <c r="J992" s="55">
        <v>39630</v>
      </c>
    </row>
    <row r="993" spans="1:10" x14ac:dyDescent="0.3">
      <c r="A993" s="54" t="s">
        <v>456</v>
      </c>
      <c r="B993" s="54">
        <v>1895</v>
      </c>
      <c r="C993" s="56" t="s">
        <v>23</v>
      </c>
      <c r="D993" s="54" t="s">
        <v>456</v>
      </c>
      <c r="E993" s="54">
        <v>6158</v>
      </c>
      <c r="F993" s="54" t="s">
        <v>315</v>
      </c>
      <c r="G993" s="54">
        <v>2558597.1009999998</v>
      </c>
      <c r="H993" s="54">
        <v>1128688.892</v>
      </c>
      <c r="I993" s="54" t="s">
        <v>38</v>
      </c>
      <c r="J993" s="55">
        <v>39630</v>
      </c>
    </row>
    <row r="994" spans="1:10" x14ac:dyDescent="0.3">
      <c r="A994" s="54" t="s">
        <v>455</v>
      </c>
      <c r="B994" s="54">
        <v>1896</v>
      </c>
      <c r="C994" s="56" t="s">
        <v>46</v>
      </c>
      <c r="D994" s="54" t="s">
        <v>452</v>
      </c>
      <c r="E994" s="54">
        <v>6159</v>
      </c>
      <c r="F994" s="54" t="s">
        <v>315</v>
      </c>
      <c r="G994" s="54">
        <v>2553217.4419999998</v>
      </c>
      <c r="H994" s="54">
        <v>1132024.9950000001</v>
      </c>
      <c r="I994" s="54" t="s">
        <v>38</v>
      </c>
      <c r="J994" s="55">
        <v>39630</v>
      </c>
    </row>
    <row r="995" spans="1:10" x14ac:dyDescent="0.3">
      <c r="A995" s="54" t="s">
        <v>452</v>
      </c>
      <c r="B995" s="54">
        <v>1896</v>
      </c>
      <c r="C995" s="56" t="s">
        <v>23</v>
      </c>
      <c r="D995" s="54" t="s">
        <v>452</v>
      </c>
      <c r="E995" s="54">
        <v>6159</v>
      </c>
      <c r="F995" s="54" t="s">
        <v>315</v>
      </c>
      <c r="G995" s="54">
        <v>2558564.534</v>
      </c>
      <c r="H995" s="54">
        <v>1131869.422</v>
      </c>
      <c r="I995" s="54" t="s">
        <v>38</v>
      </c>
      <c r="J995" s="55">
        <v>39630</v>
      </c>
    </row>
    <row r="996" spans="1:10" x14ac:dyDescent="0.3">
      <c r="A996" s="54" t="s">
        <v>465</v>
      </c>
      <c r="B996" s="54">
        <v>1897</v>
      </c>
      <c r="C996" s="56" t="s">
        <v>23</v>
      </c>
      <c r="D996" s="54" t="s">
        <v>464</v>
      </c>
      <c r="E996" s="54">
        <v>6154</v>
      </c>
      <c r="F996" s="54" t="s">
        <v>315</v>
      </c>
      <c r="G996" s="54">
        <v>2555558.1060000001</v>
      </c>
      <c r="H996" s="54">
        <v>1136631.781</v>
      </c>
      <c r="I996" s="54" t="s">
        <v>38</v>
      </c>
      <c r="J996" s="55">
        <v>39630</v>
      </c>
    </row>
    <row r="997" spans="1:10" x14ac:dyDescent="0.3">
      <c r="A997" s="54" t="s">
        <v>454</v>
      </c>
      <c r="B997" s="54">
        <v>1897</v>
      </c>
      <c r="C997" s="56" t="s">
        <v>44</v>
      </c>
      <c r="D997" s="54" t="s">
        <v>464</v>
      </c>
      <c r="E997" s="54">
        <v>6154</v>
      </c>
      <c r="F997" s="54" t="s">
        <v>315</v>
      </c>
      <c r="G997" s="54">
        <v>2555247.0860000001</v>
      </c>
      <c r="H997" s="54">
        <v>1134760.6440000001</v>
      </c>
      <c r="I997" s="54" t="s">
        <v>38</v>
      </c>
      <c r="J997" s="55">
        <v>39630</v>
      </c>
    </row>
    <row r="998" spans="1:10" x14ac:dyDescent="0.3">
      <c r="A998" s="54" t="s">
        <v>454</v>
      </c>
      <c r="B998" s="54">
        <v>1897</v>
      </c>
      <c r="C998" s="56" t="s">
        <v>44</v>
      </c>
      <c r="D998" s="54" t="s">
        <v>452</v>
      </c>
      <c r="E998" s="54">
        <v>6159</v>
      </c>
      <c r="F998" s="54" t="s">
        <v>315</v>
      </c>
      <c r="G998" s="54">
        <v>2557042.9249999998</v>
      </c>
      <c r="H998" s="54">
        <v>1133908.08</v>
      </c>
      <c r="I998" s="54" t="s">
        <v>38</v>
      </c>
      <c r="J998" s="55">
        <v>39630</v>
      </c>
    </row>
    <row r="999" spans="1:10" x14ac:dyDescent="0.3">
      <c r="A999" s="54" t="s">
        <v>463</v>
      </c>
      <c r="B999" s="54">
        <v>1898</v>
      </c>
      <c r="C999" s="56" t="s">
        <v>23</v>
      </c>
      <c r="D999" s="54" t="s">
        <v>464</v>
      </c>
      <c r="E999" s="54">
        <v>6154</v>
      </c>
      <c r="F999" s="54" t="s">
        <v>315</v>
      </c>
      <c r="G999" s="54">
        <v>2554089.662</v>
      </c>
      <c r="H999" s="54">
        <v>1136720.4269999999</v>
      </c>
      <c r="I999" s="54" t="s">
        <v>38</v>
      </c>
      <c r="J999" s="55">
        <v>39630</v>
      </c>
    </row>
    <row r="1000" spans="1:10" x14ac:dyDescent="0.3">
      <c r="A1000" s="54" t="s">
        <v>463</v>
      </c>
      <c r="B1000" s="54">
        <v>1898</v>
      </c>
      <c r="C1000" s="56" t="s">
        <v>23</v>
      </c>
      <c r="D1000" s="54" t="s">
        <v>462</v>
      </c>
      <c r="E1000" s="54">
        <v>6155</v>
      </c>
      <c r="F1000" s="54" t="s">
        <v>315</v>
      </c>
      <c r="G1000" s="54">
        <v>2551580.6069999998</v>
      </c>
      <c r="H1000" s="54">
        <v>1135842.4720000001</v>
      </c>
      <c r="I1000" s="54" t="s">
        <v>38</v>
      </c>
      <c r="J1000" s="55">
        <v>39630</v>
      </c>
    </row>
    <row r="1001" spans="1:10" x14ac:dyDescent="0.3">
      <c r="A1001" s="54" t="s">
        <v>453</v>
      </c>
      <c r="B1001" s="54">
        <v>1899</v>
      </c>
      <c r="C1001" s="56" t="s">
        <v>23</v>
      </c>
      <c r="D1001" s="54" t="s">
        <v>456</v>
      </c>
      <c r="E1001" s="54">
        <v>6158</v>
      </c>
      <c r="F1001" s="54" t="s">
        <v>315</v>
      </c>
      <c r="G1001" s="54">
        <v>2555099.5299999998</v>
      </c>
      <c r="H1001" s="54">
        <v>1128700.5689999999</v>
      </c>
      <c r="I1001" s="54" t="s">
        <v>38</v>
      </c>
      <c r="J1001" s="55">
        <v>39630</v>
      </c>
    </row>
    <row r="1002" spans="1:10" x14ac:dyDescent="0.3">
      <c r="A1002" s="54" t="s">
        <v>453</v>
      </c>
      <c r="B1002" s="54">
        <v>1899</v>
      </c>
      <c r="C1002" s="56" t="s">
        <v>23</v>
      </c>
      <c r="D1002" s="54" t="s">
        <v>452</v>
      </c>
      <c r="E1002" s="54">
        <v>6159</v>
      </c>
      <c r="F1002" s="54" t="s">
        <v>315</v>
      </c>
      <c r="G1002" s="54">
        <v>2556773.1159999999</v>
      </c>
      <c r="H1002" s="54">
        <v>1130532.983</v>
      </c>
      <c r="I1002" s="54" t="s">
        <v>38</v>
      </c>
      <c r="J1002" s="55">
        <v>39630</v>
      </c>
    </row>
    <row r="1003" spans="1:10" x14ac:dyDescent="0.3">
      <c r="A1003" s="54" t="s">
        <v>411</v>
      </c>
      <c r="B1003" s="54">
        <v>1902</v>
      </c>
      <c r="C1003" s="56" t="s">
        <v>23</v>
      </c>
      <c r="D1003" s="54" t="s">
        <v>411</v>
      </c>
      <c r="E1003" s="54">
        <v>6213</v>
      </c>
      <c r="F1003" s="54" t="s">
        <v>315</v>
      </c>
      <c r="G1003" s="54">
        <v>2562925.2519999999</v>
      </c>
      <c r="H1003" s="54">
        <v>1111402.348</v>
      </c>
      <c r="I1003" s="54" t="s">
        <v>38</v>
      </c>
      <c r="J1003" s="55">
        <v>39630</v>
      </c>
    </row>
    <row r="1004" spans="1:10" x14ac:dyDescent="0.3">
      <c r="A1004" s="54" t="s">
        <v>411</v>
      </c>
      <c r="B1004" s="54">
        <v>1902</v>
      </c>
      <c r="C1004" s="56" t="s">
        <v>23</v>
      </c>
      <c r="D1004" s="54" t="s">
        <v>410</v>
      </c>
      <c r="E1004" s="54">
        <v>6217</v>
      </c>
      <c r="F1004" s="54" t="s">
        <v>315</v>
      </c>
      <c r="G1004" s="54">
        <v>2568337.87</v>
      </c>
      <c r="H1004" s="54">
        <v>1114904.6189999999</v>
      </c>
      <c r="I1004" s="54" t="s">
        <v>38</v>
      </c>
      <c r="J1004" s="55">
        <v>39630</v>
      </c>
    </row>
    <row r="1005" spans="1:10" x14ac:dyDescent="0.3">
      <c r="A1005" s="54" t="s">
        <v>419</v>
      </c>
      <c r="B1005" s="54">
        <v>1903</v>
      </c>
      <c r="C1005" s="56" t="s">
        <v>23</v>
      </c>
      <c r="D1005" s="54" t="s">
        <v>419</v>
      </c>
      <c r="E1005" s="54">
        <v>6211</v>
      </c>
      <c r="F1005" s="54" t="s">
        <v>315</v>
      </c>
      <c r="G1005" s="54">
        <v>2570530.9410000001</v>
      </c>
      <c r="H1005" s="54">
        <v>1114332.6710000001</v>
      </c>
      <c r="I1005" s="54" t="s">
        <v>38</v>
      </c>
      <c r="J1005" s="55">
        <v>39630</v>
      </c>
    </row>
    <row r="1006" spans="1:10" x14ac:dyDescent="0.3">
      <c r="A1006" s="54" t="s">
        <v>404</v>
      </c>
      <c r="B1006" s="54">
        <v>1904</v>
      </c>
      <c r="C1006" s="56" t="s">
        <v>23</v>
      </c>
      <c r="D1006" s="54" t="s">
        <v>405</v>
      </c>
      <c r="E1006" s="54">
        <v>6136</v>
      </c>
      <c r="F1006" s="54" t="s">
        <v>315</v>
      </c>
      <c r="G1006" s="54">
        <v>2569813.9739999999</v>
      </c>
      <c r="H1006" s="54">
        <v>1108711.74</v>
      </c>
      <c r="I1006" s="54" t="s">
        <v>38</v>
      </c>
      <c r="J1006" s="55">
        <v>39630</v>
      </c>
    </row>
    <row r="1007" spans="1:10" x14ac:dyDescent="0.3">
      <c r="A1007" s="54" t="s">
        <v>404</v>
      </c>
      <c r="B1007" s="54">
        <v>1904</v>
      </c>
      <c r="C1007" s="56" t="s">
        <v>23</v>
      </c>
      <c r="D1007" s="54" t="s">
        <v>404</v>
      </c>
      <c r="E1007" s="54">
        <v>6219</v>
      </c>
      <c r="F1007" s="54" t="s">
        <v>315</v>
      </c>
      <c r="G1007" s="54">
        <v>2568478.38</v>
      </c>
      <c r="H1007" s="54">
        <v>1110294.5090000001</v>
      </c>
      <c r="I1007" s="54" t="s">
        <v>38</v>
      </c>
      <c r="J1007" s="55">
        <v>39630</v>
      </c>
    </row>
    <row r="1008" spans="1:10" x14ac:dyDescent="0.3">
      <c r="A1008" s="54" t="s">
        <v>418</v>
      </c>
      <c r="B1008" s="54">
        <v>1905</v>
      </c>
      <c r="C1008" s="56" t="s">
        <v>23</v>
      </c>
      <c r="D1008" s="54" t="s">
        <v>418</v>
      </c>
      <c r="E1008" s="54">
        <v>6212</v>
      </c>
      <c r="F1008" s="54" t="s">
        <v>315</v>
      </c>
      <c r="G1008" s="54">
        <v>2570784.8029999998</v>
      </c>
      <c r="H1008" s="54">
        <v>1110833.0419999999</v>
      </c>
      <c r="I1008" s="54" t="s">
        <v>38</v>
      </c>
      <c r="J1008" s="55">
        <v>39630</v>
      </c>
    </row>
    <row r="1009" spans="1:10" x14ac:dyDescent="0.3">
      <c r="A1009" s="54" t="s">
        <v>483</v>
      </c>
      <c r="B1009" s="54">
        <v>1906</v>
      </c>
      <c r="C1009" s="56" t="s">
        <v>23</v>
      </c>
      <c r="D1009" s="54" t="s">
        <v>405</v>
      </c>
      <c r="E1009" s="54">
        <v>6136</v>
      </c>
      <c r="F1009" s="54" t="s">
        <v>315</v>
      </c>
      <c r="G1009" s="54">
        <v>2576398.844</v>
      </c>
      <c r="H1009" s="54">
        <v>1107712.0900000001</v>
      </c>
      <c r="I1009" s="54" t="s">
        <v>38</v>
      </c>
      <c r="J1009" s="55">
        <v>39630</v>
      </c>
    </row>
    <row r="1010" spans="1:10" x14ac:dyDescent="0.3">
      <c r="A1010" s="54" t="s">
        <v>473</v>
      </c>
      <c r="B1010" s="54">
        <v>1907</v>
      </c>
      <c r="C1010" s="56" t="s">
        <v>23</v>
      </c>
      <c r="D1010" s="54" t="s">
        <v>405</v>
      </c>
      <c r="E1010" s="54">
        <v>6136</v>
      </c>
      <c r="F1010" s="54" t="s">
        <v>315</v>
      </c>
      <c r="G1010" s="54">
        <v>2577788.574</v>
      </c>
      <c r="H1010" s="54">
        <v>1108927.97</v>
      </c>
      <c r="I1010" s="54" t="s">
        <v>38</v>
      </c>
      <c r="J1010" s="55">
        <v>39630</v>
      </c>
    </row>
    <row r="1011" spans="1:10" x14ac:dyDescent="0.3">
      <c r="A1011" s="54" t="s">
        <v>473</v>
      </c>
      <c r="B1011" s="54">
        <v>1907</v>
      </c>
      <c r="C1011" s="56" t="s">
        <v>23</v>
      </c>
      <c r="D1011" s="54" t="s">
        <v>473</v>
      </c>
      <c r="E1011" s="54">
        <v>6141</v>
      </c>
      <c r="F1011" s="54" t="s">
        <v>315</v>
      </c>
      <c r="G1011" s="54">
        <v>2580176.8730000001</v>
      </c>
      <c r="H1011" s="54">
        <v>1109596.4839999999</v>
      </c>
      <c r="I1011" s="54" t="s">
        <v>38</v>
      </c>
      <c r="J1011" s="55">
        <v>39630</v>
      </c>
    </row>
    <row r="1012" spans="1:10" x14ac:dyDescent="0.3">
      <c r="A1012" s="54" t="s">
        <v>476</v>
      </c>
      <c r="B1012" s="54">
        <v>1908</v>
      </c>
      <c r="C1012" s="56" t="s">
        <v>23</v>
      </c>
      <c r="D1012" s="54" t="s">
        <v>624</v>
      </c>
      <c r="E1012" s="54">
        <v>6022</v>
      </c>
      <c r="F1012" s="54" t="s">
        <v>315</v>
      </c>
      <c r="G1012" s="54">
        <v>2583911.2110000001</v>
      </c>
      <c r="H1012" s="54">
        <v>1114124.2009999999</v>
      </c>
      <c r="I1012" s="54" t="s">
        <v>38</v>
      </c>
      <c r="J1012" s="55">
        <v>39630</v>
      </c>
    </row>
    <row r="1013" spans="1:10" x14ac:dyDescent="0.3">
      <c r="A1013" s="54" t="s">
        <v>476</v>
      </c>
      <c r="B1013" s="54">
        <v>1908</v>
      </c>
      <c r="C1013" s="56" t="s">
        <v>23</v>
      </c>
      <c r="D1013" s="54" t="s">
        <v>476</v>
      </c>
      <c r="E1013" s="54">
        <v>6139</v>
      </c>
      <c r="F1013" s="54" t="s">
        <v>315</v>
      </c>
      <c r="G1013" s="54">
        <v>2582745.9980000001</v>
      </c>
      <c r="H1013" s="54">
        <v>1112876.9069999999</v>
      </c>
      <c r="I1013" s="54" t="s">
        <v>38</v>
      </c>
      <c r="J1013" s="55">
        <v>39630</v>
      </c>
    </row>
    <row r="1014" spans="1:10" x14ac:dyDescent="0.3">
      <c r="A1014" s="54" t="s">
        <v>475</v>
      </c>
      <c r="B1014" s="54">
        <v>1911</v>
      </c>
      <c r="C1014" s="56" t="s">
        <v>23</v>
      </c>
      <c r="D1014" s="54" t="s">
        <v>484</v>
      </c>
      <c r="E1014" s="54">
        <v>6135</v>
      </c>
      <c r="F1014" s="54" t="s">
        <v>315</v>
      </c>
      <c r="G1014" s="54">
        <v>2576485.5890000002</v>
      </c>
      <c r="H1014" s="54">
        <v>1117293.9069999999</v>
      </c>
      <c r="I1014" s="54" t="s">
        <v>38</v>
      </c>
      <c r="J1014" s="55">
        <v>39630</v>
      </c>
    </row>
    <row r="1015" spans="1:10" x14ac:dyDescent="0.3">
      <c r="A1015" s="54" t="s">
        <v>475</v>
      </c>
      <c r="B1015" s="54">
        <v>1911</v>
      </c>
      <c r="C1015" s="56" t="s">
        <v>23</v>
      </c>
      <c r="D1015" s="54" t="s">
        <v>474</v>
      </c>
      <c r="E1015" s="54">
        <v>6140</v>
      </c>
      <c r="F1015" s="54" t="s">
        <v>315</v>
      </c>
      <c r="G1015" s="54">
        <v>2575537.287</v>
      </c>
      <c r="H1015" s="54">
        <v>1115480.7720000001</v>
      </c>
      <c r="I1015" s="54" t="s">
        <v>38</v>
      </c>
      <c r="J1015" s="55">
        <v>39630</v>
      </c>
    </row>
    <row r="1016" spans="1:10" x14ac:dyDescent="0.3">
      <c r="A1016" s="54" t="s">
        <v>485</v>
      </c>
      <c r="B1016" s="54">
        <v>1912</v>
      </c>
      <c r="C1016" s="56" t="s">
        <v>98</v>
      </c>
      <c r="D1016" s="54" t="s">
        <v>484</v>
      </c>
      <c r="E1016" s="54">
        <v>6135</v>
      </c>
      <c r="F1016" s="54" t="s">
        <v>315</v>
      </c>
      <c r="G1016" s="54">
        <v>2580089.8480000002</v>
      </c>
      <c r="H1016" s="54">
        <v>1115098.682</v>
      </c>
      <c r="I1016" s="54" t="s">
        <v>38</v>
      </c>
      <c r="J1016" s="55">
        <v>39630</v>
      </c>
    </row>
    <row r="1017" spans="1:10" x14ac:dyDescent="0.3">
      <c r="A1017" s="54" t="s">
        <v>484</v>
      </c>
      <c r="B1017" s="54">
        <v>1912</v>
      </c>
      <c r="C1017" s="56" t="s">
        <v>23</v>
      </c>
      <c r="D1017" s="54" t="s">
        <v>484</v>
      </c>
      <c r="E1017" s="54">
        <v>6135</v>
      </c>
      <c r="F1017" s="54" t="s">
        <v>315</v>
      </c>
      <c r="G1017" s="54">
        <v>2582127.9870000002</v>
      </c>
      <c r="H1017" s="54">
        <v>1115080.9939999999</v>
      </c>
      <c r="I1017" s="54" t="s">
        <v>38</v>
      </c>
      <c r="J1017" s="55">
        <v>39630</v>
      </c>
    </row>
    <row r="1018" spans="1:10" x14ac:dyDescent="0.3">
      <c r="A1018" s="54" t="s">
        <v>486</v>
      </c>
      <c r="B1018" s="54">
        <v>1912</v>
      </c>
      <c r="C1018" s="56" t="s">
        <v>44</v>
      </c>
      <c r="D1018" s="54" t="s">
        <v>484</v>
      </c>
      <c r="E1018" s="54">
        <v>6135</v>
      </c>
      <c r="F1018" s="54" t="s">
        <v>315</v>
      </c>
      <c r="G1018" s="54">
        <v>2580953.077</v>
      </c>
      <c r="H1018" s="54">
        <v>1115729.081</v>
      </c>
      <c r="I1018" s="54" t="s">
        <v>38</v>
      </c>
      <c r="J1018" s="55">
        <v>39630</v>
      </c>
    </row>
    <row r="1019" spans="1:10" x14ac:dyDescent="0.3">
      <c r="A1019" s="54" t="s">
        <v>487</v>
      </c>
      <c r="B1019" s="54">
        <v>1912</v>
      </c>
      <c r="C1019" s="56" t="s">
        <v>46</v>
      </c>
      <c r="D1019" s="54" t="s">
        <v>484</v>
      </c>
      <c r="E1019" s="54">
        <v>6135</v>
      </c>
      <c r="F1019" s="54" t="s">
        <v>315</v>
      </c>
      <c r="G1019" s="54">
        <v>2580970.1529999999</v>
      </c>
      <c r="H1019" s="54">
        <v>1114976.2919999999</v>
      </c>
      <c r="I1019" s="54" t="s">
        <v>38</v>
      </c>
      <c r="J1019" s="55">
        <v>39630</v>
      </c>
    </row>
    <row r="1020" spans="1:10" x14ac:dyDescent="0.3">
      <c r="A1020" s="54" t="s">
        <v>474</v>
      </c>
      <c r="B1020" s="54">
        <v>1913</v>
      </c>
      <c r="C1020" s="56" t="s">
        <v>23</v>
      </c>
      <c r="D1020" s="54" t="s">
        <v>474</v>
      </c>
      <c r="E1020" s="54">
        <v>6140</v>
      </c>
      <c r="F1020" s="54" t="s">
        <v>315</v>
      </c>
      <c r="G1020" s="54">
        <v>2579745.003</v>
      </c>
      <c r="H1020" s="54">
        <v>1113124.612</v>
      </c>
      <c r="I1020" s="54" t="s">
        <v>38</v>
      </c>
      <c r="J1020" s="55">
        <v>39630</v>
      </c>
    </row>
    <row r="1021" spans="1:10" x14ac:dyDescent="0.3">
      <c r="A1021" s="54" t="s">
        <v>478</v>
      </c>
      <c r="B1021" s="54">
        <v>1914</v>
      </c>
      <c r="C1021" s="56" t="s">
        <v>46</v>
      </c>
      <c r="D1021" s="54" t="s">
        <v>476</v>
      </c>
      <c r="E1021" s="54">
        <v>6139</v>
      </c>
      <c r="F1021" s="54" t="s">
        <v>315</v>
      </c>
      <c r="G1021" s="54">
        <v>2584648.6630000002</v>
      </c>
      <c r="H1021" s="54">
        <v>1111496.638</v>
      </c>
      <c r="I1021" s="54" t="s">
        <v>38</v>
      </c>
      <c r="J1021" s="55">
        <v>39630</v>
      </c>
    </row>
    <row r="1022" spans="1:10" x14ac:dyDescent="0.3">
      <c r="A1022" s="54" t="s">
        <v>488</v>
      </c>
      <c r="B1022" s="54">
        <v>1914</v>
      </c>
      <c r="C1022" s="56" t="s">
        <v>23</v>
      </c>
      <c r="D1022" s="54" t="s">
        <v>488</v>
      </c>
      <c r="E1022" s="54">
        <v>6134</v>
      </c>
      <c r="F1022" s="54" t="s">
        <v>315</v>
      </c>
      <c r="G1022" s="54">
        <v>2586419.2749999999</v>
      </c>
      <c r="H1022" s="54">
        <v>1110796.041</v>
      </c>
      <c r="I1022" s="54" t="s">
        <v>38</v>
      </c>
      <c r="J1022" s="55">
        <v>39630</v>
      </c>
    </row>
    <row r="1023" spans="1:10" x14ac:dyDescent="0.3">
      <c r="A1023" s="54" t="s">
        <v>477</v>
      </c>
      <c r="B1023" s="54">
        <v>1918</v>
      </c>
      <c r="C1023" s="56" t="s">
        <v>23</v>
      </c>
      <c r="D1023" s="54" t="s">
        <v>476</v>
      </c>
      <c r="E1023" s="54">
        <v>6139</v>
      </c>
      <c r="F1023" s="54" t="s">
        <v>315</v>
      </c>
      <c r="G1023" s="54">
        <v>2585166.7209999999</v>
      </c>
      <c r="H1023" s="54">
        <v>1108746.186</v>
      </c>
      <c r="I1023" s="54" t="s">
        <v>38</v>
      </c>
      <c r="J1023" s="55">
        <v>39630</v>
      </c>
    </row>
    <row r="1024" spans="1:10" x14ac:dyDescent="0.3">
      <c r="A1024" s="54" t="s">
        <v>405</v>
      </c>
      <c r="B1024" s="54">
        <v>1920</v>
      </c>
      <c r="C1024" s="56" t="s">
        <v>23</v>
      </c>
      <c r="D1024" s="54" t="s">
        <v>405</v>
      </c>
      <c r="E1024" s="54">
        <v>6136</v>
      </c>
      <c r="F1024" s="54" t="s">
        <v>315</v>
      </c>
      <c r="G1024" s="54">
        <v>2573762.057</v>
      </c>
      <c r="H1024" s="54">
        <v>1106150.689</v>
      </c>
      <c r="I1024" s="54" t="s">
        <v>38</v>
      </c>
      <c r="J1024" s="55">
        <v>39630</v>
      </c>
    </row>
    <row r="1025" spans="1:10" x14ac:dyDescent="0.3">
      <c r="A1025" s="54" t="s">
        <v>405</v>
      </c>
      <c r="B1025" s="54">
        <v>1920</v>
      </c>
      <c r="C1025" s="56" t="s">
        <v>23</v>
      </c>
      <c r="D1025" s="54" t="s">
        <v>479</v>
      </c>
      <c r="E1025" s="54">
        <v>6137</v>
      </c>
      <c r="F1025" s="54" t="s">
        <v>315</v>
      </c>
      <c r="G1025" s="54">
        <v>2566449.4</v>
      </c>
      <c r="H1025" s="54">
        <v>1104732.8330000001</v>
      </c>
      <c r="I1025" s="54" t="s">
        <v>38</v>
      </c>
      <c r="J1025" s="55">
        <v>39630</v>
      </c>
    </row>
    <row r="1026" spans="1:10" x14ac:dyDescent="0.3">
      <c r="A1026" s="54" t="s">
        <v>405</v>
      </c>
      <c r="B1026" s="54">
        <v>1920</v>
      </c>
      <c r="C1026" s="56" t="s">
        <v>23</v>
      </c>
      <c r="D1026" s="54" t="s">
        <v>406</v>
      </c>
      <c r="E1026" s="54">
        <v>6218</v>
      </c>
      <c r="F1026" s="54" t="s">
        <v>315</v>
      </c>
      <c r="G1026" s="54">
        <v>2567286.9210000001</v>
      </c>
      <c r="H1026" s="54">
        <v>1105919.2250000001</v>
      </c>
      <c r="I1026" s="54" t="s">
        <v>38</v>
      </c>
      <c r="J1026" s="55">
        <v>39630</v>
      </c>
    </row>
    <row r="1027" spans="1:10" x14ac:dyDescent="0.3">
      <c r="A1027" s="54" t="s">
        <v>405</v>
      </c>
      <c r="B1027" s="54">
        <v>1920</v>
      </c>
      <c r="C1027" s="56" t="s">
        <v>23</v>
      </c>
      <c r="D1027" s="54" t="s">
        <v>404</v>
      </c>
      <c r="E1027" s="54">
        <v>6219</v>
      </c>
      <c r="F1027" s="54" t="s">
        <v>315</v>
      </c>
      <c r="G1027" s="54">
        <v>2568682.713</v>
      </c>
      <c r="H1027" s="54">
        <v>1107247.993</v>
      </c>
      <c r="I1027" s="54" t="s">
        <v>38</v>
      </c>
      <c r="J1027" s="55">
        <v>39630</v>
      </c>
    </row>
    <row r="1028" spans="1:10" x14ac:dyDescent="0.3">
      <c r="A1028" s="54" t="s">
        <v>481</v>
      </c>
      <c r="B1028" s="54">
        <v>1921</v>
      </c>
      <c r="C1028" s="56" t="s">
        <v>23</v>
      </c>
      <c r="D1028" s="54" t="s">
        <v>479</v>
      </c>
      <c r="E1028" s="54">
        <v>6137</v>
      </c>
      <c r="F1028" s="54" t="s">
        <v>315</v>
      </c>
      <c r="G1028" s="54">
        <v>2568420.3149999999</v>
      </c>
      <c r="H1028" s="54">
        <v>1101191.879</v>
      </c>
      <c r="I1028" s="54" t="s">
        <v>38</v>
      </c>
      <c r="J1028" s="55">
        <v>39630</v>
      </c>
    </row>
    <row r="1029" spans="1:10" x14ac:dyDescent="0.3">
      <c r="A1029" s="54" t="s">
        <v>409</v>
      </c>
      <c r="B1029" s="54">
        <v>1922</v>
      </c>
      <c r="C1029" s="56" t="s">
        <v>54</v>
      </c>
      <c r="D1029" s="54" t="s">
        <v>406</v>
      </c>
      <c r="E1029" s="54">
        <v>6218</v>
      </c>
      <c r="F1029" s="54" t="s">
        <v>315</v>
      </c>
      <c r="G1029" s="54">
        <v>2567680.733</v>
      </c>
      <c r="H1029" s="54">
        <v>1108500.9720000001</v>
      </c>
      <c r="I1029" s="54" t="s">
        <v>38</v>
      </c>
      <c r="J1029" s="55">
        <v>39630</v>
      </c>
    </row>
    <row r="1030" spans="1:10" x14ac:dyDescent="0.3">
      <c r="A1030" s="54" t="s">
        <v>406</v>
      </c>
      <c r="B1030" s="54">
        <v>1922</v>
      </c>
      <c r="C1030" s="56" t="s">
        <v>23</v>
      </c>
      <c r="D1030" s="54" t="s">
        <v>406</v>
      </c>
      <c r="E1030" s="54">
        <v>6218</v>
      </c>
      <c r="F1030" s="54" t="s">
        <v>315</v>
      </c>
      <c r="G1030" s="54">
        <v>2566595.378</v>
      </c>
      <c r="H1030" s="54">
        <v>1109074.969</v>
      </c>
      <c r="I1030" s="54" t="s">
        <v>38</v>
      </c>
      <c r="J1030" s="55">
        <v>39630</v>
      </c>
    </row>
    <row r="1031" spans="1:10" x14ac:dyDescent="0.3">
      <c r="A1031" s="54" t="s">
        <v>407</v>
      </c>
      <c r="B1031" s="54">
        <v>1923</v>
      </c>
      <c r="C1031" s="56" t="s">
        <v>46</v>
      </c>
      <c r="D1031" s="54" t="s">
        <v>406</v>
      </c>
      <c r="E1031" s="54">
        <v>6218</v>
      </c>
      <c r="F1031" s="54" t="s">
        <v>315</v>
      </c>
      <c r="G1031" s="54">
        <v>2565351.1359999999</v>
      </c>
      <c r="H1031" s="54">
        <v>1105446.243</v>
      </c>
      <c r="I1031" s="54" t="s">
        <v>38</v>
      </c>
      <c r="J1031" s="55">
        <v>39630</v>
      </c>
    </row>
    <row r="1032" spans="1:10" x14ac:dyDescent="0.3">
      <c r="A1032" s="54" t="s">
        <v>408</v>
      </c>
      <c r="B1032" s="54">
        <v>1923</v>
      </c>
      <c r="C1032" s="56" t="s">
        <v>23</v>
      </c>
      <c r="D1032" s="54" t="s">
        <v>406</v>
      </c>
      <c r="E1032" s="54">
        <v>6218</v>
      </c>
      <c r="F1032" s="54" t="s">
        <v>315</v>
      </c>
      <c r="G1032" s="54">
        <v>2561527.0690000001</v>
      </c>
      <c r="H1032" s="54">
        <v>1105548.719</v>
      </c>
      <c r="I1032" s="54" t="s">
        <v>38</v>
      </c>
      <c r="J1032" s="55">
        <v>39630</v>
      </c>
    </row>
    <row r="1033" spans="1:10" x14ac:dyDescent="0.3">
      <c r="A1033" s="54" t="s">
        <v>416</v>
      </c>
      <c r="B1033" s="54">
        <v>1925</v>
      </c>
      <c r="C1033" s="56" t="s">
        <v>23</v>
      </c>
      <c r="D1033" s="54" t="s">
        <v>416</v>
      </c>
      <c r="E1033" s="54">
        <v>6214</v>
      </c>
      <c r="F1033" s="54" t="s">
        <v>315</v>
      </c>
      <c r="G1033" s="54">
        <v>2562192.4389999998</v>
      </c>
      <c r="H1033" s="54">
        <v>1102400.4040000001</v>
      </c>
      <c r="I1033" s="54" t="s">
        <v>38</v>
      </c>
      <c r="J1033" s="55">
        <v>39630</v>
      </c>
    </row>
    <row r="1034" spans="1:10" x14ac:dyDescent="0.3">
      <c r="A1034" s="54" t="s">
        <v>417</v>
      </c>
      <c r="B1034" s="54">
        <v>1925</v>
      </c>
      <c r="C1034" s="56" t="s">
        <v>54</v>
      </c>
      <c r="D1034" s="54" t="s">
        <v>416</v>
      </c>
      <c r="E1034" s="54">
        <v>6214</v>
      </c>
      <c r="F1034" s="54" t="s">
        <v>315</v>
      </c>
      <c r="G1034" s="54">
        <v>2562766.798</v>
      </c>
      <c r="H1034" s="54">
        <v>1100960.8740000001</v>
      </c>
      <c r="I1034" s="54" t="s">
        <v>38</v>
      </c>
      <c r="J1034" s="55">
        <v>39630</v>
      </c>
    </row>
    <row r="1035" spans="1:10" x14ac:dyDescent="0.3">
      <c r="A1035" s="54" t="s">
        <v>490</v>
      </c>
      <c r="B1035" s="54">
        <v>1926</v>
      </c>
      <c r="C1035" s="56" t="s">
        <v>23</v>
      </c>
      <c r="D1035" s="54" t="s">
        <v>490</v>
      </c>
      <c r="E1035" s="54">
        <v>6133</v>
      </c>
      <c r="F1035" s="54" t="s">
        <v>315</v>
      </c>
      <c r="G1035" s="54">
        <v>2575169.7250000001</v>
      </c>
      <c r="H1035" s="54">
        <v>1111560.7080000001</v>
      </c>
      <c r="I1035" s="54" t="s">
        <v>38</v>
      </c>
      <c r="J1035" s="55">
        <v>39630</v>
      </c>
    </row>
    <row r="1036" spans="1:10" x14ac:dyDescent="0.3">
      <c r="A1036" s="54" t="s">
        <v>482</v>
      </c>
      <c r="B1036" s="54">
        <v>1927</v>
      </c>
      <c r="C1036" s="56" t="s">
        <v>23</v>
      </c>
      <c r="D1036" s="54" t="s">
        <v>572</v>
      </c>
      <c r="E1036" s="54">
        <v>6037</v>
      </c>
      <c r="F1036" s="54" t="s">
        <v>315</v>
      </c>
      <c r="G1036" s="54">
        <v>2573289.66</v>
      </c>
      <c r="H1036" s="54">
        <v>1104223.226</v>
      </c>
      <c r="I1036" s="54" t="s">
        <v>38</v>
      </c>
      <c r="J1036" s="55">
        <v>39630</v>
      </c>
    </row>
    <row r="1037" spans="1:10" x14ac:dyDescent="0.3">
      <c r="A1037" s="54" t="s">
        <v>482</v>
      </c>
      <c r="B1037" s="54">
        <v>1927</v>
      </c>
      <c r="C1037" s="56" t="s">
        <v>23</v>
      </c>
      <c r="D1037" s="54" t="s">
        <v>491</v>
      </c>
      <c r="E1037" s="54">
        <v>6131</v>
      </c>
      <c r="F1037" s="54" t="s">
        <v>315</v>
      </c>
      <c r="G1037" s="54">
        <v>2572132.4739999999</v>
      </c>
      <c r="H1037" s="54">
        <v>1103808.612</v>
      </c>
      <c r="I1037" s="54" t="s">
        <v>38</v>
      </c>
      <c r="J1037" s="55">
        <v>39630</v>
      </c>
    </row>
    <row r="1038" spans="1:10" x14ac:dyDescent="0.3">
      <c r="A1038" s="54" t="s">
        <v>482</v>
      </c>
      <c r="B1038" s="54">
        <v>1927</v>
      </c>
      <c r="C1038" s="56" t="s">
        <v>23</v>
      </c>
      <c r="D1038" s="54" t="s">
        <v>405</v>
      </c>
      <c r="E1038" s="54">
        <v>6136</v>
      </c>
      <c r="F1038" s="54" t="s">
        <v>315</v>
      </c>
      <c r="G1038" s="54">
        <v>2572255.0639999998</v>
      </c>
      <c r="H1038" s="54">
        <v>1104222.807</v>
      </c>
      <c r="I1038" s="54" t="s">
        <v>38</v>
      </c>
      <c r="J1038" s="55">
        <v>39630</v>
      </c>
    </row>
    <row r="1039" spans="1:10" x14ac:dyDescent="0.3">
      <c r="A1039" s="54" t="s">
        <v>480</v>
      </c>
      <c r="B1039" s="54">
        <v>1928</v>
      </c>
      <c r="C1039" s="56" t="s">
        <v>23</v>
      </c>
      <c r="D1039" s="54" t="s">
        <v>405</v>
      </c>
      <c r="E1039" s="54">
        <v>6136</v>
      </c>
      <c r="F1039" s="54" t="s">
        <v>315</v>
      </c>
      <c r="G1039" s="54">
        <v>2571171.9939999999</v>
      </c>
      <c r="H1039" s="54">
        <v>1106176.4890000001</v>
      </c>
      <c r="I1039" s="54" t="s">
        <v>38</v>
      </c>
      <c r="J1039" s="55">
        <v>39630</v>
      </c>
    </row>
    <row r="1040" spans="1:10" x14ac:dyDescent="0.3">
      <c r="A1040" s="54" t="s">
        <v>480</v>
      </c>
      <c r="B1040" s="54">
        <v>1928</v>
      </c>
      <c r="C1040" s="56" t="s">
        <v>23</v>
      </c>
      <c r="D1040" s="54" t="s">
        <v>479</v>
      </c>
      <c r="E1040" s="54">
        <v>6137</v>
      </c>
      <c r="F1040" s="54" t="s">
        <v>315</v>
      </c>
      <c r="G1040" s="54">
        <v>2569326.5980000002</v>
      </c>
      <c r="H1040" s="54">
        <v>1105354.324</v>
      </c>
      <c r="I1040" s="54" t="s">
        <v>38</v>
      </c>
      <c r="J1040" s="55">
        <v>39630</v>
      </c>
    </row>
    <row r="1041" spans="1:10" x14ac:dyDescent="0.3">
      <c r="A1041" s="54" t="s">
        <v>472</v>
      </c>
      <c r="B1041" s="54">
        <v>1929</v>
      </c>
      <c r="C1041" s="56" t="s">
        <v>23</v>
      </c>
      <c r="D1041" s="54" t="s">
        <v>472</v>
      </c>
      <c r="E1041" s="54">
        <v>6142</v>
      </c>
      <c r="F1041" s="54" t="s">
        <v>315</v>
      </c>
      <c r="G1041" s="54">
        <v>2565780.3659999999</v>
      </c>
      <c r="H1041" s="54">
        <v>1098215.1529999999</v>
      </c>
      <c r="I1041" s="54" t="s">
        <v>38</v>
      </c>
      <c r="J1041" s="55">
        <v>39630</v>
      </c>
    </row>
    <row r="1042" spans="1:10" x14ac:dyDescent="0.3">
      <c r="A1042" s="54" t="s">
        <v>491</v>
      </c>
      <c r="B1042" s="54">
        <v>1932</v>
      </c>
      <c r="C1042" s="56" t="s">
        <v>23</v>
      </c>
      <c r="D1042" s="54" t="s">
        <v>491</v>
      </c>
      <c r="E1042" s="54">
        <v>6131</v>
      </c>
      <c r="F1042" s="54" t="s">
        <v>315</v>
      </c>
      <c r="G1042" s="54">
        <v>2572242.4219999998</v>
      </c>
      <c r="H1042" s="54">
        <v>1101028.9950000001</v>
      </c>
      <c r="I1042" s="54" t="s">
        <v>38</v>
      </c>
      <c r="J1042" s="55">
        <v>39630</v>
      </c>
    </row>
    <row r="1043" spans="1:10" x14ac:dyDescent="0.3">
      <c r="A1043" s="54" t="s">
        <v>492</v>
      </c>
      <c r="B1043" s="54">
        <v>1932</v>
      </c>
      <c r="C1043" s="56" t="s">
        <v>46</v>
      </c>
      <c r="D1043" s="54" t="s">
        <v>491</v>
      </c>
      <c r="E1043" s="54">
        <v>6131</v>
      </c>
      <c r="F1043" s="54" t="s">
        <v>315</v>
      </c>
      <c r="G1043" s="54">
        <v>2571392.66</v>
      </c>
      <c r="H1043" s="54">
        <v>1102564.7819999999</v>
      </c>
      <c r="I1043" s="54" t="s">
        <v>38</v>
      </c>
      <c r="J1043" s="55">
        <v>39630</v>
      </c>
    </row>
    <row r="1044" spans="1:10" x14ac:dyDescent="0.3">
      <c r="A1044" s="54" t="s">
        <v>587</v>
      </c>
      <c r="B1044" s="54">
        <v>1933</v>
      </c>
      <c r="C1044" s="56" t="s">
        <v>44</v>
      </c>
      <c r="D1044" s="54" t="s">
        <v>585</v>
      </c>
      <c r="E1044" s="54">
        <v>6035</v>
      </c>
      <c r="F1044" s="54" t="s">
        <v>315</v>
      </c>
      <c r="G1044" s="54">
        <v>2578175.4419999998</v>
      </c>
      <c r="H1044" s="54">
        <v>1101124.5560000001</v>
      </c>
      <c r="I1044" s="54" t="s">
        <v>38</v>
      </c>
      <c r="J1044" s="55">
        <v>39630</v>
      </c>
    </row>
    <row r="1045" spans="1:10" x14ac:dyDescent="0.3">
      <c r="A1045" s="54" t="s">
        <v>586</v>
      </c>
      <c r="B1045" s="54">
        <v>1933</v>
      </c>
      <c r="C1045" s="56" t="s">
        <v>98</v>
      </c>
      <c r="D1045" s="54" t="s">
        <v>585</v>
      </c>
      <c r="E1045" s="54">
        <v>6035</v>
      </c>
      <c r="F1045" s="54" t="s">
        <v>315</v>
      </c>
      <c r="G1045" s="54">
        <v>2577180.415</v>
      </c>
      <c r="H1045" s="54">
        <v>1101590.6140000001</v>
      </c>
      <c r="I1045" s="54" t="s">
        <v>38</v>
      </c>
      <c r="J1045" s="55">
        <v>39630</v>
      </c>
    </row>
    <row r="1046" spans="1:10" x14ac:dyDescent="0.3">
      <c r="A1046" s="54" t="s">
        <v>585</v>
      </c>
      <c r="B1046" s="54">
        <v>1933</v>
      </c>
      <c r="C1046" s="56" t="s">
        <v>23</v>
      </c>
      <c r="D1046" s="54" t="s">
        <v>585</v>
      </c>
      <c r="E1046" s="54">
        <v>6035</v>
      </c>
      <c r="F1046" s="54" t="s">
        <v>315</v>
      </c>
      <c r="G1046" s="54">
        <v>2579345.5869999998</v>
      </c>
      <c r="H1046" s="54">
        <v>1102106.9310000001</v>
      </c>
      <c r="I1046" s="54" t="s">
        <v>38</v>
      </c>
      <c r="J1046" s="55">
        <v>39630</v>
      </c>
    </row>
    <row r="1047" spans="1:10" x14ac:dyDescent="0.3">
      <c r="A1047" s="54" t="s">
        <v>584</v>
      </c>
      <c r="B1047" s="54">
        <v>1933</v>
      </c>
      <c r="C1047" s="56" t="s">
        <v>46</v>
      </c>
      <c r="D1047" s="54" t="s">
        <v>572</v>
      </c>
      <c r="E1047" s="54">
        <v>6037</v>
      </c>
      <c r="F1047" s="54" t="s">
        <v>315</v>
      </c>
      <c r="G1047" s="54">
        <v>2576249.5809999998</v>
      </c>
      <c r="H1047" s="54">
        <v>1103845.1359999999</v>
      </c>
      <c r="I1047" s="54" t="s">
        <v>38</v>
      </c>
      <c r="J1047" s="55">
        <v>39630</v>
      </c>
    </row>
    <row r="1048" spans="1:10" x14ac:dyDescent="0.3">
      <c r="A1048" s="54" t="s">
        <v>582</v>
      </c>
      <c r="B1048" s="54">
        <v>1934</v>
      </c>
      <c r="C1048" s="56" t="s">
        <v>54</v>
      </c>
      <c r="D1048" s="54" t="s">
        <v>572</v>
      </c>
      <c r="E1048" s="54">
        <v>6037</v>
      </c>
      <c r="F1048" s="54" t="s">
        <v>315</v>
      </c>
      <c r="G1048" s="54">
        <v>2582027.9270000001</v>
      </c>
      <c r="H1048" s="54">
        <v>1099337.3489999999</v>
      </c>
      <c r="I1048" s="54" t="s">
        <v>38</v>
      </c>
      <c r="J1048" s="55">
        <v>39630</v>
      </c>
    </row>
    <row r="1049" spans="1:10" x14ac:dyDescent="0.3">
      <c r="A1049" s="54" t="s">
        <v>583</v>
      </c>
      <c r="B1049" s="54">
        <v>1934</v>
      </c>
      <c r="C1049" s="56" t="s">
        <v>23</v>
      </c>
      <c r="D1049" s="54" t="s">
        <v>572</v>
      </c>
      <c r="E1049" s="54">
        <v>6037</v>
      </c>
      <c r="F1049" s="54" t="s">
        <v>315</v>
      </c>
      <c r="G1049" s="54">
        <v>2582246.08</v>
      </c>
      <c r="H1049" s="54">
        <v>1103462.611</v>
      </c>
      <c r="I1049" s="54" t="s">
        <v>38</v>
      </c>
      <c r="J1049" s="55">
        <v>39630</v>
      </c>
    </row>
    <row r="1050" spans="1:10" x14ac:dyDescent="0.3">
      <c r="A1050" s="54" t="s">
        <v>581</v>
      </c>
      <c r="B1050" s="54">
        <v>1936</v>
      </c>
      <c r="C1050" s="56" t="s">
        <v>23</v>
      </c>
      <c r="D1050" s="54" t="s">
        <v>572</v>
      </c>
      <c r="E1050" s="54">
        <v>6037</v>
      </c>
      <c r="F1050" s="54" t="s">
        <v>315</v>
      </c>
      <c r="G1050" s="54">
        <v>2583376.9130000002</v>
      </c>
      <c r="H1050" s="54">
        <v>1105494.7279999999</v>
      </c>
      <c r="I1050" s="54" t="s">
        <v>38</v>
      </c>
      <c r="J1050" s="55">
        <v>39630</v>
      </c>
    </row>
    <row r="1051" spans="1:10" x14ac:dyDescent="0.3">
      <c r="A1051" s="54" t="s">
        <v>588</v>
      </c>
      <c r="B1051" s="54">
        <v>1937</v>
      </c>
      <c r="C1051" s="56" t="s">
        <v>23</v>
      </c>
      <c r="D1051" s="54" t="s">
        <v>588</v>
      </c>
      <c r="E1051" s="54">
        <v>6034</v>
      </c>
      <c r="F1051" s="54" t="s">
        <v>315</v>
      </c>
      <c r="G1051" s="54">
        <v>2578897.6860000002</v>
      </c>
      <c r="H1051" s="54">
        <v>1097514.9950000001</v>
      </c>
      <c r="I1051" s="54" t="s">
        <v>38</v>
      </c>
      <c r="J1051" s="55">
        <v>39630</v>
      </c>
    </row>
    <row r="1052" spans="1:10" x14ac:dyDescent="0.3">
      <c r="A1052" s="54" t="s">
        <v>591</v>
      </c>
      <c r="B1052" s="54">
        <v>1938</v>
      </c>
      <c r="C1052" s="56" t="s">
        <v>23</v>
      </c>
      <c r="D1052" s="54" t="s">
        <v>588</v>
      </c>
      <c r="E1052" s="54">
        <v>6034</v>
      </c>
      <c r="F1052" s="54" t="s">
        <v>315</v>
      </c>
      <c r="G1052" s="54">
        <v>2573596.14</v>
      </c>
      <c r="H1052" s="54">
        <v>1097750.4939999999</v>
      </c>
      <c r="I1052" s="54" t="s">
        <v>38</v>
      </c>
      <c r="J1052" s="55">
        <v>39630</v>
      </c>
    </row>
    <row r="1053" spans="1:10" x14ac:dyDescent="0.3">
      <c r="A1053" s="54" t="s">
        <v>579</v>
      </c>
      <c r="B1053" s="54">
        <v>1941</v>
      </c>
      <c r="C1053" s="56" t="s">
        <v>46</v>
      </c>
      <c r="D1053" s="54" t="s">
        <v>572</v>
      </c>
      <c r="E1053" s="54">
        <v>6037</v>
      </c>
      <c r="F1053" s="54" t="s">
        <v>315</v>
      </c>
      <c r="G1053" s="54">
        <v>2579410.8569999998</v>
      </c>
      <c r="H1053" s="54">
        <v>1104727.936</v>
      </c>
      <c r="I1053" s="54" t="s">
        <v>38</v>
      </c>
      <c r="J1053" s="55">
        <v>39630</v>
      </c>
    </row>
    <row r="1054" spans="1:10" x14ac:dyDescent="0.3">
      <c r="A1054" s="54" t="s">
        <v>580</v>
      </c>
      <c r="B1054" s="54">
        <v>1941</v>
      </c>
      <c r="C1054" s="56" t="s">
        <v>23</v>
      </c>
      <c r="D1054" s="54" t="s">
        <v>572</v>
      </c>
      <c r="E1054" s="54">
        <v>6037</v>
      </c>
      <c r="F1054" s="54" t="s">
        <v>315</v>
      </c>
      <c r="G1054" s="54">
        <v>2578524.7769999998</v>
      </c>
      <c r="H1054" s="54">
        <v>1103854.3759999999</v>
      </c>
      <c r="I1054" s="54" t="s">
        <v>38</v>
      </c>
      <c r="J1054" s="55">
        <v>39630</v>
      </c>
    </row>
    <row r="1055" spans="1:10" x14ac:dyDescent="0.3">
      <c r="A1055" s="54" t="s">
        <v>578</v>
      </c>
      <c r="B1055" s="54">
        <v>1942</v>
      </c>
      <c r="C1055" s="56" t="s">
        <v>23</v>
      </c>
      <c r="D1055" s="54" t="s">
        <v>572</v>
      </c>
      <c r="E1055" s="54">
        <v>6037</v>
      </c>
      <c r="F1055" s="54" t="s">
        <v>315</v>
      </c>
      <c r="G1055" s="54">
        <v>2578335.4169999999</v>
      </c>
      <c r="H1055" s="54">
        <v>1105557.6910000001</v>
      </c>
      <c r="I1055" s="54" t="s">
        <v>38</v>
      </c>
      <c r="J1055" s="55">
        <v>39630</v>
      </c>
    </row>
    <row r="1056" spans="1:10" x14ac:dyDescent="0.3">
      <c r="A1056" s="54" t="s">
        <v>590</v>
      </c>
      <c r="B1056" s="54">
        <v>1943</v>
      </c>
      <c r="C1056" s="56" t="s">
        <v>23</v>
      </c>
      <c r="D1056" s="54" t="s">
        <v>588</v>
      </c>
      <c r="E1056" s="54">
        <v>6034</v>
      </c>
      <c r="F1056" s="54" t="s">
        <v>315</v>
      </c>
      <c r="G1056" s="54">
        <v>2572500.071</v>
      </c>
      <c r="H1056" s="54">
        <v>1092152.9739999999</v>
      </c>
      <c r="I1056" s="54" t="s">
        <v>38</v>
      </c>
      <c r="J1056" s="55">
        <v>39630</v>
      </c>
    </row>
    <row r="1057" spans="1:10" x14ac:dyDescent="0.3">
      <c r="A1057" s="54" t="s">
        <v>589</v>
      </c>
      <c r="B1057" s="54">
        <v>1944</v>
      </c>
      <c r="C1057" s="56" t="s">
        <v>23</v>
      </c>
      <c r="D1057" s="54" t="s">
        <v>588</v>
      </c>
      <c r="E1057" s="54">
        <v>6034</v>
      </c>
      <c r="F1057" s="54" t="s">
        <v>315</v>
      </c>
      <c r="G1057" s="54">
        <v>2573305.7230000002</v>
      </c>
      <c r="H1057" s="54">
        <v>1086000.4439999999</v>
      </c>
      <c r="I1057" s="54" t="s">
        <v>38</v>
      </c>
      <c r="J1057" s="55">
        <v>39630</v>
      </c>
    </row>
    <row r="1058" spans="1:10" x14ac:dyDescent="0.3">
      <c r="A1058" s="54" t="s">
        <v>601</v>
      </c>
      <c r="B1058" s="54">
        <v>1945</v>
      </c>
      <c r="C1058" s="56" t="s">
        <v>348</v>
      </c>
      <c r="D1058" s="54" t="s">
        <v>592</v>
      </c>
      <c r="E1058" s="54">
        <v>6033</v>
      </c>
      <c r="F1058" s="54" t="s">
        <v>315</v>
      </c>
      <c r="G1058" s="54">
        <v>2580413.5529999998</v>
      </c>
      <c r="H1058" s="54">
        <v>1095355.4569999999</v>
      </c>
      <c r="I1058" s="54" t="s">
        <v>38</v>
      </c>
      <c r="J1058" s="55">
        <v>39630</v>
      </c>
    </row>
    <row r="1059" spans="1:10" x14ac:dyDescent="0.3">
      <c r="A1059" s="54" t="s">
        <v>595</v>
      </c>
      <c r="B1059" s="54">
        <v>1945</v>
      </c>
      <c r="C1059" s="54">
        <v>11</v>
      </c>
      <c r="D1059" s="54" t="s">
        <v>592</v>
      </c>
      <c r="E1059" s="54">
        <v>6033</v>
      </c>
      <c r="F1059" s="54" t="s">
        <v>315</v>
      </c>
      <c r="G1059" s="54">
        <v>2577852.855</v>
      </c>
      <c r="H1059" s="54">
        <v>1088431.99</v>
      </c>
      <c r="I1059" s="54" t="s">
        <v>38</v>
      </c>
      <c r="J1059" s="55">
        <v>39630</v>
      </c>
    </row>
    <row r="1060" spans="1:10" x14ac:dyDescent="0.3">
      <c r="A1060" s="54" t="s">
        <v>602</v>
      </c>
      <c r="B1060" s="54">
        <v>1945</v>
      </c>
      <c r="C1060" s="56" t="s">
        <v>98</v>
      </c>
      <c r="D1060" s="54" t="s">
        <v>592</v>
      </c>
      <c r="E1060" s="54">
        <v>6033</v>
      </c>
      <c r="F1060" s="54" t="s">
        <v>315</v>
      </c>
      <c r="G1060" s="54">
        <v>2580040.6439999999</v>
      </c>
      <c r="H1060" s="54">
        <v>1093102.9909999999</v>
      </c>
      <c r="I1060" s="54" t="s">
        <v>38</v>
      </c>
      <c r="J1060" s="55">
        <v>39630</v>
      </c>
    </row>
    <row r="1061" spans="1:10" x14ac:dyDescent="0.3">
      <c r="A1061" s="54" t="s">
        <v>603</v>
      </c>
      <c r="B1061" s="54">
        <v>1945</v>
      </c>
      <c r="C1061" s="56" t="s">
        <v>44</v>
      </c>
      <c r="D1061" s="54" t="s">
        <v>592</v>
      </c>
      <c r="E1061" s="54">
        <v>6033</v>
      </c>
      <c r="F1061" s="54" t="s">
        <v>315</v>
      </c>
      <c r="G1061" s="54">
        <v>2578812.6669999999</v>
      </c>
      <c r="H1061" s="54">
        <v>1095866.605</v>
      </c>
      <c r="I1061" s="54" t="s">
        <v>38</v>
      </c>
      <c r="J1061" s="55">
        <v>39630</v>
      </c>
    </row>
    <row r="1062" spans="1:10" x14ac:dyDescent="0.3">
      <c r="A1062" s="54" t="s">
        <v>604</v>
      </c>
      <c r="B1062" s="54">
        <v>1945</v>
      </c>
      <c r="C1062" s="56" t="s">
        <v>46</v>
      </c>
      <c r="D1062" s="54" t="s">
        <v>592</v>
      </c>
      <c r="E1062" s="54">
        <v>6033</v>
      </c>
      <c r="F1062" s="54" t="s">
        <v>315</v>
      </c>
      <c r="G1062" s="54">
        <v>2579263.8939999999</v>
      </c>
      <c r="H1062" s="54">
        <v>1094427.25</v>
      </c>
      <c r="I1062" s="54" t="s">
        <v>38</v>
      </c>
      <c r="J1062" s="55">
        <v>39630</v>
      </c>
    </row>
    <row r="1063" spans="1:10" x14ac:dyDescent="0.3">
      <c r="A1063" s="54" t="s">
        <v>599</v>
      </c>
      <c r="B1063" s="54">
        <v>1945</v>
      </c>
      <c r="C1063" s="56" t="s">
        <v>541</v>
      </c>
      <c r="D1063" s="54" t="s">
        <v>592</v>
      </c>
      <c r="E1063" s="54">
        <v>6033</v>
      </c>
      <c r="F1063" s="54" t="s">
        <v>315</v>
      </c>
      <c r="G1063" s="54">
        <v>2578364.4449999998</v>
      </c>
      <c r="H1063" s="54">
        <v>1095513.6229999999</v>
      </c>
      <c r="I1063" s="54" t="s">
        <v>38</v>
      </c>
      <c r="J1063" s="55">
        <v>39630</v>
      </c>
    </row>
    <row r="1064" spans="1:10" x14ac:dyDescent="0.3">
      <c r="A1064" s="54" t="s">
        <v>598</v>
      </c>
      <c r="B1064" s="54">
        <v>1945</v>
      </c>
      <c r="C1064" s="56" t="s">
        <v>293</v>
      </c>
      <c r="D1064" s="54" t="s">
        <v>592</v>
      </c>
      <c r="E1064" s="54">
        <v>6033</v>
      </c>
      <c r="F1064" s="54" t="s">
        <v>315</v>
      </c>
      <c r="G1064" s="54">
        <v>2579038.6719999998</v>
      </c>
      <c r="H1064" s="54">
        <v>1094821.827</v>
      </c>
      <c r="I1064" s="54" t="s">
        <v>38</v>
      </c>
      <c r="J1064" s="55">
        <v>39630</v>
      </c>
    </row>
    <row r="1065" spans="1:10" x14ac:dyDescent="0.3">
      <c r="A1065" s="54" t="s">
        <v>592</v>
      </c>
      <c r="B1065" s="54">
        <v>1945</v>
      </c>
      <c r="C1065" s="56" t="s">
        <v>23</v>
      </c>
      <c r="D1065" s="54" t="s">
        <v>592</v>
      </c>
      <c r="E1065" s="54">
        <v>6033</v>
      </c>
      <c r="F1065" s="54" t="s">
        <v>315</v>
      </c>
      <c r="G1065" s="54">
        <v>2582968.9950000001</v>
      </c>
      <c r="H1065" s="54">
        <v>1092958.2180000001</v>
      </c>
      <c r="I1065" s="54" t="s">
        <v>38</v>
      </c>
      <c r="J1065" s="55">
        <v>39630</v>
      </c>
    </row>
    <row r="1066" spans="1:10" x14ac:dyDescent="0.3">
      <c r="A1066" s="54" t="s">
        <v>596</v>
      </c>
      <c r="B1066" s="54">
        <v>1945</v>
      </c>
      <c r="C1066" s="54">
        <v>10</v>
      </c>
      <c r="D1066" s="54" t="s">
        <v>592</v>
      </c>
      <c r="E1066" s="54">
        <v>6033</v>
      </c>
      <c r="F1066" s="54" t="s">
        <v>315</v>
      </c>
      <c r="G1066" s="54">
        <v>2580591.65</v>
      </c>
      <c r="H1066" s="54">
        <v>1091181.3999999999</v>
      </c>
      <c r="I1066" s="54" t="s">
        <v>38</v>
      </c>
      <c r="J1066" s="55">
        <v>39630</v>
      </c>
    </row>
    <row r="1067" spans="1:10" x14ac:dyDescent="0.3">
      <c r="A1067" s="54" t="s">
        <v>594</v>
      </c>
      <c r="B1067" s="54">
        <v>1945</v>
      </c>
      <c r="C1067" s="54">
        <v>12</v>
      </c>
      <c r="D1067" s="54" t="s">
        <v>592</v>
      </c>
      <c r="E1067" s="54">
        <v>6033</v>
      </c>
      <c r="F1067" s="54" t="s">
        <v>315</v>
      </c>
      <c r="G1067" s="54">
        <v>2578128.392</v>
      </c>
      <c r="H1067" s="54">
        <v>1093062.6640000001</v>
      </c>
      <c r="I1067" s="54" t="s">
        <v>38</v>
      </c>
      <c r="J1067" s="55">
        <v>39630</v>
      </c>
    </row>
    <row r="1068" spans="1:10" x14ac:dyDescent="0.3">
      <c r="A1068" s="54" t="s">
        <v>600</v>
      </c>
      <c r="B1068" s="54">
        <v>1945</v>
      </c>
      <c r="C1068" s="56" t="s">
        <v>543</v>
      </c>
      <c r="D1068" s="54" t="s">
        <v>592</v>
      </c>
      <c r="E1068" s="54">
        <v>6033</v>
      </c>
      <c r="F1068" s="54" t="s">
        <v>315</v>
      </c>
      <c r="G1068" s="54">
        <v>2579256.5010000002</v>
      </c>
      <c r="H1068" s="54">
        <v>1094990.69</v>
      </c>
      <c r="I1068" s="54" t="s">
        <v>38</v>
      </c>
      <c r="J1068" s="55">
        <v>39630</v>
      </c>
    </row>
    <row r="1069" spans="1:10" x14ac:dyDescent="0.3">
      <c r="A1069" s="54" t="s">
        <v>597</v>
      </c>
      <c r="B1069" s="54">
        <v>1945</v>
      </c>
      <c r="C1069" s="56" t="s">
        <v>538</v>
      </c>
      <c r="D1069" s="54" t="s">
        <v>592</v>
      </c>
      <c r="E1069" s="54">
        <v>6033</v>
      </c>
      <c r="F1069" s="54" t="s">
        <v>315</v>
      </c>
      <c r="G1069" s="54">
        <v>2578796.7259999998</v>
      </c>
      <c r="H1069" s="54">
        <v>1094388.6839999999</v>
      </c>
      <c r="I1069" s="54" t="s">
        <v>38</v>
      </c>
      <c r="J1069" s="55">
        <v>39630</v>
      </c>
    </row>
    <row r="1070" spans="1:10" x14ac:dyDescent="0.3">
      <c r="A1070" s="54" t="s">
        <v>593</v>
      </c>
      <c r="B1070" s="54">
        <v>1946</v>
      </c>
      <c r="C1070" s="56" t="s">
        <v>23</v>
      </c>
      <c r="D1070" s="54" t="s">
        <v>605</v>
      </c>
      <c r="E1070" s="54">
        <v>6032</v>
      </c>
      <c r="F1070" s="54" t="s">
        <v>315</v>
      </c>
      <c r="G1070" s="54">
        <v>2582974.7140000002</v>
      </c>
      <c r="H1070" s="54">
        <v>1086513.0360000001</v>
      </c>
      <c r="I1070" s="54" t="s">
        <v>38</v>
      </c>
      <c r="J1070" s="55">
        <v>39630</v>
      </c>
    </row>
    <row r="1071" spans="1:10" x14ac:dyDescent="0.3">
      <c r="A1071" s="54" t="s">
        <v>593</v>
      </c>
      <c r="B1071" s="54">
        <v>1946</v>
      </c>
      <c r="C1071" s="56" t="s">
        <v>23</v>
      </c>
      <c r="D1071" s="54" t="s">
        <v>592</v>
      </c>
      <c r="E1071" s="54">
        <v>6033</v>
      </c>
      <c r="F1071" s="54" t="s">
        <v>315</v>
      </c>
      <c r="G1071" s="54">
        <v>2581524.2039999999</v>
      </c>
      <c r="H1071" s="54">
        <v>1090312.429</v>
      </c>
      <c r="I1071" s="54" t="s">
        <v>38</v>
      </c>
      <c r="J1071" s="55">
        <v>39630</v>
      </c>
    </row>
    <row r="1072" spans="1:10" x14ac:dyDescent="0.3">
      <c r="A1072" s="54" t="s">
        <v>576</v>
      </c>
      <c r="B1072" s="54">
        <v>1947</v>
      </c>
      <c r="C1072" s="56" t="s">
        <v>348</v>
      </c>
      <c r="D1072" s="54" t="s">
        <v>572</v>
      </c>
      <c r="E1072" s="54">
        <v>6037</v>
      </c>
      <c r="F1072" s="54" t="s">
        <v>315</v>
      </c>
      <c r="G1072" s="54">
        <v>2583835.8330000001</v>
      </c>
      <c r="H1072" s="54">
        <v>1097958.4069999999</v>
      </c>
      <c r="I1072" s="54" t="s">
        <v>38</v>
      </c>
      <c r="J1072" s="55">
        <v>39630</v>
      </c>
    </row>
    <row r="1073" spans="1:10" x14ac:dyDescent="0.3">
      <c r="A1073" s="54" t="s">
        <v>577</v>
      </c>
      <c r="B1073" s="54">
        <v>1947</v>
      </c>
      <c r="C1073" s="56" t="s">
        <v>23</v>
      </c>
      <c r="D1073" s="54" t="s">
        <v>572</v>
      </c>
      <c r="E1073" s="54">
        <v>6037</v>
      </c>
      <c r="F1073" s="54" t="s">
        <v>315</v>
      </c>
      <c r="G1073" s="54">
        <v>2584064.514</v>
      </c>
      <c r="H1073" s="54">
        <v>1101584.0179999999</v>
      </c>
      <c r="I1073" s="54" t="s">
        <v>38</v>
      </c>
      <c r="J1073" s="55">
        <v>39630</v>
      </c>
    </row>
    <row r="1074" spans="1:10" x14ac:dyDescent="0.3">
      <c r="A1074" s="54" t="s">
        <v>574</v>
      </c>
      <c r="B1074" s="54">
        <v>1948</v>
      </c>
      <c r="C1074" s="56" t="s">
        <v>54</v>
      </c>
      <c r="D1074" s="54" t="s">
        <v>572</v>
      </c>
      <c r="E1074" s="54">
        <v>6037</v>
      </c>
      <c r="F1074" s="54" t="s">
        <v>315</v>
      </c>
      <c r="G1074" s="54">
        <v>2595084.176</v>
      </c>
      <c r="H1074" s="54">
        <v>1089457.081</v>
      </c>
      <c r="I1074" s="54" t="s">
        <v>38</v>
      </c>
      <c r="J1074" s="55">
        <v>39630</v>
      </c>
    </row>
    <row r="1075" spans="1:10" x14ac:dyDescent="0.3">
      <c r="A1075" s="54" t="s">
        <v>575</v>
      </c>
      <c r="B1075" s="54">
        <v>1948</v>
      </c>
      <c r="C1075" s="56" t="s">
        <v>23</v>
      </c>
      <c r="D1075" s="54" t="s">
        <v>572</v>
      </c>
      <c r="E1075" s="54">
        <v>6037</v>
      </c>
      <c r="F1075" s="54" t="s">
        <v>315</v>
      </c>
      <c r="G1075" s="54">
        <v>2587113.1540000001</v>
      </c>
      <c r="H1075" s="54">
        <v>1097267.6499999999</v>
      </c>
      <c r="I1075" s="54" t="s">
        <v>38</v>
      </c>
      <c r="J1075" s="55">
        <v>39630</v>
      </c>
    </row>
    <row r="1076" spans="1:10" x14ac:dyDescent="0.3">
      <c r="A1076" s="54" t="s">
        <v>573</v>
      </c>
      <c r="B1076" s="54">
        <v>1948</v>
      </c>
      <c r="C1076" s="56" t="s">
        <v>46</v>
      </c>
      <c r="D1076" s="54" t="s">
        <v>572</v>
      </c>
      <c r="E1076" s="54">
        <v>6037</v>
      </c>
      <c r="F1076" s="54" t="s">
        <v>315</v>
      </c>
      <c r="G1076" s="54">
        <v>2587698.8339999998</v>
      </c>
      <c r="H1076" s="54">
        <v>1102886.22</v>
      </c>
      <c r="I1076" s="54" t="s">
        <v>38</v>
      </c>
      <c r="J1076" s="55">
        <v>39630</v>
      </c>
    </row>
    <row r="1077" spans="1:10" x14ac:dyDescent="0.3">
      <c r="A1077" s="54" t="s">
        <v>342</v>
      </c>
      <c r="B1077" s="54">
        <v>1950</v>
      </c>
      <c r="C1077" s="56" t="s">
        <v>23</v>
      </c>
      <c r="D1077" s="54" t="s">
        <v>358</v>
      </c>
      <c r="E1077" s="54">
        <v>6263</v>
      </c>
      <c r="F1077" s="54" t="s">
        <v>315</v>
      </c>
      <c r="G1077" s="54">
        <v>2594412.8679999998</v>
      </c>
      <c r="H1077" s="54">
        <v>1122031.8060000001</v>
      </c>
      <c r="I1077" s="54" t="s">
        <v>38</v>
      </c>
      <c r="J1077" s="55">
        <v>39630</v>
      </c>
    </row>
    <row r="1078" spans="1:10" x14ac:dyDescent="0.3">
      <c r="A1078" s="54" t="s">
        <v>342</v>
      </c>
      <c r="B1078" s="54">
        <v>1950</v>
      </c>
      <c r="C1078" s="56" t="s">
        <v>23</v>
      </c>
      <c r="D1078" s="54" t="s">
        <v>357</v>
      </c>
      <c r="E1078" s="54">
        <v>6265</v>
      </c>
      <c r="F1078" s="54" t="s">
        <v>315</v>
      </c>
      <c r="G1078" s="54">
        <v>2594180.1469999999</v>
      </c>
      <c r="H1078" s="54">
        <v>1121740.101</v>
      </c>
      <c r="I1078" s="54" t="s">
        <v>38</v>
      </c>
      <c r="J1078" s="55">
        <v>39630</v>
      </c>
    </row>
    <row r="1079" spans="1:10" x14ac:dyDescent="0.3">
      <c r="A1079" s="54" t="s">
        <v>342</v>
      </c>
      <c r="B1079" s="54">
        <v>1950</v>
      </c>
      <c r="C1079" s="56" t="s">
        <v>23</v>
      </c>
      <c r="D1079" s="54" t="s">
        <v>342</v>
      </c>
      <c r="E1079" s="54">
        <v>6266</v>
      </c>
      <c r="F1079" s="54" t="s">
        <v>315</v>
      </c>
      <c r="G1079" s="54">
        <v>2593654.2370000002</v>
      </c>
      <c r="H1079" s="54">
        <v>1119858.203</v>
      </c>
      <c r="I1079" s="54" t="s">
        <v>38</v>
      </c>
      <c r="J1079" s="55">
        <v>39630</v>
      </c>
    </row>
    <row r="1080" spans="1:10" x14ac:dyDescent="0.3">
      <c r="A1080" s="54" t="s">
        <v>624</v>
      </c>
      <c r="B1080" s="54">
        <v>1955</v>
      </c>
      <c r="C1080" s="56" t="s">
        <v>23</v>
      </c>
      <c r="D1080" s="54" t="s">
        <v>624</v>
      </c>
      <c r="E1080" s="54">
        <v>6022</v>
      </c>
      <c r="F1080" s="54" t="s">
        <v>315</v>
      </c>
      <c r="G1080" s="54">
        <v>2583091.699</v>
      </c>
      <c r="H1080" s="54">
        <v>1116592.7420000001</v>
      </c>
      <c r="I1080" s="54" t="s">
        <v>38</v>
      </c>
      <c r="J1080" s="55">
        <v>39630</v>
      </c>
    </row>
    <row r="1081" spans="1:10" x14ac:dyDescent="0.3">
      <c r="A1081" s="54" t="s">
        <v>626</v>
      </c>
      <c r="B1081" s="54">
        <v>1955</v>
      </c>
      <c r="C1081" s="56" t="s">
        <v>98</v>
      </c>
      <c r="D1081" s="54" t="s">
        <v>624</v>
      </c>
      <c r="E1081" s="54">
        <v>6022</v>
      </c>
      <c r="F1081" s="54" t="s">
        <v>315</v>
      </c>
      <c r="G1081" s="54">
        <v>2582718.0389999999</v>
      </c>
      <c r="H1081" s="54">
        <v>1117423.8330000001</v>
      </c>
      <c r="I1081" s="54" t="s">
        <v>38</v>
      </c>
      <c r="J1081" s="55">
        <v>39630</v>
      </c>
    </row>
    <row r="1082" spans="1:10" x14ac:dyDescent="0.3">
      <c r="A1082" s="54" t="s">
        <v>628</v>
      </c>
      <c r="B1082" s="54">
        <v>1955</v>
      </c>
      <c r="C1082" s="56" t="s">
        <v>46</v>
      </c>
      <c r="D1082" s="54" t="s">
        <v>624</v>
      </c>
      <c r="E1082" s="54">
        <v>6022</v>
      </c>
      <c r="F1082" s="54" t="s">
        <v>315</v>
      </c>
      <c r="G1082" s="54">
        <v>2581904.3420000002</v>
      </c>
      <c r="H1082" s="54">
        <v>1119117.649</v>
      </c>
      <c r="I1082" s="54" t="s">
        <v>38</v>
      </c>
      <c r="J1082" s="55">
        <v>39630</v>
      </c>
    </row>
    <row r="1083" spans="1:10" x14ac:dyDescent="0.3">
      <c r="A1083" s="54" t="s">
        <v>629</v>
      </c>
      <c r="B1083" s="54">
        <v>1955</v>
      </c>
      <c r="C1083" s="56" t="s">
        <v>54</v>
      </c>
      <c r="D1083" s="54" t="s">
        <v>624</v>
      </c>
      <c r="E1083" s="54">
        <v>6022</v>
      </c>
      <c r="F1083" s="54" t="s">
        <v>315</v>
      </c>
      <c r="G1083" s="54">
        <v>2578939.0240000002</v>
      </c>
      <c r="H1083" s="54">
        <v>1119032.449</v>
      </c>
      <c r="I1083" s="54" t="s">
        <v>38</v>
      </c>
      <c r="J1083" s="55">
        <v>39630</v>
      </c>
    </row>
    <row r="1084" spans="1:10" x14ac:dyDescent="0.3">
      <c r="A1084" s="54" t="s">
        <v>627</v>
      </c>
      <c r="B1084" s="54">
        <v>1955</v>
      </c>
      <c r="C1084" s="56" t="s">
        <v>44</v>
      </c>
      <c r="D1084" s="54" t="s">
        <v>624</v>
      </c>
      <c r="E1084" s="54">
        <v>6022</v>
      </c>
      <c r="F1084" s="54" t="s">
        <v>315</v>
      </c>
      <c r="G1084" s="54">
        <v>2583626.986</v>
      </c>
      <c r="H1084" s="54">
        <v>1118202.888</v>
      </c>
      <c r="I1084" s="54" t="s">
        <v>38</v>
      </c>
      <c r="J1084" s="55">
        <v>39630</v>
      </c>
    </row>
    <row r="1085" spans="1:10" x14ac:dyDescent="0.3">
      <c r="A1085" s="54" t="s">
        <v>625</v>
      </c>
      <c r="B1085" s="54">
        <v>1955</v>
      </c>
      <c r="C1085" s="56" t="s">
        <v>348</v>
      </c>
      <c r="D1085" s="54" t="s">
        <v>624</v>
      </c>
      <c r="E1085" s="54">
        <v>6022</v>
      </c>
      <c r="F1085" s="54" t="s">
        <v>315</v>
      </c>
      <c r="G1085" s="54">
        <v>2584845.969</v>
      </c>
      <c r="H1085" s="54">
        <v>1115426.6510000001</v>
      </c>
      <c r="I1085" s="54" t="s">
        <v>38</v>
      </c>
      <c r="J1085" s="55">
        <v>39630</v>
      </c>
    </row>
    <row r="1086" spans="1:10" x14ac:dyDescent="0.3">
      <c r="A1086" s="54" t="s">
        <v>630</v>
      </c>
      <c r="B1086" s="54">
        <v>1957</v>
      </c>
      <c r="C1086" s="56" t="s">
        <v>23</v>
      </c>
      <c r="D1086" s="54" t="s">
        <v>630</v>
      </c>
      <c r="E1086" s="54">
        <v>6021</v>
      </c>
      <c r="F1086" s="54" t="s">
        <v>315</v>
      </c>
      <c r="G1086" s="54">
        <v>2584579.5890000002</v>
      </c>
      <c r="H1086" s="54">
        <v>1120453.7150000001</v>
      </c>
      <c r="I1086" s="54" t="s">
        <v>38</v>
      </c>
      <c r="J1086" s="55">
        <v>39630</v>
      </c>
    </row>
    <row r="1087" spans="1:10" x14ac:dyDescent="0.3">
      <c r="A1087" s="54" t="s">
        <v>395</v>
      </c>
      <c r="B1087" s="54">
        <v>1958</v>
      </c>
      <c r="C1087" s="56" t="s">
        <v>23</v>
      </c>
      <c r="D1087" s="54" t="s">
        <v>536</v>
      </c>
      <c r="E1087" s="54">
        <v>6082</v>
      </c>
      <c r="F1087" s="54" t="s">
        <v>315</v>
      </c>
      <c r="G1087" s="54">
        <v>2598179.0920000002</v>
      </c>
      <c r="H1087" s="54">
        <v>1123463.4909999999</v>
      </c>
      <c r="I1087" s="54" t="s">
        <v>38</v>
      </c>
      <c r="J1087" s="55">
        <v>39630</v>
      </c>
    </row>
    <row r="1088" spans="1:10" x14ac:dyDescent="0.3">
      <c r="A1088" s="54" t="s">
        <v>395</v>
      </c>
      <c r="B1088" s="54">
        <v>1958</v>
      </c>
      <c r="C1088" s="56" t="s">
        <v>23</v>
      </c>
      <c r="D1088" s="54" t="s">
        <v>396</v>
      </c>
      <c r="E1088" s="54">
        <v>6246</v>
      </c>
      <c r="F1088" s="54" t="s">
        <v>315</v>
      </c>
      <c r="G1088" s="54">
        <v>2599244.781</v>
      </c>
      <c r="H1088" s="54">
        <v>1122636.7760000001</v>
      </c>
      <c r="I1088" s="54" t="s">
        <v>38</v>
      </c>
      <c r="J1088" s="55">
        <v>39630</v>
      </c>
    </row>
    <row r="1089" spans="1:10" x14ac:dyDescent="0.3">
      <c r="A1089" s="54" t="s">
        <v>395</v>
      </c>
      <c r="B1089" s="54">
        <v>1958</v>
      </c>
      <c r="C1089" s="56" t="s">
        <v>23</v>
      </c>
      <c r="D1089" s="54" t="s">
        <v>367</v>
      </c>
      <c r="E1089" s="54">
        <v>6248</v>
      </c>
      <c r="F1089" s="54" t="s">
        <v>315</v>
      </c>
      <c r="G1089" s="54">
        <v>2600504.696</v>
      </c>
      <c r="H1089" s="54">
        <v>1123272.5930000001</v>
      </c>
      <c r="I1089" s="54" t="s">
        <v>38</v>
      </c>
      <c r="J1089" s="55">
        <v>39630</v>
      </c>
    </row>
    <row r="1090" spans="1:10" x14ac:dyDescent="0.3">
      <c r="A1090" s="54" t="s">
        <v>356</v>
      </c>
      <c r="B1090" s="54">
        <v>1958</v>
      </c>
      <c r="C1090" s="56" t="s">
        <v>46</v>
      </c>
      <c r="D1090" s="54" t="s">
        <v>536</v>
      </c>
      <c r="E1090" s="54">
        <v>6082</v>
      </c>
      <c r="F1090" s="54" t="s">
        <v>315</v>
      </c>
      <c r="G1090" s="54">
        <v>2598216.64</v>
      </c>
      <c r="H1090" s="54">
        <v>1122605.9739999999</v>
      </c>
      <c r="I1090" s="54" t="s">
        <v>38</v>
      </c>
      <c r="J1090" s="55">
        <v>39630</v>
      </c>
    </row>
    <row r="1091" spans="1:10" x14ac:dyDescent="0.3">
      <c r="A1091" s="54" t="s">
        <v>356</v>
      </c>
      <c r="B1091" s="54">
        <v>1958</v>
      </c>
      <c r="C1091" s="56" t="s">
        <v>46</v>
      </c>
      <c r="D1091" s="54" t="s">
        <v>342</v>
      </c>
      <c r="E1091" s="54">
        <v>6266</v>
      </c>
      <c r="F1091" s="54" t="s">
        <v>315</v>
      </c>
      <c r="G1091" s="54">
        <v>2597450.2680000002</v>
      </c>
      <c r="H1091" s="54">
        <v>1121831.5149999999</v>
      </c>
      <c r="I1091" s="54" t="s">
        <v>38</v>
      </c>
      <c r="J1091" s="55">
        <v>39630</v>
      </c>
    </row>
    <row r="1092" spans="1:10" x14ac:dyDescent="0.3">
      <c r="A1092" s="54" t="s">
        <v>516</v>
      </c>
      <c r="B1092" s="54">
        <v>1961</v>
      </c>
      <c r="C1092" s="56" t="s">
        <v>23</v>
      </c>
      <c r="D1092" s="54" t="s">
        <v>513</v>
      </c>
      <c r="E1092" s="54">
        <v>6090</v>
      </c>
      <c r="F1092" s="54" t="s">
        <v>315</v>
      </c>
      <c r="G1092" s="54">
        <v>2599985.5619999999</v>
      </c>
      <c r="H1092" s="54">
        <v>1117723.818</v>
      </c>
      <c r="I1092" s="54" t="s">
        <v>38</v>
      </c>
      <c r="J1092" s="55">
        <v>39630</v>
      </c>
    </row>
    <row r="1093" spans="1:10" x14ac:dyDescent="0.3">
      <c r="A1093" s="54" t="s">
        <v>355</v>
      </c>
      <c r="B1093" s="54">
        <v>1962</v>
      </c>
      <c r="C1093" s="56" t="s">
        <v>23</v>
      </c>
      <c r="D1093" s="54" t="s">
        <v>357</v>
      </c>
      <c r="E1093" s="54">
        <v>6265</v>
      </c>
      <c r="F1093" s="54" t="s">
        <v>315</v>
      </c>
      <c r="G1093" s="54">
        <v>2590555.5780000002</v>
      </c>
      <c r="H1093" s="54">
        <v>1120939.487</v>
      </c>
      <c r="I1093" s="54" t="s">
        <v>38</v>
      </c>
      <c r="J1093" s="55">
        <v>39630</v>
      </c>
    </row>
    <row r="1094" spans="1:10" x14ac:dyDescent="0.3">
      <c r="A1094" s="54" t="s">
        <v>355</v>
      </c>
      <c r="B1094" s="54">
        <v>1962</v>
      </c>
      <c r="C1094" s="56" t="s">
        <v>23</v>
      </c>
      <c r="D1094" s="54" t="s">
        <v>342</v>
      </c>
      <c r="E1094" s="54">
        <v>6266</v>
      </c>
      <c r="F1094" s="54" t="s">
        <v>315</v>
      </c>
      <c r="G1094" s="54">
        <v>2590587.0529999998</v>
      </c>
      <c r="H1094" s="54">
        <v>1120178.0549999999</v>
      </c>
      <c r="I1094" s="54" t="s">
        <v>38</v>
      </c>
      <c r="J1094" s="55">
        <v>39630</v>
      </c>
    </row>
    <row r="1095" spans="1:10" x14ac:dyDescent="0.3">
      <c r="A1095" s="54" t="s">
        <v>606</v>
      </c>
      <c r="B1095" s="54">
        <v>1963</v>
      </c>
      <c r="C1095" s="56" t="s">
        <v>23</v>
      </c>
      <c r="D1095" s="54" t="s">
        <v>620</v>
      </c>
      <c r="E1095" s="54">
        <v>6023</v>
      </c>
      <c r="F1095" s="54" t="s">
        <v>315</v>
      </c>
      <c r="G1095" s="54">
        <v>2586272.4539999999</v>
      </c>
      <c r="H1095" s="54">
        <v>1119011.2490000001</v>
      </c>
      <c r="I1095" s="54" t="s">
        <v>38</v>
      </c>
      <c r="J1095" s="55">
        <v>39630</v>
      </c>
    </row>
    <row r="1096" spans="1:10" x14ac:dyDescent="0.3">
      <c r="A1096" s="54" t="s">
        <v>606</v>
      </c>
      <c r="B1096" s="54">
        <v>1963</v>
      </c>
      <c r="C1096" s="56" t="s">
        <v>23</v>
      </c>
      <c r="D1096" s="54" t="s">
        <v>606</v>
      </c>
      <c r="E1096" s="54">
        <v>6025</v>
      </c>
      <c r="F1096" s="54" t="s">
        <v>315</v>
      </c>
      <c r="G1096" s="54">
        <v>2587505.4300000002</v>
      </c>
      <c r="H1096" s="54">
        <v>1118466.71</v>
      </c>
      <c r="I1096" s="54" t="s">
        <v>38</v>
      </c>
      <c r="J1096" s="55">
        <v>39630</v>
      </c>
    </row>
    <row r="1097" spans="1:10" x14ac:dyDescent="0.3">
      <c r="A1097" s="54" t="s">
        <v>620</v>
      </c>
      <c r="B1097" s="54">
        <v>1964</v>
      </c>
      <c r="C1097" s="56" t="s">
        <v>23</v>
      </c>
      <c r="D1097" s="54" t="s">
        <v>620</v>
      </c>
      <c r="E1097" s="54">
        <v>6023</v>
      </c>
      <c r="F1097" s="54" t="s">
        <v>315</v>
      </c>
      <c r="G1097" s="54">
        <v>2589471.1030000001</v>
      </c>
      <c r="H1097" s="54">
        <v>1118499.6540000001</v>
      </c>
      <c r="I1097" s="54" t="s">
        <v>38</v>
      </c>
      <c r="J1097" s="55">
        <v>39630</v>
      </c>
    </row>
    <row r="1098" spans="1:10" x14ac:dyDescent="0.3">
      <c r="A1098" s="54" t="s">
        <v>357</v>
      </c>
      <c r="B1098" s="54">
        <v>1965</v>
      </c>
      <c r="C1098" s="56" t="s">
        <v>23</v>
      </c>
      <c r="D1098" s="54" t="s">
        <v>620</v>
      </c>
      <c r="E1098" s="54">
        <v>6023</v>
      </c>
      <c r="F1098" s="54" t="s">
        <v>315</v>
      </c>
      <c r="G1098" s="54">
        <v>2590306.7089999998</v>
      </c>
      <c r="H1098" s="54">
        <v>1128044.9310000001</v>
      </c>
      <c r="I1098" s="54" t="s">
        <v>38</v>
      </c>
      <c r="J1098" s="55">
        <v>43101</v>
      </c>
    </row>
    <row r="1099" spans="1:10" x14ac:dyDescent="0.3">
      <c r="A1099" s="54" t="s">
        <v>357</v>
      </c>
      <c r="B1099" s="54">
        <v>1965</v>
      </c>
      <c r="C1099" s="56" t="s">
        <v>23</v>
      </c>
      <c r="D1099" s="54" t="s">
        <v>357</v>
      </c>
      <c r="E1099" s="54">
        <v>6265</v>
      </c>
      <c r="F1099" s="54" t="s">
        <v>315</v>
      </c>
      <c r="G1099" s="54">
        <v>2588264.753</v>
      </c>
      <c r="H1099" s="54">
        <v>1131854.2520000001</v>
      </c>
      <c r="I1099" s="54" t="s">
        <v>38</v>
      </c>
      <c r="J1099" s="55">
        <v>43101</v>
      </c>
    </row>
    <row r="1100" spans="1:10" x14ac:dyDescent="0.3">
      <c r="A1100" s="54" t="s">
        <v>537</v>
      </c>
      <c r="B1100" s="54">
        <v>1966</v>
      </c>
      <c r="C1100" s="54">
        <v>10</v>
      </c>
      <c r="D1100" s="54" t="s">
        <v>536</v>
      </c>
      <c r="E1100" s="54">
        <v>6082</v>
      </c>
      <c r="F1100" s="54" t="s">
        <v>315</v>
      </c>
      <c r="G1100" s="54">
        <v>2597065.264</v>
      </c>
      <c r="H1100" s="54">
        <v>1123569.9669999999</v>
      </c>
      <c r="I1100" s="54" t="s">
        <v>38</v>
      </c>
      <c r="J1100" s="55">
        <v>39630</v>
      </c>
    </row>
    <row r="1101" spans="1:10" x14ac:dyDescent="0.3">
      <c r="A1101" s="54" t="s">
        <v>539</v>
      </c>
      <c r="B1101" s="54">
        <v>1966</v>
      </c>
      <c r="C1101" s="56" t="s">
        <v>538</v>
      </c>
      <c r="D1101" s="54" t="s">
        <v>536</v>
      </c>
      <c r="E1101" s="54">
        <v>6082</v>
      </c>
      <c r="F1101" s="54" t="s">
        <v>315</v>
      </c>
      <c r="G1101" s="54">
        <v>2596803.1189999999</v>
      </c>
      <c r="H1101" s="54">
        <v>1124379.95</v>
      </c>
      <c r="I1101" s="54" t="s">
        <v>38</v>
      </c>
      <c r="J1101" s="55">
        <v>39630</v>
      </c>
    </row>
    <row r="1102" spans="1:10" x14ac:dyDescent="0.3">
      <c r="A1102" s="54" t="s">
        <v>540</v>
      </c>
      <c r="B1102" s="54">
        <v>1966</v>
      </c>
      <c r="C1102" s="56" t="s">
        <v>293</v>
      </c>
      <c r="D1102" s="54" t="s">
        <v>536</v>
      </c>
      <c r="E1102" s="54">
        <v>6082</v>
      </c>
      <c r="F1102" s="54" t="s">
        <v>315</v>
      </c>
      <c r="G1102" s="54">
        <v>2597463.3509999998</v>
      </c>
      <c r="H1102" s="54">
        <v>1125021.5290000001</v>
      </c>
      <c r="I1102" s="54" t="s">
        <v>38</v>
      </c>
      <c r="J1102" s="55">
        <v>39630</v>
      </c>
    </row>
    <row r="1103" spans="1:10" x14ac:dyDescent="0.3">
      <c r="A1103" s="54" t="s">
        <v>548</v>
      </c>
      <c r="B1103" s="54">
        <v>1966</v>
      </c>
      <c r="C1103" s="56" t="s">
        <v>46</v>
      </c>
      <c r="D1103" s="54" t="s">
        <v>536</v>
      </c>
      <c r="E1103" s="54">
        <v>6082</v>
      </c>
      <c r="F1103" s="54" t="s">
        <v>315</v>
      </c>
      <c r="G1103" s="54">
        <v>2598892.4500000002</v>
      </c>
      <c r="H1103" s="54">
        <v>1128219.4480000001</v>
      </c>
      <c r="I1103" s="54" t="s">
        <v>38</v>
      </c>
      <c r="J1103" s="55">
        <v>39630</v>
      </c>
    </row>
    <row r="1104" spans="1:10" x14ac:dyDescent="0.3">
      <c r="A1104" s="54" t="s">
        <v>542</v>
      </c>
      <c r="B1104" s="54">
        <v>1966</v>
      </c>
      <c r="C1104" s="56" t="s">
        <v>541</v>
      </c>
      <c r="D1104" s="54" t="s">
        <v>536</v>
      </c>
      <c r="E1104" s="54">
        <v>6082</v>
      </c>
      <c r="F1104" s="54" t="s">
        <v>315</v>
      </c>
      <c r="G1104" s="54">
        <v>2597833.628</v>
      </c>
      <c r="H1104" s="54">
        <v>1124781.003</v>
      </c>
      <c r="I1104" s="54" t="s">
        <v>38</v>
      </c>
      <c r="J1104" s="55">
        <v>39630</v>
      </c>
    </row>
    <row r="1105" spans="1:10" x14ac:dyDescent="0.3">
      <c r="A1105" s="54" t="s">
        <v>547</v>
      </c>
      <c r="B1105" s="54">
        <v>1966</v>
      </c>
      <c r="C1105" s="56" t="s">
        <v>44</v>
      </c>
      <c r="D1105" s="54" t="s">
        <v>536</v>
      </c>
      <c r="E1105" s="54">
        <v>6082</v>
      </c>
      <c r="F1105" s="54" t="s">
        <v>315</v>
      </c>
      <c r="G1105" s="54">
        <v>2598764.2590000001</v>
      </c>
      <c r="H1105" s="54">
        <v>1125689.175</v>
      </c>
      <c r="I1105" s="54" t="s">
        <v>38</v>
      </c>
      <c r="J1105" s="55">
        <v>39630</v>
      </c>
    </row>
    <row r="1106" spans="1:10" x14ac:dyDescent="0.3">
      <c r="A1106" s="54" t="s">
        <v>545</v>
      </c>
      <c r="B1106" s="54">
        <v>1966</v>
      </c>
      <c r="C1106" s="56" t="s">
        <v>348</v>
      </c>
      <c r="D1106" s="54" t="s">
        <v>536</v>
      </c>
      <c r="E1106" s="54">
        <v>6082</v>
      </c>
      <c r="F1106" s="54" t="s">
        <v>315</v>
      </c>
      <c r="G1106" s="54">
        <v>2597229.0660000001</v>
      </c>
      <c r="H1106" s="54">
        <v>1125725.0279999999</v>
      </c>
      <c r="I1106" s="54" t="s">
        <v>38</v>
      </c>
      <c r="J1106" s="55">
        <v>39630</v>
      </c>
    </row>
    <row r="1107" spans="1:10" x14ac:dyDescent="0.3">
      <c r="A1107" s="54" t="s">
        <v>359</v>
      </c>
      <c r="B1107" s="54">
        <v>1966</v>
      </c>
      <c r="C1107" s="54">
        <v>11</v>
      </c>
      <c r="D1107" s="54" t="s">
        <v>536</v>
      </c>
      <c r="E1107" s="54">
        <v>6082</v>
      </c>
      <c r="F1107" s="54" t="s">
        <v>315</v>
      </c>
      <c r="G1107" s="54">
        <v>2597740.321</v>
      </c>
      <c r="H1107" s="54">
        <v>1123552.8419999999</v>
      </c>
      <c r="I1107" s="54" t="s">
        <v>38</v>
      </c>
      <c r="J1107" s="55">
        <v>39630</v>
      </c>
    </row>
    <row r="1108" spans="1:10" x14ac:dyDescent="0.3">
      <c r="A1108" s="54" t="s">
        <v>359</v>
      </c>
      <c r="B1108" s="54">
        <v>1966</v>
      </c>
      <c r="C1108" s="54">
        <v>11</v>
      </c>
      <c r="D1108" s="54" t="s">
        <v>358</v>
      </c>
      <c r="E1108" s="54">
        <v>6263</v>
      </c>
      <c r="F1108" s="54" t="s">
        <v>315</v>
      </c>
      <c r="G1108" s="54">
        <v>2596768.4070000001</v>
      </c>
      <c r="H1108" s="54">
        <v>1122315.6089999999</v>
      </c>
      <c r="I1108" s="54" t="s">
        <v>38</v>
      </c>
      <c r="J1108" s="55">
        <v>39630</v>
      </c>
    </row>
    <row r="1109" spans="1:10" x14ac:dyDescent="0.3">
      <c r="A1109" s="54" t="s">
        <v>546</v>
      </c>
      <c r="B1109" s="54">
        <v>1966</v>
      </c>
      <c r="C1109" s="56" t="s">
        <v>98</v>
      </c>
      <c r="D1109" s="54" t="s">
        <v>536</v>
      </c>
      <c r="E1109" s="54">
        <v>6082</v>
      </c>
      <c r="F1109" s="54" t="s">
        <v>315</v>
      </c>
      <c r="G1109" s="54">
        <v>2597895.7629999998</v>
      </c>
      <c r="H1109" s="54">
        <v>1125691.8359999999</v>
      </c>
      <c r="I1109" s="54" t="s">
        <v>38</v>
      </c>
      <c r="J1109" s="55">
        <v>39630</v>
      </c>
    </row>
    <row r="1110" spans="1:10" x14ac:dyDescent="0.3">
      <c r="A1110" s="54" t="s">
        <v>544</v>
      </c>
      <c r="B1110" s="54">
        <v>1966</v>
      </c>
      <c r="C1110" s="56" t="s">
        <v>543</v>
      </c>
      <c r="D1110" s="54" t="s">
        <v>536</v>
      </c>
      <c r="E1110" s="54">
        <v>6082</v>
      </c>
      <c r="F1110" s="54" t="s">
        <v>315</v>
      </c>
      <c r="G1110" s="54">
        <v>2598277.3730000001</v>
      </c>
      <c r="H1110" s="54">
        <v>1125015.483</v>
      </c>
      <c r="I1110" s="54" t="s">
        <v>38</v>
      </c>
      <c r="J1110" s="55">
        <v>39630</v>
      </c>
    </row>
    <row r="1111" spans="1:10" x14ac:dyDescent="0.3">
      <c r="A1111" s="54" t="s">
        <v>354</v>
      </c>
      <c r="B1111" s="54">
        <v>1967</v>
      </c>
      <c r="C1111" s="56" t="s">
        <v>23</v>
      </c>
      <c r="D1111" s="54" t="s">
        <v>517</v>
      </c>
      <c r="E1111" s="54">
        <v>6089</v>
      </c>
      <c r="F1111" s="54" t="s">
        <v>315</v>
      </c>
      <c r="G1111" s="54">
        <v>2597469.7370000002</v>
      </c>
      <c r="H1111" s="54">
        <v>1119372.9779999999</v>
      </c>
      <c r="I1111" s="54" t="s">
        <v>38</v>
      </c>
      <c r="J1111" s="55">
        <v>39630</v>
      </c>
    </row>
    <row r="1112" spans="1:10" x14ac:dyDescent="0.3">
      <c r="A1112" s="54" t="s">
        <v>354</v>
      </c>
      <c r="B1112" s="54">
        <v>1967</v>
      </c>
      <c r="C1112" s="56" t="s">
        <v>23</v>
      </c>
      <c r="D1112" s="54" t="s">
        <v>342</v>
      </c>
      <c r="E1112" s="54">
        <v>6266</v>
      </c>
      <c r="F1112" s="54" t="s">
        <v>315</v>
      </c>
      <c r="G1112" s="54">
        <v>2597315.6090000002</v>
      </c>
      <c r="H1112" s="54">
        <v>1120343.888</v>
      </c>
      <c r="I1112" s="54" t="s">
        <v>38</v>
      </c>
      <c r="J1112" s="55">
        <v>39630</v>
      </c>
    </row>
    <row r="1113" spans="1:10" x14ac:dyDescent="0.3">
      <c r="A1113" s="54" t="s">
        <v>515</v>
      </c>
      <c r="B1113" s="54">
        <v>1968</v>
      </c>
      <c r="C1113" s="56" t="s">
        <v>23</v>
      </c>
      <c r="D1113" s="54" t="s">
        <v>513</v>
      </c>
      <c r="E1113" s="54">
        <v>6090</v>
      </c>
      <c r="F1113" s="54" t="s">
        <v>315</v>
      </c>
      <c r="G1113" s="54">
        <v>2604453.8480000002</v>
      </c>
      <c r="H1113" s="54">
        <v>1114870.148</v>
      </c>
      <c r="I1113" s="54" t="s">
        <v>38</v>
      </c>
      <c r="J1113" s="55">
        <v>39630</v>
      </c>
    </row>
    <row r="1114" spans="1:10" x14ac:dyDescent="0.3">
      <c r="A1114" s="54" t="s">
        <v>522</v>
      </c>
      <c r="B1114" s="54">
        <v>1969</v>
      </c>
      <c r="C1114" s="56" t="s">
        <v>348</v>
      </c>
      <c r="D1114" s="54" t="s">
        <v>520</v>
      </c>
      <c r="E1114" s="54">
        <v>6087</v>
      </c>
      <c r="F1114" s="54" t="s">
        <v>315</v>
      </c>
      <c r="G1114" s="54">
        <v>2603838.6979999999</v>
      </c>
      <c r="H1114" s="54">
        <v>1111135.362</v>
      </c>
      <c r="I1114" s="54" t="s">
        <v>38</v>
      </c>
      <c r="J1114" s="55">
        <v>39630</v>
      </c>
    </row>
    <row r="1115" spans="1:10" x14ac:dyDescent="0.3">
      <c r="A1115" s="54" t="s">
        <v>525</v>
      </c>
      <c r="B1115" s="54">
        <v>1969</v>
      </c>
      <c r="C1115" s="56" t="s">
        <v>46</v>
      </c>
      <c r="D1115" s="54" t="s">
        <v>520</v>
      </c>
      <c r="E1115" s="54">
        <v>6087</v>
      </c>
      <c r="F1115" s="54" t="s">
        <v>315</v>
      </c>
      <c r="G1115" s="54">
        <v>2600944.6770000001</v>
      </c>
      <c r="H1115" s="54">
        <v>1112241.237</v>
      </c>
      <c r="I1115" s="54" t="s">
        <v>38</v>
      </c>
      <c r="J1115" s="55">
        <v>39630</v>
      </c>
    </row>
    <row r="1116" spans="1:10" x14ac:dyDescent="0.3">
      <c r="A1116" s="54" t="s">
        <v>526</v>
      </c>
      <c r="B1116" s="54">
        <v>1969</v>
      </c>
      <c r="C1116" s="56" t="s">
        <v>23</v>
      </c>
      <c r="D1116" s="54" t="s">
        <v>520</v>
      </c>
      <c r="E1116" s="54">
        <v>6087</v>
      </c>
      <c r="F1116" s="54" t="s">
        <v>315</v>
      </c>
      <c r="G1116" s="54">
        <v>2600384.1609999998</v>
      </c>
      <c r="H1116" s="54">
        <v>1113210.889</v>
      </c>
      <c r="I1116" s="54" t="s">
        <v>38</v>
      </c>
      <c r="J1116" s="55">
        <v>39630</v>
      </c>
    </row>
    <row r="1117" spans="1:10" x14ac:dyDescent="0.3">
      <c r="A1117" s="54" t="s">
        <v>523</v>
      </c>
      <c r="B1117" s="54">
        <v>1969</v>
      </c>
      <c r="C1117" s="56" t="s">
        <v>98</v>
      </c>
      <c r="D1117" s="54" t="s">
        <v>520</v>
      </c>
      <c r="E1117" s="54">
        <v>6087</v>
      </c>
      <c r="F1117" s="54" t="s">
        <v>315</v>
      </c>
      <c r="G1117" s="54">
        <v>2599837.4350000001</v>
      </c>
      <c r="H1117" s="54">
        <v>1114353.7169999999</v>
      </c>
      <c r="I1117" s="54" t="s">
        <v>38</v>
      </c>
      <c r="J1117" s="55">
        <v>39630</v>
      </c>
    </row>
    <row r="1118" spans="1:10" x14ac:dyDescent="0.3">
      <c r="A1118" s="54" t="s">
        <v>524</v>
      </c>
      <c r="B1118" s="54">
        <v>1969</v>
      </c>
      <c r="C1118" s="56" t="s">
        <v>44</v>
      </c>
      <c r="D1118" s="54" t="s">
        <v>520</v>
      </c>
      <c r="E1118" s="54">
        <v>6087</v>
      </c>
      <c r="F1118" s="54" t="s">
        <v>315</v>
      </c>
      <c r="G1118" s="54">
        <v>2602637.6710000001</v>
      </c>
      <c r="H1118" s="54">
        <v>1113902.4240000001</v>
      </c>
      <c r="I1118" s="54" t="s">
        <v>38</v>
      </c>
      <c r="J1118" s="55">
        <v>39630</v>
      </c>
    </row>
    <row r="1119" spans="1:10" x14ac:dyDescent="0.3">
      <c r="A1119" s="54" t="s">
        <v>353</v>
      </c>
      <c r="B1119" s="54">
        <v>1971</v>
      </c>
      <c r="C1119" s="56" t="s">
        <v>46</v>
      </c>
      <c r="D1119" s="54" t="s">
        <v>358</v>
      </c>
      <c r="E1119" s="54">
        <v>6263</v>
      </c>
      <c r="F1119" s="54" t="s">
        <v>315</v>
      </c>
      <c r="G1119" s="54">
        <v>2595429.6519999998</v>
      </c>
      <c r="H1119" s="54">
        <v>1121977.327</v>
      </c>
      <c r="I1119" s="54" t="s">
        <v>38</v>
      </c>
      <c r="J1119" s="55">
        <v>39630</v>
      </c>
    </row>
    <row r="1120" spans="1:10" x14ac:dyDescent="0.3">
      <c r="A1120" s="54" t="s">
        <v>353</v>
      </c>
      <c r="B1120" s="54">
        <v>1971</v>
      </c>
      <c r="C1120" s="56" t="s">
        <v>46</v>
      </c>
      <c r="D1120" s="54" t="s">
        <v>342</v>
      </c>
      <c r="E1120" s="54">
        <v>6266</v>
      </c>
      <c r="F1120" s="54" t="s">
        <v>315</v>
      </c>
      <c r="G1120" s="54">
        <v>2594722.0950000002</v>
      </c>
      <c r="H1120" s="54">
        <v>1121376.1159999999</v>
      </c>
      <c r="I1120" s="54" t="s">
        <v>38</v>
      </c>
      <c r="J1120" s="55">
        <v>39630</v>
      </c>
    </row>
    <row r="1121" spans="1:10" x14ac:dyDescent="0.3">
      <c r="A1121" s="54" t="s">
        <v>358</v>
      </c>
      <c r="B1121" s="54">
        <v>1971</v>
      </c>
      <c r="C1121" s="56" t="s">
        <v>23</v>
      </c>
      <c r="D1121" s="54" t="s">
        <v>358</v>
      </c>
      <c r="E1121" s="54">
        <v>6263</v>
      </c>
      <c r="F1121" s="54" t="s">
        <v>315</v>
      </c>
      <c r="G1121" s="54">
        <v>2595727.2710000002</v>
      </c>
      <c r="H1121" s="54">
        <v>1122970.78</v>
      </c>
      <c r="I1121" s="54" t="s">
        <v>38</v>
      </c>
      <c r="J1121" s="55">
        <v>39630</v>
      </c>
    </row>
    <row r="1122" spans="1:10" x14ac:dyDescent="0.3">
      <c r="A1122" s="54" t="s">
        <v>361</v>
      </c>
      <c r="B1122" s="54">
        <v>1972</v>
      </c>
      <c r="C1122" s="56" t="s">
        <v>23</v>
      </c>
      <c r="D1122" s="54" t="s">
        <v>536</v>
      </c>
      <c r="E1122" s="54">
        <v>6082</v>
      </c>
      <c r="F1122" s="54" t="s">
        <v>315</v>
      </c>
      <c r="G1122" s="54">
        <v>2597789.102</v>
      </c>
      <c r="H1122" s="54">
        <v>1131530.0859999999</v>
      </c>
      <c r="I1122" s="54" t="s">
        <v>38</v>
      </c>
      <c r="J1122" s="55">
        <v>39630</v>
      </c>
    </row>
    <row r="1123" spans="1:10" x14ac:dyDescent="0.3">
      <c r="A1123" s="54" t="s">
        <v>361</v>
      </c>
      <c r="B1123" s="54">
        <v>1972</v>
      </c>
      <c r="C1123" s="56" t="s">
        <v>23</v>
      </c>
      <c r="D1123" s="54" t="s">
        <v>360</v>
      </c>
      <c r="E1123" s="54">
        <v>6261</v>
      </c>
      <c r="F1123" s="54" t="s">
        <v>315</v>
      </c>
      <c r="G1123" s="54">
        <v>2596327.9890000001</v>
      </c>
      <c r="H1123" s="54">
        <v>1128336.4739999999</v>
      </c>
      <c r="I1123" s="54" t="s">
        <v>38</v>
      </c>
      <c r="J1123" s="55">
        <v>39630</v>
      </c>
    </row>
    <row r="1124" spans="1:10" x14ac:dyDescent="0.3">
      <c r="A1124" s="54" t="s">
        <v>514</v>
      </c>
      <c r="B1124" s="54">
        <v>1973</v>
      </c>
      <c r="C1124" s="56" t="s">
        <v>23</v>
      </c>
      <c r="D1124" s="54" t="s">
        <v>513</v>
      </c>
      <c r="E1124" s="54">
        <v>6090</v>
      </c>
      <c r="F1124" s="54" t="s">
        <v>315</v>
      </c>
      <c r="G1124" s="54">
        <v>2600775.3330000001</v>
      </c>
      <c r="H1124" s="54">
        <v>1119176.4210000001</v>
      </c>
      <c r="I1124" s="54" t="s">
        <v>38</v>
      </c>
      <c r="J1124" s="55">
        <v>39630</v>
      </c>
    </row>
    <row r="1125" spans="1:10" x14ac:dyDescent="0.3">
      <c r="A1125" s="54" t="s">
        <v>360</v>
      </c>
      <c r="B1125" s="54">
        <v>1974</v>
      </c>
      <c r="C1125" s="56" t="s">
        <v>23</v>
      </c>
      <c r="D1125" s="54" t="s">
        <v>536</v>
      </c>
      <c r="E1125" s="54">
        <v>6082</v>
      </c>
      <c r="F1125" s="54" t="s">
        <v>315</v>
      </c>
      <c r="G1125" s="54">
        <v>2596684.3289999999</v>
      </c>
      <c r="H1125" s="54">
        <v>1126233.611</v>
      </c>
      <c r="I1125" s="54" t="s">
        <v>38</v>
      </c>
      <c r="J1125" s="55">
        <v>39630</v>
      </c>
    </row>
    <row r="1126" spans="1:10" x14ac:dyDescent="0.3">
      <c r="A1126" s="54" t="s">
        <v>360</v>
      </c>
      <c r="B1126" s="54">
        <v>1974</v>
      </c>
      <c r="C1126" s="56" t="s">
        <v>23</v>
      </c>
      <c r="D1126" s="54" t="s">
        <v>360</v>
      </c>
      <c r="E1126" s="54">
        <v>6261</v>
      </c>
      <c r="F1126" s="54" t="s">
        <v>315</v>
      </c>
      <c r="G1126" s="54">
        <v>2595061.358</v>
      </c>
      <c r="H1126" s="54">
        <v>1127609.987</v>
      </c>
      <c r="I1126" s="54" t="s">
        <v>38</v>
      </c>
      <c r="J1126" s="55">
        <v>39630</v>
      </c>
    </row>
    <row r="1127" spans="1:10" x14ac:dyDescent="0.3">
      <c r="A1127" s="54" t="s">
        <v>623</v>
      </c>
      <c r="B1127" s="54">
        <v>1975</v>
      </c>
      <c r="C1127" s="56" t="s">
        <v>23</v>
      </c>
      <c r="D1127" s="54" t="s">
        <v>620</v>
      </c>
      <c r="E1127" s="54">
        <v>6023</v>
      </c>
      <c r="F1127" s="54" t="s">
        <v>315</v>
      </c>
      <c r="G1127" s="54">
        <v>2589597.7850000001</v>
      </c>
      <c r="H1127" s="54">
        <v>1120849.6340000001</v>
      </c>
      <c r="I1127" s="54" t="s">
        <v>38</v>
      </c>
      <c r="J1127" s="55">
        <v>39630</v>
      </c>
    </row>
    <row r="1128" spans="1:10" x14ac:dyDescent="0.3">
      <c r="A1128" s="54" t="s">
        <v>607</v>
      </c>
      <c r="B1128" s="54">
        <v>1976</v>
      </c>
      <c r="C1128" s="56" t="s">
        <v>54</v>
      </c>
      <c r="D1128" s="54" t="s">
        <v>620</v>
      </c>
      <c r="E1128" s="54">
        <v>6023</v>
      </c>
      <c r="F1128" s="54" t="s">
        <v>315</v>
      </c>
      <c r="G1128" s="54">
        <v>2583239.7149999999</v>
      </c>
      <c r="H1128" s="54">
        <v>1124121.429</v>
      </c>
      <c r="I1128" s="54" t="s">
        <v>38</v>
      </c>
      <c r="J1128" s="55">
        <v>39630</v>
      </c>
    </row>
    <row r="1129" spans="1:10" x14ac:dyDescent="0.3">
      <c r="A1129" s="54" t="s">
        <v>607</v>
      </c>
      <c r="B1129" s="54">
        <v>1976</v>
      </c>
      <c r="C1129" s="56" t="s">
        <v>54</v>
      </c>
      <c r="D1129" s="54" t="s">
        <v>606</v>
      </c>
      <c r="E1129" s="54">
        <v>6025</v>
      </c>
      <c r="F1129" s="54" t="s">
        <v>315</v>
      </c>
      <c r="G1129" s="54">
        <v>2584619.3560000001</v>
      </c>
      <c r="H1129" s="54">
        <v>1123803.9990000001</v>
      </c>
      <c r="I1129" s="54" t="s">
        <v>38</v>
      </c>
      <c r="J1129" s="55">
        <v>39630</v>
      </c>
    </row>
    <row r="1130" spans="1:10" x14ac:dyDescent="0.3">
      <c r="A1130" s="54" t="s">
        <v>621</v>
      </c>
      <c r="B1130" s="54">
        <v>1976</v>
      </c>
      <c r="C1130" s="56" t="s">
        <v>46</v>
      </c>
      <c r="D1130" s="54" t="s">
        <v>620</v>
      </c>
      <c r="E1130" s="54">
        <v>6023</v>
      </c>
      <c r="F1130" s="54" t="s">
        <v>315</v>
      </c>
      <c r="G1130" s="54">
        <v>2590032.514</v>
      </c>
      <c r="H1130" s="54">
        <v>1122709.3540000001</v>
      </c>
      <c r="I1130" s="54" t="s">
        <v>38</v>
      </c>
      <c r="J1130" s="55">
        <v>39630</v>
      </c>
    </row>
    <row r="1131" spans="1:10" x14ac:dyDescent="0.3">
      <c r="A1131" s="54" t="s">
        <v>622</v>
      </c>
      <c r="B1131" s="54">
        <v>1976</v>
      </c>
      <c r="C1131" s="56" t="s">
        <v>23</v>
      </c>
      <c r="D1131" s="54" t="s">
        <v>620</v>
      </c>
      <c r="E1131" s="54">
        <v>6023</v>
      </c>
      <c r="F1131" s="54" t="s">
        <v>315</v>
      </c>
      <c r="G1131" s="54">
        <v>2588832.8969999999</v>
      </c>
      <c r="H1131" s="54">
        <v>1124460.781</v>
      </c>
      <c r="I1131" s="54" t="s">
        <v>38</v>
      </c>
      <c r="J1131" s="55">
        <v>39630</v>
      </c>
    </row>
    <row r="1132" spans="1:10" x14ac:dyDescent="0.3">
      <c r="A1132" s="54" t="s">
        <v>398</v>
      </c>
      <c r="B1132" s="54">
        <v>1977</v>
      </c>
      <c r="C1132" s="56" t="s">
        <v>23</v>
      </c>
      <c r="D1132" s="54" t="s">
        <v>398</v>
      </c>
      <c r="E1132" s="54">
        <v>6239</v>
      </c>
      <c r="F1132" s="54" t="s">
        <v>315</v>
      </c>
      <c r="G1132" s="54">
        <v>2601371.4339999999</v>
      </c>
      <c r="H1132" s="54">
        <v>1132703.3940000001</v>
      </c>
      <c r="I1132" s="54" t="s">
        <v>38</v>
      </c>
      <c r="J1132" s="55">
        <v>39630</v>
      </c>
    </row>
    <row r="1133" spans="1:10" x14ac:dyDescent="0.3">
      <c r="A1133" s="54" t="s">
        <v>398</v>
      </c>
      <c r="B1133" s="54">
        <v>1977</v>
      </c>
      <c r="C1133" s="56" t="s">
        <v>23</v>
      </c>
      <c r="D1133" s="54" t="s">
        <v>396</v>
      </c>
      <c r="E1133" s="54">
        <v>6246</v>
      </c>
      <c r="F1133" s="54" t="s">
        <v>315</v>
      </c>
      <c r="G1133" s="54">
        <v>2599010.9759999998</v>
      </c>
      <c r="H1133" s="54">
        <v>1124105.135</v>
      </c>
      <c r="I1133" s="54" t="s">
        <v>38</v>
      </c>
      <c r="J1133" s="55">
        <v>39630</v>
      </c>
    </row>
    <row r="1134" spans="1:10" x14ac:dyDescent="0.3">
      <c r="A1134" s="54" t="s">
        <v>399</v>
      </c>
      <c r="B1134" s="54">
        <v>1978</v>
      </c>
      <c r="C1134" s="56" t="s">
        <v>23</v>
      </c>
      <c r="D1134" s="54" t="s">
        <v>398</v>
      </c>
      <c r="E1134" s="54">
        <v>6239</v>
      </c>
      <c r="F1134" s="54" t="s">
        <v>315</v>
      </c>
      <c r="G1134" s="54">
        <v>2600656.7680000002</v>
      </c>
      <c r="H1134" s="54">
        <v>1126387.203</v>
      </c>
      <c r="I1134" s="54" t="s">
        <v>38</v>
      </c>
      <c r="J1134" s="55">
        <v>39630</v>
      </c>
    </row>
    <row r="1135" spans="1:10" x14ac:dyDescent="0.3">
      <c r="A1135" s="54" t="s">
        <v>399</v>
      </c>
      <c r="B1135" s="54">
        <v>1978</v>
      </c>
      <c r="C1135" s="56" t="s">
        <v>23</v>
      </c>
      <c r="D1135" s="54" t="s">
        <v>399</v>
      </c>
      <c r="E1135" s="54">
        <v>6240</v>
      </c>
      <c r="F1135" s="54" t="s">
        <v>315</v>
      </c>
      <c r="G1135" s="54">
        <v>2600836.3199999998</v>
      </c>
      <c r="H1135" s="54">
        <v>1125343.4680000001</v>
      </c>
      <c r="I1135" s="54" t="s">
        <v>38</v>
      </c>
      <c r="J1135" s="55">
        <v>39630</v>
      </c>
    </row>
    <row r="1136" spans="1:10" x14ac:dyDescent="0.3">
      <c r="A1136" s="54" t="s">
        <v>517</v>
      </c>
      <c r="B1136" s="54">
        <v>1981</v>
      </c>
      <c r="C1136" s="56" t="s">
        <v>23</v>
      </c>
      <c r="D1136" s="54" t="s">
        <v>517</v>
      </c>
      <c r="E1136" s="54">
        <v>6089</v>
      </c>
      <c r="F1136" s="54" t="s">
        <v>315</v>
      </c>
      <c r="G1136" s="54">
        <v>2596791.77</v>
      </c>
      <c r="H1136" s="54">
        <v>1117234.8629999999</v>
      </c>
      <c r="I1136" s="54" t="s">
        <v>38</v>
      </c>
      <c r="J1136" s="55">
        <v>39630</v>
      </c>
    </row>
    <row r="1137" spans="1:10" x14ac:dyDescent="0.3">
      <c r="A1137" s="54" t="s">
        <v>521</v>
      </c>
      <c r="B1137" s="54">
        <v>1982</v>
      </c>
      <c r="C1137" s="56" t="s">
        <v>23</v>
      </c>
      <c r="D1137" s="54" t="s">
        <v>527</v>
      </c>
      <c r="E1137" s="54">
        <v>6084</v>
      </c>
      <c r="F1137" s="54" t="s">
        <v>315</v>
      </c>
      <c r="G1137" s="54">
        <v>2598159.6320000002</v>
      </c>
      <c r="H1137" s="54">
        <v>1113324.7679999999</v>
      </c>
      <c r="I1137" s="54" t="s">
        <v>38</v>
      </c>
      <c r="J1137" s="55">
        <v>39630</v>
      </c>
    </row>
    <row r="1138" spans="1:10" x14ac:dyDescent="0.3">
      <c r="A1138" s="54" t="s">
        <v>521</v>
      </c>
      <c r="B1138" s="54">
        <v>1982</v>
      </c>
      <c r="C1138" s="56" t="s">
        <v>23</v>
      </c>
      <c r="D1138" s="54" t="s">
        <v>520</v>
      </c>
      <c r="E1138" s="54">
        <v>6087</v>
      </c>
      <c r="F1138" s="54" t="s">
        <v>315</v>
      </c>
      <c r="G1138" s="54">
        <v>2599406.4029999999</v>
      </c>
      <c r="H1138" s="54">
        <v>1110197.5149999999</v>
      </c>
      <c r="I1138" s="54" t="s">
        <v>38</v>
      </c>
      <c r="J1138" s="55">
        <v>39630</v>
      </c>
    </row>
    <row r="1139" spans="1:10" x14ac:dyDescent="0.3">
      <c r="A1139" s="54" t="s">
        <v>528</v>
      </c>
      <c r="B1139" s="54">
        <v>1983</v>
      </c>
      <c r="C1139" s="56" t="s">
        <v>23</v>
      </c>
      <c r="D1139" s="54" t="s">
        <v>528</v>
      </c>
      <c r="E1139" s="54">
        <v>6083</v>
      </c>
      <c r="F1139" s="54" t="s">
        <v>315</v>
      </c>
      <c r="G1139" s="54">
        <v>2603820.8420000002</v>
      </c>
      <c r="H1139" s="54">
        <v>1108060.561</v>
      </c>
      <c r="I1139" s="54" t="s">
        <v>38</v>
      </c>
      <c r="J1139" s="55">
        <v>39630</v>
      </c>
    </row>
    <row r="1140" spans="1:10" x14ac:dyDescent="0.3">
      <c r="A1140" s="54" t="s">
        <v>535</v>
      </c>
      <c r="B1140" s="54">
        <v>1983</v>
      </c>
      <c r="C1140" s="56" t="s">
        <v>46</v>
      </c>
      <c r="D1140" s="54" t="s">
        <v>528</v>
      </c>
      <c r="E1140" s="54">
        <v>6083</v>
      </c>
      <c r="F1140" s="54" t="s">
        <v>315</v>
      </c>
      <c r="G1140" s="54">
        <v>2601518.952</v>
      </c>
      <c r="H1140" s="54">
        <v>1106913.6910000001</v>
      </c>
      <c r="I1140" s="54" t="s">
        <v>38</v>
      </c>
      <c r="J1140" s="55">
        <v>41487</v>
      </c>
    </row>
    <row r="1141" spans="1:10" x14ac:dyDescent="0.3">
      <c r="A1141" s="54" t="s">
        <v>533</v>
      </c>
      <c r="B1141" s="54">
        <v>1984</v>
      </c>
      <c r="C1141" s="56" t="s">
        <v>54</v>
      </c>
      <c r="D1141" s="54" t="s">
        <v>528</v>
      </c>
      <c r="E1141" s="54">
        <v>6083</v>
      </c>
      <c r="F1141" s="54" t="s">
        <v>315</v>
      </c>
      <c r="G1141" s="54">
        <v>2605019.1880000001</v>
      </c>
      <c r="H1141" s="54">
        <v>1105221.882</v>
      </c>
      <c r="I1141" s="54" t="s">
        <v>38</v>
      </c>
      <c r="J1141" s="55">
        <v>39630</v>
      </c>
    </row>
    <row r="1142" spans="1:10" x14ac:dyDescent="0.3">
      <c r="A1142" s="54" t="s">
        <v>534</v>
      </c>
      <c r="B1142" s="54">
        <v>1984</v>
      </c>
      <c r="C1142" s="56" t="s">
        <v>23</v>
      </c>
      <c r="D1142" s="54" t="s">
        <v>528</v>
      </c>
      <c r="E1142" s="54">
        <v>6083</v>
      </c>
      <c r="F1142" s="54" t="s">
        <v>315</v>
      </c>
      <c r="G1142" s="54">
        <v>2602969.9890000001</v>
      </c>
      <c r="H1142" s="54">
        <v>1103037.2609999999</v>
      </c>
      <c r="I1142" s="54" t="s">
        <v>38</v>
      </c>
      <c r="J1142" s="55">
        <v>39630</v>
      </c>
    </row>
    <row r="1143" spans="1:10" x14ac:dyDescent="0.3">
      <c r="A1143" s="54" t="s">
        <v>531</v>
      </c>
      <c r="B1143" s="54">
        <v>1985</v>
      </c>
      <c r="C1143" s="56" t="s">
        <v>54</v>
      </c>
      <c r="D1143" s="54" t="s">
        <v>528</v>
      </c>
      <c r="E1143" s="54">
        <v>6083</v>
      </c>
      <c r="F1143" s="54" t="s">
        <v>315</v>
      </c>
      <c r="G1143" s="54">
        <v>2609546.361</v>
      </c>
      <c r="H1143" s="54">
        <v>1098899.514</v>
      </c>
      <c r="I1143" s="54" t="s">
        <v>38</v>
      </c>
      <c r="J1143" s="55">
        <v>39630</v>
      </c>
    </row>
    <row r="1144" spans="1:10" x14ac:dyDescent="0.3">
      <c r="A1144" s="54" t="s">
        <v>532</v>
      </c>
      <c r="B1144" s="54">
        <v>1985</v>
      </c>
      <c r="C1144" s="56" t="s">
        <v>23</v>
      </c>
      <c r="D1144" s="54" t="s">
        <v>528</v>
      </c>
      <c r="E1144" s="54">
        <v>6083</v>
      </c>
      <c r="F1144" s="54" t="s">
        <v>315</v>
      </c>
      <c r="G1144" s="54">
        <v>2606072.8309999998</v>
      </c>
      <c r="H1144" s="54">
        <v>1105142.1569999999</v>
      </c>
      <c r="I1144" s="54" t="s">
        <v>38</v>
      </c>
      <c r="J1144" s="55">
        <v>39630</v>
      </c>
    </row>
    <row r="1145" spans="1:10" x14ac:dyDescent="0.3">
      <c r="A1145" s="54" t="s">
        <v>530</v>
      </c>
      <c r="B1145" s="54">
        <v>1985</v>
      </c>
      <c r="C1145" s="56" t="s">
        <v>46</v>
      </c>
      <c r="D1145" s="54" t="s">
        <v>528</v>
      </c>
      <c r="E1145" s="54">
        <v>6083</v>
      </c>
      <c r="F1145" s="54" t="s">
        <v>315</v>
      </c>
      <c r="G1145" s="54">
        <v>2606613.7409999999</v>
      </c>
      <c r="H1145" s="54">
        <v>1107617.9129999999</v>
      </c>
      <c r="I1145" s="54" t="s">
        <v>38</v>
      </c>
      <c r="J1145" s="55">
        <v>41487</v>
      </c>
    </row>
    <row r="1146" spans="1:10" x14ac:dyDescent="0.3">
      <c r="A1146" s="54" t="s">
        <v>529</v>
      </c>
      <c r="B1146" s="54">
        <v>1986</v>
      </c>
      <c r="C1146" s="56" t="s">
        <v>23</v>
      </c>
      <c r="D1146" s="54" t="s">
        <v>528</v>
      </c>
      <c r="E1146" s="54">
        <v>6083</v>
      </c>
      <c r="F1146" s="54" t="s">
        <v>315</v>
      </c>
      <c r="G1146" s="54">
        <v>2603675.96</v>
      </c>
      <c r="H1146" s="54">
        <v>1095052.0049999999</v>
      </c>
      <c r="I1146" s="54" t="s">
        <v>38</v>
      </c>
      <c r="J1146" s="55">
        <v>39630</v>
      </c>
    </row>
    <row r="1147" spans="1:10" x14ac:dyDescent="0.3">
      <c r="A1147" s="54" t="s">
        <v>527</v>
      </c>
      <c r="B1147" s="54">
        <v>1987</v>
      </c>
      <c r="C1147" s="56" t="s">
        <v>23</v>
      </c>
      <c r="D1147" s="54" t="s">
        <v>527</v>
      </c>
      <c r="E1147" s="54">
        <v>6084</v>
      </c>
      <c r="F1147" s="54" t="s">
        <v>315</v>
      </c>
      <c r="G1147" s="54">
        <v>2596510.7820000001</v>
      </c>
      <c r="H1147" s="54">
        <v>1108654.4509999999</v>
      </c>
      <c r="I1147" s="54" t="s">
        <v>38</v>
      </c>
      <c r="J1147" s="55">
        <v>39630</v>
      </c>
    </row>
    <row r="1148" spans="1:10" x14ac:dyDescent="0.3">
      <c r="A1148" s="54" t="s">
        <v>518</v>
      </c>
      <c r="B1148" s="54">
        <v>1988</v>
      </c>
      <c r="C1148" s="56" t="s">
        <v>46</v>
      </c>
      <c r="D1148" s="54" t="s">
        <v>517</v>
      </c>
      <c r="E1148" s="54">
        <v>6089</v>
      </c>
      <c r="F1148" s="54" t="s">
        <v>315</v>
      </c>
      <c r="G1148" s="54">
        <v>2595860.96</v>
      </c>
      <c r="H1148" s="54">
        <v>1114631.7279999999</v>
      </c>
      <c r="I1148" s="54" t="s">
        <v>38</v>
      </c>
      <c r="J1148" s="55">
        <v>39630</v>
      </c>
    </row>
    <row r="1149" spans="1:10" x14ac:dyDescent="0.3">
      <c r="A1149" s="54" t="s">
        <v>519</v>
      </c>
      <c r="B1149" s="54">
        <v>1988</v>
      </c>
      <c r="C1149" s="56" t="s">
        <v>54</v>
      </c>
      <c r="D1149" s="54" t="s">
        <v>517</v>
      </c>
      <c r="E1149" s="54">
        <v>6089</v>
      </c>
      <c r="F1149" s="54" t="s">
        <v>315</v>
      </c>
      <c r="G1149" s="54">
        <v>2594908.7080000001</v>
      </c>
      <c r="H1149" s="54">
        <v>1113509.2379999999</v>
      </c>
      <c r="I1149" s="54" t="s">
        <v>38</v>
      </c>
      <c r="J1149" s="55">
        <v>39630</v>
      </c>
    </row>
    <row r="1150" spans="1:10" x14ac:dyDescent="0.3">
      <c r="A1150" s="54" t="s">
        <v>352</v>
      </c>
      <c r="B1150" s="54">
        <v>1991</v>
      </c>
      <c r="C1150" s="56" t="s">
        <v>46</v>
      </c>
      <c r="D1150" s="54" t="s">
        <v>342</v>
      </c>
      <c r="E1150" s="54">
        <v>6266</v>
      </c>
      <c r="F1150" s="54" t="s">
        <v>315</v>
      </c>
      <c r="G1150" s="54">
        <v>2592977.4959999998</v>
      </c>
      <c r="H1150" s="54">
        <v>1117814.551</v>
      </c>
      <c r="I1150" s="54" t="s">
        <v>38</v>
      </c>
      <c r="J1150" s="55">
        <v>39630</v>
      </c>
    </row>
    <row r="1151" spans="1:10" x14ac:dyDescent="0.3">
      <c r="A1151" s="54" t="s">
        <v>349</v>
      </c>
      <c r="B1151" s="54">
        <v>1991</v>
      </c>
      <c r="C1151" s="56" t="s">
        <v>348</v>
      </c>
      <c r="D1151" s="54" t="s">
        <v>342</v>
      </c>
      <c r="E1151" s="54">
        <v>6266</v>
      </c>
      <c r="F1151" s="54" t="s">
        <v>315</v>
      </c>
      <c r="G1151" s="54">
        <v>2592706.5750000002</v>
      </c>
      <c r="H1151" s="54">
        <v>1117297.33</v>
      </c>
      <c r="I1151" s="54" t="s">
        <v>38</v>
      </c>
      <c r="J1151" s="55">
        <v>39630</v>
      </c>
    </row>
    <row r="1152" spans="1:10" x14ac:dyDescent="0.3">
      <c r="A1152" s="54" t="s">
        <v>351</v>
      </c>
      <c r="B1152" s="54">
        <v>1991</v>
      </c>
      <c r="C1152" s="56" t="s">
        <v>44</v>
      </c>
      <c r="D1152" s="54" t="s">
        <v>342</v>
      </c>
      <c r="E1152" s="54">
        <v>6266</v>
      </c>
      <c r="F1152" s="54" t="s">
        <v>315</v>
      </c>
      <c r="G1152" s="54">
        <v>2593464.301</v>
      </c>
      <c r="H1152" s="54">
        <v>1117838.8640000001</v>
      </c>
      <c r="I1152" s="54" t="s">
        <v>38</v>
      </c>
      <c r="J1152" s="55">
        <v>39630</v>
      </c>
    </row>
    <row r="1153" spans="1:10" x14ac:dyDescent="0.3">
      <c r="A1153" s="54" t="s">
        <v>341</v>
      </c>
      <c r="B1153" s="54">
        <v>1991</v>
      </c>
      <c r="C1153" s="56" t="s">
        <v>23</v>
      </c>
      <c r="D1153" s="54" t="s">
        <v>342</v>
      </c>
      <c r="E1153" s="54">
        <v>6266</v>
      </c>
      <c r="F1153" s="54" t="s">
        <v>315</v>
      </c>
      <c r="G1153" s="54">
        <v>2593532.2510000002</v>
      </c>
      <c r="H1153" s="54">
        <v>1117339.8359999999</v>
      </c>
      <c r="I1153" s="54" t="s">
        <v>38</v>
      </c>
      <c r="J1153" s="55">
        <v>39630</v>
      </c>
    </row>
    <row r="1154" spans="1:10" x14ac:dyDescent="0.3">
      <c r="A1154" s="54" t="s">
        <v>341</v>
      </c>
      <c r="B1154" s="54">
        <v>1991</v>
      </c>
      <c r="C1154" s="56" t="s">
        <v>23</v>
      </c>
      <c r="D1154" s="54" t="s">
        <v>340</v>
      </c>
      <c r="E1154" s="54">
        <v>6267</v>
      </c>
      <c r="F1154" s="54" t="s">
        <v>315</v>
      </c>
      <c r="G1154" s="54">
        <v>2592313.787</v>
      </c>
      <c r="H1154" s="54">
        <v>1116778.9620000001</v>
      </c>
      <c r="I1154" s="54" t="s">
        <v>38</v>
      </c>
      <c r="J1154" s="55">
        <v>39630</v>
      </c>
    </row>
    <row r="1155" spans="1:10" x14ac:dyDescent="0.3">
      <c r="A1155" s="54" t="s">
        <v>350</v>
      </c>
      <c r="B1155" s="54">
        <v>1991</v>
      </c>
      <c r="C1155" s="56" t="s">
        <v>98</v>
      </c>
      <c r="D1155" s="54" t="s">
        <v>342</v>
      </c>
      <c r="E1155" s="54">
        <v>6266</v>
      </c>
      <c r="F1155" s="54" t="s">
        <v>315</v>
      </c>
      <c r="G1155" s="54">
        <v>2593851.6540000001</v>
      </c>
      <c r="H1155" s="54">
        <v>1118321.4169999999</v>
      </c>
      <c r="I1155" s="54" t="s">
        <v>38</v>
      </c>
      <c r="J1155" s="55">
        <v>39630</v>
      </c>
    </row>
    <row r="1156" spans="1:10" x14ac:dyDescent="0.3">
      <c r="A1156" s="54" t="s">
        <v>344</v>
      </c>
      <c r="B1156" s="54">
        <v>1992</v>
      </c>
      <c r="C1156" s="56" t="s">
        <v>44</v>
      </c>
      <c r="D1156" s="54" t="s">
        <v>342</v>
      </c>
      <c r="E1156" s="54">
        <v>6266</v>
      </c>
      <c r="F1156" s="54" t="s">
        <v>315</v>
      </c>
      <c r="G1156" s="54">
        <v>2594975.5529999998</v>
      </c>
      <c r="H1156" s="54">
        <v>1117924.973</v>
      </c>
      <c r="I1156" s="54" t="s">
        <v>38</v>
      </c>
      <c r="J1156" s="55">
        <v>39630</v>
      </c>
    </row>
    <row r="1157" spans="1:10" x14ac:dyDescent="0.3">
      <c r="A1157" s="54" t="s">
        <v>345</v>
      </c>
      <c r="B1157" s="54">
        <v>1992</v>
      </c>
      <c r="C1157" s="56" t="s">
        <v>46</v>
      </c>
      <c r="D1157" s="54" t="s">
        <v>342</v>
      </c>
      <c r="E1157" s="54">
        <v>6266</v>
      </c>
      <c r="F1157" s="54" t="s">
        <v>315</v>
      </c>
      <c r="G1157" s="54">
        <v>2595088.7310000001</v>
      </c>
      <c r="H1157" s="54">
        <v>1117707.456</v>
      </c>
      <c r="I1157" s="54" t="s">
        <v>38</v>
      </c>
      <c r="J1157" s="55">
        <v>39630</v>
      </c>
    </row>
    <row r="1158" spans="1:10" x14ac:dyDescent="0.3">
      <c r="A1158" s="54" t="s">
        <v>347</v>
      </c>
      <c r="B1158" s="54">
        <v>1992</v>
      </c>
      <c r="C1158" s="56" t="s">
        <v>23</v>
      </c>
      <c r="D1158" s="54" t="s">
        <v>517</v>
      </c>
      <c r="E1158" s="54">
        <v>6089</v>
      </c>
      <c r="F1158" s="54" t="s">
        <v>315</v>
      </c>
      <c r="G1158" s="54">
        <v>2595542.1639999999</v>
      </c>
      <c r="H1158" s="54">
        <v>1117572.061</v>
      </c>
      <c r="I1158" s="54" t="s">
        <v>38</v>
      </c>
      <c r="J1158" s="55">
        <v>39630</v>
      </c>
    </row>
    <row r="1159" spans="1:10" x14ac:dyDescent="0.3">
      <c r="A1159" s="54" t="s">
        <v>347</v>
      </c>
      <c r="B1159" s="54">
        <v>1992</v>
      </c>
      <c r="C1159" s="56" t="s">
        <v>23</v>
      </c>
      <c r="D1159" s="54" t="s">
        <v>342</v>
      </c>
      <c r="E1159" s="54">
        <v>6266</v>
      </c>
      <c r="F1159" s="54" t="s">
        <v>315</v>
      </c>
      <c r="G1159" s="54">
        <v>2594188.56</v>
      </c>
      <c r="H1159" s="54">
        <v>1117101.608</v>
      </c>
      <c r="I1159" s="54" t="s">
        <v>38</v>
      </c>
      <c r="J1159" s="55">
        <v>39630</v>
      </c>
    </row>
    <row r="1160" spans="1:10" x14ac:dyDescent="0.3">
      <c r="A1160" s="54" t="s">
        <v>346</v>
      </c>
      <c r="B1160" s="54">
        <v>1992</v>
      </c>
      <c r="C1160" s="56" t="s">
        <v>54</v>
      </c>
      <c r="D1160" s="54" t="s">
        <v>517</v>
      </c>
      <c r="E1160" s="54">
        <v>6089</v>
      </c>
      <c r="F1160" s="54" t="s">
        <v>315</v>
      </c>
      <c r="G1160" s="54">
        <v>2596178.2919999999</v>
      </c>
      <c r="H1160" s="54">
        <v>1116499.9099999999</v>
      </c>
      <c r="I1160" s="54" t="s">
        <v>38</v>
      </c>
      <c r="J1160" s="55">
        <v>39630</v>
      </c>
    </row>
    <row r="1161" spans="1:10" x14ac:dyDescent="0.3">
      <c r="A1161" s="54" t="s">
        <v>346</v>
      </c>
      <c r="B1161" s="54">
        <v>1992</v>
      </c>
      <c r="C1161" s="56" t="s">
        <v>54</v>
      </c>
      <c r="D1161" s="54" t="s">
        <v>342</v>
      </c>
      <c r="E1161" s="54">
        <v>6266</v>
      </c>
      <c r="F1161" s="54" t="s">
        <v>315</v>
      </c>
      <c r="G1161" s="54">
        <v>2594958.1239999998</v>
      </c>
      <c r="H1161" s="54">
        <v>1116032.6310000001</v>
      </c>
      <c r="I1161" s="54" t="s">
        <v>38</v>
      </c>
      <c r="J1161" s="55">
        <v>39630</v>
      </c>
    </row>
    <row r="1162" spans="1:10" x14ac:dyDescent="0.3">
      <c r="A1162" s="54" t="s">
        <v>619</v>
      </c>
      <c r="B1162" s="54">
        <v>1993</v>
      </c>
      <c r="C1162" s="56" t="s">
        <v>46</v>
      </c>
      <c r="D1162" s="54" t="s">
        <v>608</v>
      </c>
      <c r="E1162" s="54">
        <v>6024</v>
      </c>
      <c r="F1162" s="54" t="s">
        <v>315</v>
      </c>
      <c r="G1162" s="54">
        <v>2593023.4810000001</v>
      </c>
      <c r="H1162" s="54">
        <v>1114630.871</v>
      </c>
      <c r="I1162" s="54" t="s">
        <v>38</v>
      </c>
      <c r="J1162" s="55">
        <v>39630</v>
      </c>
    </row>
    <row r="1163" spans="1:10" x14ac:dyDescent="0.3">
      <c r="A1163" s="54" t="s">
        <v>340</v>
      </c>
      <c r="B1163" s="54">
        <v>1993</v>
      </c>
      <c r="C1163" s="56" t="s">
        <v>23</v>
      </c>
      <c r="D1163" s="54" t="s">
        <v>608</v>
      </c>
      <c r="E1163" s="54">
        <v>6024</v>
      </c>
      <c r="F1163" s="54" t="s">
        <v>315</v>
      </c>
      <c r="G1163" s="54">
        <v>2592252.1439999999</v>
      </c>
      <c r="H1163" s="54">
        <v>1115417.95</v>
      </c>
      <c r="I1163" s="54" t="s">
        <v>38</v>
      </c>
      <c r="J1163" s="55">
        <v>39630</v>
      </c>
    </row>
    <row r="1164" spans="1:10" x14ac:dyDescent="0.3">
      <c r="A1164" s="54" t="s">
        <v>340</v>
      </c>
      <c r="B1164" s="54">
        <v>1993</v>
      </c>
      <c r="C1164" s="56" t="s">
        <v>23</v>
      </c>
      <c r="D1164" s="54" t="s">
        <v>342</v>
      </c>
      <c r="E1164" s="54">
        <v>6266</v>
      </c>
      <c r="F1164" s="54" t="s">
        <v>315</v>
      </c>
      <c r="G1164" s="54">
        <v>2593067.3420000002</v>
      </c>
      <c r="H1164" s="54">
        <v>1116517.5660000001</v>
      </c>
      <c r="I1164" s="54" t="s">
        <v>38</v>
      </c>
      <c r="J1164" s="55">
        <v>39630</v>
      </c>
    </row>
    <row r="1165" spans="1:10" x14ac:dyDescent="0.3">
      <c r="A1165" s="54" t="s">
        <v>340</v>
      </c>
      <c r="B1165" s="54">
        <v>1993</v>
      </c>
      <c r="C1165" s="56" t="s">
        <v>23</v>
      </c>
      <c r="D1165" s="54" t="s">
        <v>340</v>
      </c>
      <c r="E1165" s="54">
        <v>6267</v>
      </c>
      <c r="F1165" s="54" t="s">
        <v>315</v>
      </c>
      <c r="G1165" s="54">
        <v>2592242.9539999999</v>
      </c>
      <c r="H1165" s="54">
        <v>1116023.4739999999</v>
      </c>
      <c r="I1165" s="54" t="s">
        <v>38</v>
      </c>
      <c r="J1165" s="55">
        <v>39630</v>
      </c>
    </row>
    <row r="1166" spans="1:10" x14ac:dyDescent="0.3">
      <c r="A1166" s="54" t="s">
        <v>343</v>
      </c>
      <c r="B1166" s="54">
        <v>1994</v>
      </c>
      <c r="C1166" s="56" t="s">
        <v>46</v>
      </c>
      <c r="D1166" s="54" t="s">
        <v>608</v>
      </c>
      <c r="E1166" s="54">
        <v>6024</v>
      </c>
      <c r="F1166" s="54" t="s">
        <v>315</v>
      </c>
      <c r="G1166" s="54">
        <v>2589837.7400000002</v>
      </c>
      <c r="H1166" s="54">
        <v>1116888.9950000001</v>
      </c>
      <c r="I1166" s="54" t="s">
        <v>38</v>
      </c>
      <c r="J1166" s="55">
        <v>39630</v>
      </c>
    </row>
    <row r="1167" spans="1:10" x14ac:dyDescent="0.3">
      <c r="A1167" s="54" t="s">
        <v>343</v>
      </c>
      <c r="B1167" s="54">
        <v>1994</v>
      </c>
      <c r="C1167" s="56" t="s">
        <v>46</v>
      </c>
      <c r="D1167" s="54" t="s">
        <v>342</v>
      </c>
      <c r="E1167" s="54">
        <v>6266</v>
      </c>
      <c r="F1167" s="54" t="s">
        <v>315</v>
      </c>
      <c r="G1167" s="54">
        <v>2590679.9410000001</v>
      </c>
      <c r="H1167" s="54">
        <v>1117327.7150000001</v>
      </c>
      <c r="I1167" s="54" t="s">
        <v>38</v>
      </c>
      <c r="J1167" s="55">
        <v>39630</v>
      </c>
    </row>
    <row r="1168" spans="1:10" x14ac:dyDescent="0.3">
      <c r="A1168" s="54" t="s">
        <v>613</v>
      </c>
      <c r="B1168" s="54">
        <v>1996</v>
      </c>
      <c r="C1168" s="56" t="s">
        <v>348</v>
      </c>
      <c r="D1168" s="54" t="s">
        <v>608</v>
      </c>
      <c r="E1168" s="54">
        <v>6024</v>
      </c>
      <c r="F1168" s="54" t="s">
        <v>315</v>
      </c>
      <c r="G1168" s="54">
        <v>2591532.469</v>
      </c>
      <c r="H1168" s="54">
        <v>1116982.8219999999</v>
      </c>
      <c r="I1168" s="54" t="s">
        <v>38</v>
      </c>
      <c r="J1168" s="55">
        <v>39630</v>
      </c>
    </row>
    <row r="1169" spans="1:10" x14ac:dyDescent="0.3">
      <c r="A1169" s="54" t="s">
        <v>618</v>
      </c>
      <c r="B1169" s="54">
        <v>1996</v>
      </c>
      <c r="C1169" s="56" t="s">
        <v>23</v>
      </c>
      <c r="D1169" s="54" t="s">
        <v>608</v>
      </c>
      <c r="E1169" s="54">
        <v>6024</v>
      </c>
      <c r="F1169" s="54" t="s">
        <v>315</v>
      </c>
      <c r="G1169" s="54">
        <v>2589902.318</v>
      </c>
      <c r="H1169" s="54">
        <v>1115691.1850000001</v>
      </c>
      <c r="I1169" s="54" t="s">
        <v>38</v>
      </c>
      <c r="J1169" s="55">
        <v>39630</v>
      </c>
    </row>
    <row r="1170" spans="1:10" x14ac:dyDescent="0.3">
      <c r="A1170" s="54" t="s">
        <v>612</v>
      </c>
      <c r="B1170" s="54">
        <v>1996</v>
      </c>
      <c r="C1170" s="56" t="s">
        <v>543</v>
      </c>
      <c r="D1170" s="54" t="s">
        <v>608</v>
      </c>
      <c r="E1170" s="54">
        <v>6024</v>
      </c>
      <c r="F1170" s="54" t="s">
        <v>315</v>
      </c>
      <c r="G1170" s="54">
        <v>2592045.4410000001</v>
      </c>
      <c r="H1170" s="54">
        <v>1113690.5449999999</v>
      </c>
      <c r="I1170" s="54" t="s">
        <v>38</v>
      </c>
      <c r="J1170" s="55">
        <v>39630</v>
      </c>
    </row>
    <row r="1171" spans="1:10" x14ac:dyDescent="0.3">
      <c r="A1171" s="54" t="s">
        <v>616</v>
      </c>
      <c r="B1171" s="54">
        <v>1996</v>
      </c>
      <c r="C1171" s="56" t="s">
        <v>46</v>
      </c>
      <c r="D1171" s="54" t="s">
        <v>608</v>
      </c>
      <c r="E1171" s="54">
        <v>6024</v>
      </c>
      <c r="F1171" s="54" t="s">
        <v>315</v>
      </c>
      <c r="G1171" s="54">
        <v>2586697.9410000001</v>
      </c>
      <c r="H1171" s="54">
        <v>1115503.588</v>
      </c>
      <c r="I1171" s="54" t="s">
        <v>38</v>
      </c>
      <c r="J1171" s="55">
        <v>39630</v>
      </c>
    </row>
    <row r="1172" spans="1:10" x14ac:dyDescent="0.3">
      <c r="A1172" s="54" t="s">
        <v>611</v>
      </c>
      <c r="B1172" s="54">
        <v>1996</v>
      </c>
      <c r="C1172" s="56" t="s">
        <v>541</v>
      </c>
      <c r="D1172" s="54" t="s">
        <v>608</v>
      </c>
      <c r="E1172" s="54">
        <v>6024</v>
      </c>
      <c r="F1172" s="54" t="s">
        <v>315</v>
      </c>
      <c r="G1172" s="54">
        <v>2591390.16</v>
      </c>
      <c r="H1172" s="54">
        <v>1115867.196</v>
      </c>
      <c r="I1172" s="54" t="s">
        <v>38</v>
      </c>
      <c r="J1172" s="55">
        <v>39630</v>
      </c>
    </row>
    <row r="1173" spans="1:10" x14ac:dyDescent="0.3">
      <c r="A1173" s="54" t="s">
        <v>615</v>
      </c>
      <c r="B1173" s="54">
        <v>1996</v>
      </c>
      <c r="C1173" s="56" t="s">
        <v>44</v>
      </c>
      <c r="D1173" s="54" t="s">
        <v>608</v>
      </c>
      <c r="E1173" s="54">
        <v>6024</v>
      </c>
      <c r="F1173" s="54" t="s">
        <v>315</v>
      </c>
      <c r="G1173" s="54">
        <v>2586152.3679999998</v>
      </c>
      <c r="H1173" s="54">
        <v>1113957.45</v>
      </c>
      <c r="I1173" s="54" t="s">
        <v>38</v>
      </c>
      <c r="J1173" s="55">
        <v>39630</v>
      </c>
    </row>
    <row r="1174" spans="1:10" x14ac:dyDescent="0.3">
      <c r="A1174" s="54" t="s">
        <v>617</v>
      </c>
      <c r="B1174" s="54">
        <v>1996</v>
      </c>
      <c r="C1174" s="56" t="s">
        <v>54</v>
      </c>
      <c r="D1174" s="54" t="s">
        <v>608</v>
      </c>
      <c r="E1174" s="54">
        <v>6024</v>
      </c>
      <c r="F1174" s="54" t="s">
        <v>315</v>
      </c>
      <c r="G1174" s="54">
        <v>2587243.0290000001</v>
      </c>
      <c r="H1174" s="54">
        <v>1115244.2819999999</v>
      </c>
      <c r="I1174" s="54" t="s">
        <v>38</v>
      </c>
      <c r="J1174" s="55">
        <v>39630</v>
      </c>
    </row>
    <row r="1175" spans="1:10" x14ac:dyDescent="0.3">
      <c r="A1175" s="54" t="s">
        <v>614</v>
      </c>
      <c r="B1175" s="54">
        <v>1996</v>
      </c>
      <c r="C1175" s="56" t="s">
        <v>98</v>
      </c>
      <c r="D1175" s="54" t="s">
        <v>608</v>
      </c>
      <c r="E1175" s="54">
        <v>6024</v>
      </c>
      <c r="F1175" s="54" t="s">
        <v>315</v>
      </c>
      <c r="G1175" s="54">
        <v>2590633.1639999999</v>
      </c>
      <c r="H1175" s="54">
        <v>1113405.4069999999</v>
      </c>
      <c r="I1175" s="54" t="s">
        <v>38</v>
      </c>
      <c r="J1175" s="55">
        <v>40909</v>
      </c>
    </row>
    <row r="1176" spans="1:10" x14ac:dyDescent="0.3">
      <c r="A1176" s="54" t="s">
        <v>489</v>
      </c>
      <c r="B1176" s="54">
        <v>1997</v>
      </c>
      <c r="C1176" s="56" t="s">
        <v>23</v>
      </c>
      <c r="D1176" s="54" t="s">
        <v>608</v>
      </c>
      <c r="E1176" s="54">
        <v>6024</v>
      </c>
      <c r="F1176" s="54" t="s">
        <v>315</v>
      </c>
      <c r="G1176" s="54">
        <v>2588346.9709999999</v>
      </c>
      <c r="H1176" s="54">
        <v>1112788.5970000001</v>
      </c>
      <c r="I1176" s="54" t="s">
        <v>38</v>
      </c>
      <c r="J1176" s="55">
        <v>39630</v>
      </c>
    </row>
    <row r="1177" spans="1:10" x14ac:dyDescent="0.3">
      <c r="A1177" s="54" t="s">
        <v>489</v>
      </c>
      <c r="B1177" s="54">
        <v>1997</v>
      </c>
      <c r="C1177" s="56" t="s">
        <v>23</v>
      </c>
      <c r="D1177" s="54" t="s">
        <v>488</v>
      </c>
      <c r="E1177" s="54">
        <v>6134</v>
      </c>
      <c r="F1177" s="54" t="s">
        <v>315</v>
      </c>
      <c r="G1177" s="54">
        <v>2585730.46</v>
      </c>
      <c r="H1177" s="54">
        <v>1112768.2549999999</v>
      </c>
      <c r="I1177" s="54" t="s">
        <v>38</v>
      </c>
      <c r="J1177" s="55">
        <v>39630</v>
      </c>
    </row>
    <row r="1178" spans="1:10" x14ac:dyDescent="0.3">
      <c r="A1178" s="54" t="s">
        <v>610</v>
      </c>
      <c r="B1178" s="54">
        <v>1997</v>
      </c>
      <c r="C1178" s="56" t="s">
        <v>54</v>
      </c>
      <c r="D1178" s="54" t="s">
        <v>608</v>
      </c>
      <c r="E1178" s="54">
        <v>6024</v>
      </c>
      <c r="F1178" s="54" t="s">
        <v>315</v>
      </c>
      <c r="G1178" s="54">
        <v>2590879.469</v>
      </c>
      <c r="H1178" s="54">
        <v>1107743.3359999999</v>
      </c>
      <c r="I1178" s="54" t="s">
        <v>38</v>
      </c>
      <c r="J1178" s="55">
        <v>39630</v>
      </c>
    </row>
    <row r="1179" spans="1:10" x14ac:dyDescent="0.3">
      <c r="A1179" s="54" t="s">
        <v>609</v>
      </c>
      <c r="B1179" s="54">
        <v>1997</v>
      </c>
      <c r="C1179" s="56" t="s">
        <v>46</v>
      </c>
      <c r="D1179" s="54" t="s">
        <v>608</v>
      </c>
      <c r="E1179" s="54">
        <v>6024</v>
      </c>
      <c r="F1179" s="54" t="s">
        <v>315</v>
      </c>
      <c r="G1179" s="54">
        <v>2589571.6230000001</v>
      </c>
      <c r="H1179" s="54">
        <v>1115280.7109999999</v>
      </c>
      <c r="I1179" s="54" t="s">
        <v>38</v>
      </c>
      <c r="J1179" s="55">
        <v>39630</v>
      </c>
    </row>
    <row r="1180" spans="1:10" x14ac:dyDescent="0.3">
      <c r="A1180" s="54" t="s">
        <v>270</v>
      </c>
      <c r="B1180" s="54">
        <v>2000</v>
      </c>
      <c r="C1180" s="56" t="s">
        <v>23</v>
      </c>
      <c r="D1180" s="54" t="s">
        <v>303</v>
      </c>
      <c r="E1180" s="54">
        <v>6416</v>
      </c>
      <c r="F1180" s="54" t="s">
        <v>217</v>
      </c>
      <c r="G1180" s="54">
        <v>2558516.804</v>
      </c>
      <c r="H1180" s="54">
        <v>1203525.203</v>
      </c>
      <c r="I1180" s="54" t="s">
        <v>38</v>
      </c>
      <c r="J1180" s="55">
        <v>39630</v>
      </c>
    </row>
    <row r="1181" spans="1:10" x14ac:dyDescent="0.3">
      <c r="A1181" s="54" t="s">
        <v>270</v>
      </c>
      <c r="B1181" s="54">
        <v>2000</v>
      </c>
      <c r="C1181" s="56" t="s">
        <v>23</v>
      </c>
      <c r="D1181" s="54" t="s">
        <v>270</v>
      </c>
      <c r="E1181" s="54">
        <v>6458</v>
      </c>
      <c r="F1181" s="54" t="s">
        <v>217</v>
      </c>
      <c r="G1181" s="54">
        <v>2561114.5269999998</v>
      </c>
      <c r="H1181" s="54">
        <v>1205661.3770000001</v>
      </c>
      <c r="I1181" s="54" t="s">
        <v>38</v>
      </c>
      <c r="J1181" s="55">
        <v>39630</v>
      </c>
    </row>
    <row r="1182" spans="1:10" x14ac:dyDescent="0.3">
      <c r="A1182" s="54" t="s">
        <v>307</v>
      </c>
      <c r="B1182" s="54">
        <v>2012</v>
      </c>
      <c r="C1182" s="56" t="s">
        <v>23</v>
      </c>
      <c r="D1182" s="54" t="s">
        <v>303</v>
      </c>
      <c r="E1182" s="54">
        <v>6416</v>
      </c>
      <c r="F1182" s="54" t="s">
        <v>217</v>
      </c>
      <c r="G1182" s="54">
        <v>2557043.91</v>
      </c>
      <c r="H1182" s="54">
        <v>1202931.8589999999</v>
      </c>
      <c r="I1182" s="54" t="s">
        <v>38</v>
      </c>
      <c r="J1182" s="55">
        <v>39630</v>
      </c>
    </row>
    <row r="1183" spans="1:10" x14ac:dyDescent="0.3">
      <c r="A1183" s="54" t="s">
        <v>306</v>
      </c>
      <c r="B1183" s="54">
        <v>2013</v>
      </c>
      <c r="C1183" s="56" t="s">
        <v>23</v>
      </c>
      <c r="D1183" s="54" t="s">
        <v>314</v>
      </c>
      <c r="E1183" s="54">
        <v>6404</v>
      </c>
      <c r="F1183" s="54" t="s">
        <v>217</v>
      </c>
      <c r="G1183" s="54">
        <v>2556301.8459999999</v>
      </c>
      <c r="H1183" s="54">
        <v>1200949.0109999999</v>
      </c>
      <c r="I1183" s="54" t="s">
        <v>38</v>
      </c>
      <c r="J1183" s="55">
        <v>39630</v>
      </c>
    </row>
    <row r="1184" spans="1:10" x14ac:dyDescent="0.3">
      <c r="A1184" s="54" t="s">
        <v>306</v>
      </c>
      <c r="B1184" s="54">
        <v>2013</v>
      </c>
      <c r="C1184" s="56" t="s">
        <v>23</v>
      </c>
      <c r="D1184" s="54" t="s">
        <v>303</v>
      </c>
      <c r="E1184" s="54">
        <v>6416</v>
      </c>
      <c r="F1184" s="54" t="s">
        <v>217</v>
      </c>
      <c r="G1184" s="54">
        <v>2555758.15</v>
      </c>
      <c r="H1184" s="54">
        <v>1202267.237</v>
      </c>
      <c r="I1184" s="54" t="s">
        <v>38</v>
      </c>
      <c r="J1184" s="55">
        <v>39630</v>
      </c>
    </row>
    <row r="1185" spans="1:10" x14ac:dyDescent="0.3">
      <c r="A1185" s="54" t="s">
        <v>305</v>
      </c>
      <c r="B1185" s="54">
        <v>2014</v>
      </c>
      <c r="C1185" s="56" t="s">
        <v>23</v>
      </c>
      <c r="D1185" s="54" t="s">
        <v>314</v>
      </c>
      <c r="E1185" s="54">
        <v>6404</v>
      </c>
      <c r="F1185" s="54" t="s">
        <v>217</v>
      </c>
      <c r="G1185" s="54">
        <v>2553652.6809999999</v>
      </c>
      <c r="H1185" s="54">
        <v>1201791.743</v>
      </c>
      <c r="I1185" s="54" t="s">
        <v>38</v>
      </c>
      <c r="J1185" s="55">
        <v>39630</v>
      </c>
    </row>
    <row r="1186" spans="1:10" x14ac:dyDescent="0.3">
      <c r="A1186" s="54" t="s">
        <v>305</v>
      </c>
      <c r="B1186" s="54">
        <v>2014</v>
      </c>
      <c r="C1186" s="56" t="s">
        <v>23</v>
      </c>
      <c r="D1186" s="54" t="s">
        <v>303</v>
      </c>
      <c r="E1186" s="54">
        <v>6416</v>
      </c>
      <c r="F1186" s="54" t="s">
        <v>217</v>
      </c>
      <c r="G1186" s="54">
        <v>2554065.41</v>
      </c>
      <c r="H1186" s="54">
        <v>1202116.031</v>
      </c>
      <c r="I1186" s="54" t="s">
        <v>38</v>
      </c>
      <c r="J1186" s="55">
        <v>39630</v>
      </c>
    </row>
    <row r="1187" spans="1:10" x14ac:dyDescent="0.3">
      <c r="A1187" s="54" t="s">
        <v>304</v>
      </c>
      <c r="B1187" s="54">
        <v>2015</v>
      </c>
      <c r="C1187" s="56" t="s">
        <v>23</v>
      </c>
      <c r="D1187" s="54" t="s">
        <v>314</v>
      </c>
      <c r="E1187" s="54">
        <v>6404</v>
      </c>
      <c r="F1187" s="54" t="s">
        <v>217</v>
      </c>
      <c r="G1187" s="54">
        <v>2555882.3930000002</v>
      </c>
      <c r="H1187" s="54">
        <v>1200367.9620000001</v>
      </c>
      <c r="I1187" s="54" t="s">
        <v>38</v>
      </c>
      <c r="J1187" s="55">
        <v>39630</v>
      </c>
    </row>
    <row r="1188" spans="1:10" x14ac:dyDescent="0.3">
      <c r="A1188" s="54" t="s">
        <v>304</v>
      </c>
      <c r="B1188" s="54">
        <v>2015</v>
      </c>
      <c r="C1188" s="56" t="s">
        <v>23</v>
      </c>
      <c r="D1188" s="54" t="s">
        <v>303</v>
      </c>
      <c r="E1188" s="54">
        <v>6416</v>
      </c>
      <c r="F1188" s="54" t="s">
        <v>217</v>
      </c>
      <c r="G1188" s="54">
        <v>2555526.162</v>
      </c>
      <c r="H1188" s="54">
        <v>1201110.263</v>
      </c>
      <c r="I1188" s="54" t="s">
        <v>38</v>
      </c>
      <c r="J1188" s="55">
        <v>39630</v>
      </c>
    </row>
    <row r="1189" spans="1:10" x14ac:dyDescent="0.3">
      <c r="A1189" s="54" t="s">
        <v>313</v>
      </c>
      <c r="B1189" s="54">
        <v>2016</v>
      </c>
      <c r="C1189" s="56" t="s">
        <v>23</v>
      </c>
      <c r="D1189" s="54" t="s">
        <v>314</v>
      </c>
      <c r="E1189" s="54">
        <v>6404</v>
      </c>
      <c r="F1189" s="54" t="s">
        <v>217</v>
      </c>
      <c r="G1189" s="54">
        <v>2554228.1260000002</v>
      </c>
      <c r="H1189" s="54">
        <v>1199828.148</v>
      </c>
      <c r="I1189" s="54" t="s">
        <v>38</v>
      </c>
      <c r="J1189" s="55">
        <v>39630</v>
      </c>
    </row>
    <row r="1190" spans="1:10" x14ac:dyDescent="0.3">
      <c r="A1190" s="54" t="s">
        <v>313</v>
      </c>
      <c r="B1190" s="54">
        <v>2016</v>
      </c>
      <c r="C1190" s="56" t="s">
        <v>23</v>
      </c>
      <c r="D1190" s="54" t="s">
        <v>313</v>
      </c>
      <c r="E1190" s="54">
        <v>6408</v>
      </c>
      <c r="F1190" s="54" t="s">
        <v>217</v>
      </c>
      <c r="G1190" s="54">
        <v>2554914.27</v>
      </c>
      <c r="H1190" s="54">
        <v>1199246.6159999999</v>
      </c>
      <c r="I1190" s="54" t="s">
        <v>38</v>
      </c>
      <c r="J1190" s="55">
        <v>39630</v>
      </c>
    </row>
    <row r="1191" spans="1:10" x14ac:dyDescent="0.3">
      <c r="A1191" s="54" t="s">
        <v>314</v>
      </c>
      <c r="B1191" s="54">
        <v>2017</v>
      </c>
      <c r="C1191" s="56" t="s">
        <v>23</v>
      </c>
      <c r="D1191" s="54" t="s">
        <v>314</v>
      </c>
      <c r="E1191" s="54">
        <v>6404</v>
      </c>
      <c r="F1191" s="54" t="s">
        <v>217</v>
      </c>
      <c r="G1191" s="54">
        <v>2552727.3829999999</v>
      </c>
      <c r="H1191" s="54">
        <v>1200535.8289999999</v>
      </c>
      <c r="I1191" s="54" t="s">
        <v>38</v>
      </c>
      <c r="J1191" s="55">
        <v>39630</v>
      </c>
    </row>
    <row r="1192" spans="1:10" x14ac:dyDescent="0.3">
      <c r="A1192" s="54" t="s">
        <v>312</v>
      </c>
      <c r="B1192" s="54">
        <v>2019</v>
      </c>
      <c r="C1192" s="56" t="s">
        <v>46</v>
      </c>
      <c r="D1192" s="54" t="s">
        <v>314</v>
      </c>
      <c r="E1192" s="54">
        <v>6404</v>
      </c>
      <c r="F1192" s="54" t="s">
        <v>217</v>
      </c>
      <c r="G1192" s="54">
        <v>2552870.1740000001</v>
      </c>
      <c r="H1192" s="54">
        <v>1202043.108</v>
      </c>
      <c r="I1192" s="54" t="s">
        <v>38</v>
      </c>
      <c r="J1192" s="55">
        <v>39630</v>
      </c>
    </row>
    <row r="1193" spans="1:10" x14ac:dyDescent="0.3">
      <c r="A1193" s="54" t="s">
        <v>312</v>
      </c>
      <c r="B1193" s="54">
        <v>2019</v>
      </c>
      <c r="C1193" s="56" t="s">
        <v>46</v>
      </c>
      <c r="D1193" s="54" t="s">
        <v>269</v>
      </c>
      <c r="E1193" s="54">
        <v>6413</v>
      </c>
      <c r="F1193" s="54" t="s">
        <v>217</v>
      </c>
      <c r="G1193" s="54">
        <v>2552339.2999999998</v>
      </c>
      <c r="H1193" s="54">
        <v>1202341.3370000001</v>
      </c>
      <c r="I1193" s="54" t="s">
        <v>38</v>
      </c>
      <c r="J1193" s="55">
        <v>39630</v>
      </c>
    </row>
    <row r="1194" spans="1:10" x14ac:dyDescent="0.3">
      <c r="A1194" s="54" t="s">
        <v>269</v>
      </c>
      <c r="B1194" s="54">
        <v>2019</v>
      </c>
      <c r="C1194" s="56" t="s">
        <v>23</v>
      </c>
      <c r="D1194" s="54" t="s">
        <v>269</v>
      </c>
      <c r="E1194" s="54">
        <v>6413</v>
      </c>
      <c r="F1194" s="54" t="s">
        <v>217</v>
      </c>
      <c r="G1194" s="54">
        <v>2551720.0159999998</v>
      </c>
      <c r="H1194" s="54">
        <v>1205032.203</v>
      </c>
      <c r="I1194" s="54" t="s">
        <v>38</v>
      </c>
      <c r="J1194" s="55">
        <v>39630</v>
      </c>
    </row>
    <row r="1195" spans="1:10" x14ac:dyDescent="0.3">
      <c r="A1195" s="54" t="s">
        <v>269</v>
      </c>
      <c r="B1195" s="54">
        <v>2019</v>
      </c>
      <c r="C1195" s="56" t="s">
        <v>23</v>
      </c>
      <c r="D1195" s="54" t="s">
        <v>244</v>
      </c>
      <c r="E1195" s="54">
        <v>6487</v>
      </c>
      <c r="F1195" s="54" t="s">
        <v>217</v>
      </c>
      <c r="G1195" s="54">
        <v>2551744.2250000001</v>
      </c>
      <c r="H1195" s="54">
        <v>1207137.466</v>
      </c>
      <c r="I1195" s="54" t="s">
        <v>38</v>
      </c>
      <c r="J1195" s="55">
        <v>39630</v>
      </c>
    </row>
    <row r="1196" spans="1:10" x14ac:dyDescent="0.3">
      <c r="A1196" s="54" t="s">
        <v>302</v>
      </c>
      <c r="B1196" s="54">
        <v>2022</v>
      </c>
      <c r="C1196" s="56" t="s">
        <v>23</v>
      </c>
      <c r="D1196" s="54" t="s">
        <v>314</v>
      </c>
      <c r="E1196" s="54">
        <v>6404</v>
      </c>
      <c r="F1196" s="54" t="s">
        <v>217</v>
      </c>
      <c r="G1196" s="54">
        <v>2551743.5279999999</v>
      </c>
      <c r="H1196" s="54">
        <v>1199009.4620000001</v>
      </c>
      <c r="I1196" s="54" t="s">
        <v>38</v>
      </c>
      <c r="J1196" s="55">
        <v>39630</v>
      </c>
    </row>
    <row r="1197" spans="1:10" x14ac:dyDescent="0.3">
      <c r="A1197" s="54" t="s">
        <v>302</v>
      </c>
      <c r="B1197" s="54">
        <v>2022</v>
      </c>
      <c r="C1197" s="56" t="s">
        <v>23</v>
      </c>
      <c r="D1197" s="54" t="s">
        <v>313</v>
      </c>
      <c r="E1197" s="54">
        <v>6408</v>
      </c>
      <c r="F1197" s="54" t="s">
        <v>217</v>
      </c>
      <c r="G1197" s="54">
        <v>2554383.3459999999</v>
      </c>
      <c r="H1197" s="54">
        <v>1198253.3400000001</v>
      </c>
      <c r="I1197" s="54" t="s">
        <v>38</v>
      </c>
      <c r="J1197" s="55">
        <v>39630</v>
      </c>
    </row>
    <row r="1198" spans="1:10" x14ac:dyDescent="0.3">
      <c r="A1198" s="54" t="s">
        <v>302</v>
      </c>
      <c r="B1198" s="54">
        <v>2022</v>
      </c>
      <c r="C1198" s="56" t="s">
        <v>23</v>
      </c>
      <c r="D1198" s="54" t="s">
        <v>295</v>
      </c>
      <c r="E1198" s="54">
        <v>6417</v>
      </c>
      <c r="F1198" s="54" t="s">
        <v>217</v>
      </c>
      <c r="G1198" s="54">
        <v>2552180.497</v>
      </c>
      <c r="H1198" s="54">
        <v>1198138.693</v>
      </c>
      <c r="I1198" s="54" t="s">
        <v>38</v>
      </c>
      <c r="J1198" s="55">
        <v>39630</v>
      </c>
    </row>
    <row r="1199" spans="1:10" x14ac:dyDescent="0.3">
      <c r="A1199" s="54" t="s">
        <v>301</v>
      </c>
      <c r="B1199" s="54">
        <v>2023</v>
      </c>
      <c r="C1199" s="56" t="s">
        <v>23</v>
      </c>
      <c r="D1199" s="54" t="s">
        <v>295</v>
      </c>
      <c r="E1199" s="54">
        <v>6417</v>
      </c>
      <c r="F1199" s="54" t="s">
        <v>217</v>
      </c>
      <c r="G1199" s="54">
        <v>2548623.1549999998</v>
      </c>
      <c r="H1199" s="54">
        <v>1197414.959</v>
      </c>
      <c r="I1199" s="54" t="s">
        <v>38</v>
      </c>
      <c r="J1199" s="55">
        <v>39630</v>
      </c>
    </row>
    <row r="1200" spans="1:10" x14ac:dyDescent="0.3">
      <c r="A1200" s="54" t="s">
        <v>300</v>
      </c>
      <c r="B1200" s="54">
        <v>2024</v>
      </c>
      <c r="C1200" s="56" t="s">
        <v>23</v>
      </c>
      <c r="D1200" s="54" t="s">
        <v>295</v>
      </c>
      <c r="E1200" s="54">
        <v>6417</v>
      </c>
      <c r="F1200" s="54" t="s">
        <v>217</v>
      </c>
      <c r="G1200" s="54">
        <v>2547784.7570000002</v>
      </c>
      <c r="H1200" s="54">
        <v>1195902.9539999999</v>
      </c>
      <c r="I1200" s="54" t="s">
        <v>38</v>
      </c>
      <c r="J1200" s="55">
        <v>39630</v>
      </c>
    </row>
    <row r="1201" spans="1:10" x14ac:dyDescent="0.3">
      <c r="A1201" s="54" t="s">
        <v>299</v>
      </c>
      <c r="B1201" s="54">
        <v>2025</v>
      </c>
      <c r="C1201" s="56" t="s">
        <v>23</v>
      </c>
      <c r="D1201" s="54" t="s">
        <v>295</v>
      </c>
      <c r="E1201" s="54">
        <v>6417</v>
      </c>
      <c r="F1201" s="54" t="s">
        <v>217</v>
      </c>
      <c r="G1201" s="54">
        <v>2550781.14</v>
      </c>
      <c r="H1201" s="54">
        <v>1195737.767</v>
      </c>
      <c r="I1201" s="54" t="s">
        <v>38</v>
      </c>
      <c r="J1201" s="55">
        <v>39630</v>
      </c>
    </row>
    <row r="1202" spans="1:10" x14ac:dyDescent="0.3">
      <c r="A1202" s="54" t="s">
        <v>297</v>
      </c>
      <c r="B1202" s="54">
        <v>2027</v>
      </c>
      <c r="C1202" s="56" t="s">
        <v>44</v>
      </c>
      <c r="D1202" s="54" t="s">
        <v>295</v>
      </c>
      <c r="E1202" s="54">
        <v>6417</v>
      </c>
      <c r="F1202" s="54" t="s">
        <v>217</v>
      </c>
      <c r="G1202" s="54">
        <v>2547396</v>
      </c>
      <c r="H1202" s="54">
        <v>1193153.6200000001</v>
      </c>
      <c r="I1202" s="54" t="s">
        <v>38</v>
      </c>
      <c r="J1202" s="55">
        <v>39630</v>
      </c>
    </row>
    <row r="1203" spans="1:10" x14ac:dyDescent="0.3">
      <c r="A1203" s="54" t="s">
        <v>298</v>
      </c>
      <c r="B1203" s="54">
        <v>2027</v>
      </c>
      <c r="C1203" s="56" t="s">
        <v>46</v>
      </c>
      <c r="D1203" s="54" t="s">
        <v>295</v>
      </c>
      <c r="E1203" s="54">
        <v>6417</v>
      </c>
      <c r="F1203" s="54" t="s">
        <v>217</v>
      </c>
      <c r="G1203" s="54">
        <v>2546596.4929999998</v>
      </c>
      <c r="H1203" s="54">
        <v>1195385.0689999999</v>
      </c>
      <c r="I1203" s="54" t="s">
        <v>38</v>
      </c>
      <c r="J1203" s="55">
        <v>39630</v>
      </c>
    </row>
    <row r="1204" spans="1:10" x14ac:dyDescent="0.3">
      <c r="A1204" s="54" t="s">
        <v>296</v>
      </c>
      <c r="B1204" s="54">
        <v>2028</v>
      </c>
      <c r="C1204" s="56" t="s">
        <v>23</v>
      </c>
      <c r="D1204" s="54" t="s">
        <v>1003</v>
      </c>
      <c r="E1204" s="54">
        <v>5554</v>
      </c>
      <c r="F1204" s="54" t="s">
        <v>651</v>
      </c>
      <c r="G1204" s="54">
        <v>2547329.7089999998</v>
      </c>
      <c r="H1204" s="54">
        <v>1191180.26</v>
      </c>
      <c r="I1204" s="54" t="s">
        <v>38</v>
      </c>
      <c r="J1204" s="55">
        <v>39630</v>
      </c>
    </row>
    <row r="1205" spans="1:10" x14ac:dyDescent="0.3">
      <c r="A1205" s="54" t="s">
        <v>296</v>
      </c>
      <c r="B1205" s="54">
        <v>2028</v>
      </c>
      <c r="C1205" s="56" t="s">
        <v>23</v>
      </c>
      <c r="D1205" s="54" t="s">
        <v>295</v>
      </c>
      <c r="E1205" s="54">
        <v>6417</v>
      </c>
      <c r="F1205" s="54" t="s">
        <v>217</v>
      </c>
      <c r="G1205" s="54">
        <v>2547395.3620000002</v>
      </c>
      <c r="H1205" s="54">
        <v>1191880.814</v>
      </c>
      <c r="I1205" s="54" t="s">
        <v>38</v>
      </c>
      <c r="J1205" s="55">
        <v>39630</v>
      </c>
    </row>
    <row r="1206" spans="1:10" x14ac:dyDescent="0.3">
      <c r="A1206" s="54" t="s">
        <v>273</v>
      </c>
      <c r="B1206" s="54">
        <v>2034</v>
      </c>
      <c r="C1206" s="56" t="s">
        <v>23</v>
      </c>
      <c r="D1206" s="54" t="s">
        <v>270</v>
      </c>
      <c r="E1206" s="54">
        <v>6458</v>
      </c>
      <c r="F1206" s="54" t="s">
        <v>217</v>
      </c>
      <c r="G1206" s="54">
        <v>2558043.4550000001</v>
      </c>
      <c r="H1206" s="54">
        <v>1204948.5719999999</v>
      </c>
      <c r="I1206" s="54" t="s">
        <v>38</v>
      </c>
      <c r="J1206" s="55">
        <v>39630</v>
      </c>
    </row>
    <row r="1207" spans="1:10" x14ac:dyDescent="0.3">
      <c r="A1207" s="54" t="s">
        <v>272</v>
      </c>
      <c r="B1207" s="54">
        <v>2035</v>
      </c>
      <c r="C1207" s="56" t="s">
        <v>23</v>
      </c>
      <c r="D1207" s="54" t="s">
        <v>269</v>
      </c>
      <c r="E1207" s="54">
        <v>6413</v>
      </c>
      <c r="F1207" s="54" t="s">
        <v>217</v>
      </c>
      <c r="G1207" s="54">
        <v>2554301.7880000002</v>
      </c>
      <c r="H1207" s="54">
        <v>1203336.6000000001</v>
      </c>
      <c r="I1207" s="54" t="s">
        <v>38</v>
      </c>
      <c r="J1207" s="55">
        <v>39630</v>
      </c>
    </row>
    <row r="1208" spans="1:10" x14ac:dyDescent="0.3">
      <c r="A1208" s="54" t="s">
        <v>272</v>
      </c>
      <c r="B1208" s="54">
        <v>2035</v>
      </c>
      <c r="C1208" s="56" t="s">
        <v>23</v>
      </c>
      <c r="D1208" s="54" t="s">
        <v>303</v>
      </c>
      <c r="E1208" s="54">
        <v>6416</v>
      </c>
      <c r="F1208" s="54" t="s">
        <v>217</v>
      </c>
      <c r="G1208" s="54">
        <v>2555420.5490000001</v>
      </c>
      <c r="H1208" s="54">
        <v>1203495.7290000001</v>
      </c>
      <c r="I1208" s="54" t="s">
        <v>38</v>
      </c>
      <c r="J1208" s="55">
        <v>39630</v>
      </c>
    </row>
    <row r="1209" spans="1:10" x14ac:dyDescent="0.3">
      <c r="A1209" s="54" t="s">
        <v>272</v>
      </c>
      <c r="B1209" s="54">
        <v>2035</v>
      </c>
      <c r="C1209" s="56" t="s">
        <v>23</v>
      </c>
      <c r="D1209" s="54" t="s">
        <v>270</v>
      </c>
      <c r="E1209" s="54">
        <v>6458</v>
      </c>
      <c r="F1209" s="54" t="s">
        <v>217</v>
      </c>
      <c r="G1209" s="54">
        <v>2556327.5109999999</v>
      </c>
      <c r="H1209" s="54">
        <v>1204205.68</v>
      </c>
      <c r="I1209" s="54" t="s">
        <v>38</v>
      </c>
      <c r="J1209" s="55">
        <v>39630</v>
      </c>
    </row>
    <row r="1210" spans="1:10" x14ac:dyDescent="0.3">
      <c r="A1210" s="54" t="s">
        <v>271</v>
      </c>
      <c r="B1210" s="54">
        <v>2036</v>
      </c>
      <c r="C1210" s="56" t="s">
        <v>23</v>
      </c>
      <c r="D1210" s="54" t="s">
        <v>303</v>
      </c>
      <c r="E1210" s="54">
        <v>6416</v>
      </c>
      <c r="F1210" s="54" t="s">
        <v>217</v>
      </c>
      <c r="G1210" s="54">
        <v>2557076.2439999999</v>
      </c>
      <c r="H1210" s="54">
        <v>1203396.023</v>
      </c>
      <c r="I1210" s="54" t="s">
        <v>38</v>
      </c>
      <c r="J1210" s="55">
        <v>39630</v>
      </c>
    </row>
    <row r="1211" spans="1:10" x14ac:dyDescent="0.3">
      <c r="A1211" s="54" t="s">
        <v>271</v>
      </c>
      <c r="B1211" s="54">
        <v>2036</v>
      </c>
      <c r="C1211" s="56" t="s">
        <v>23</v>
      </c>
      <c r="D1211" s="54" t="s">
        <v>270</v>
      </c>
      <c r="E1211" s="54">
        <v>6458</v>
      </c>
      <c r="F1211" s="54" t="s">
        <v>217</v>
      </c>
      <c r="G1211" s="54">
        <v>2556517.889</v>
      </c>
      <c r="H1211" s="54">
        <v>1203396.26</v>
      </c>
      <c r="I1211" s="54" t="s">
        <v>38</v>
      </c>
      <c r="J1211" s="55">
        <v>39630</v>
      </c>
    </row>
    <row r="1212" spans="1:10" x14ac:dyDescent="0.3">
      <c r="A1212" s="54" t="s">
        <v>311</v>
      </c>
      <c r="B1212" s="54">
        <v>2037</v>
      </c>
      <c r="C1212" s="56" t="s">
        <v>46</v>
      </c>
      <c r="D1212" s="54" t="s">
        <v>269</v>
      </c>
      <c r="E1212" s="54">
        <v>6413</v>
      </c>
      <c r="F1212" s="54" t="s">
        <v>217</v>
      </c>
      <c r="G1212" s="54">
        <v>2554201.9249999998</v>
      </c>
      <c r="H1212" s="54">
        <v>1204091.673</v>
      </c>
      <c r="I1212" s="54" t="s">
        <v>38</v>
      </c>
      <c r="J1212" s="55">
        <v>39630</v>
      </c>
    </row>
    <row r="1213" spans="1:10" x14ac:dyDescent="0.3">
      <c r="A1213" s="54" t="s">
        <v>268</v>
      </c>
      <c r="B1213" s="54">
        <v>2037</v>
      </c>
      <c r="C1213" s="56" t="s">
        <v>23</v>
      </c>
      <c r="D1213" s="54" t="s">
        <v>270</v>
      </c>
      <c r="E1213" s="54">
        <v>6458</v>
      </c>
      <c r="F1213" s="54" t="s">
        <v>217</v>
      </c>
      <c r="G1213" s="54">
        <v>2556872.2689999999</v>
      </c>
      <c r="H1213" s="54">
        <v>1205408.388</v>
      </c>
      <c r="I1213" s="54" t="s">
        <v>38</v>
      </c>
      <c r="J1213" s="55">
        <v>39630</v>
      </c>
    </row>
    <row r="1214" spans="1:10" x14ac:dyDescent="0.3">
      <c r="A1214" s="54" t="s">
        <v>268</v>
      </c>
      <c r="B1214" s="54">
        <v>2037</v>
      </c>
      <c r="C1214" s="56" t="s">
        <v>23</v>
      </c>
      <c r="D1214" s="54" t="s">
        <v>244</v>
      </c>
      <c r="E1214" s="54">
        <v>6487</v>
      </c>
      <c r="F1214" s="54" t="s">
        <v>217</v>
      </c>
      <c r="G1214" s="54">
        <v>2554179.253</v>
      </c>
      <c r="H1214" s="54">
        <v>1205620.2660000001</v>
      </c>
      <c r="I1214" s="54" t="s">
        <v>38</v>
      </c>
      <c r="J1214" s="55">
        <v>39630</v>
      </c>
    </row>
    <row r="1215" spans="1:10" x14ac:dyDescent="0.3">
      <c r="A1215" s="54" t="s">
        <v>267</v>
      </c>
      <c r="B1215" s="54">
        <v>2042</v>
      </c>
      <c r="C1215" s="56" t="s">
        <v>23</v>
      </c>
      <c r="D1215" s="54" t="s">
        <v>270</v>
      </c>
      <c r="E1215" s="54">
        <v>6458</v>
      </c>
      <c r="F1215" s="54" t="s">
        <v>217</v>
      </c>
      <c r="G1215" s="54">
        <v>2559251.4929999998</v>
      </c>
      <c r="H1215" s="54">
        <v>1207545.514</v>
      </c>
      <c r="I1215" s="54" t="s">
        <v>38</v>
      </c>
      <c r="J1215" s="55">
        <v>39630</v>
      </c>
    </row>
    <row r="1216" spans="1:10" x14ac:dyDescent="0.3">
      <c r="A1216" s="54" t="s">
        <v>267</v>
      </c>
      <c r="B1216" s="54">
        <v>2042</v>
      </c>
      <c r="C1216" s="56" t="s">
        <v>23</v>
      </c>
      <c r="D1216" s="54" t="s">
        <v>244</v>
      </c>
      <c r="E1216" s="54">
        <v>6487</v>
      </c>
      <c r="F1216" s="54" t="s">
        <v>217</v>
      </c>
      <c r="G1216" s="54">
        <v>2558342.8459999999</v>
      </c>
      <c r="H1216" s="54">
        <v>1207607.331</v>
      </c>
      <c r="I1216" s="54" t="s">
        <v>38</v>
      </c>
      <c r="J1216" s="55">
        <v>39630</v>
      </c>
    </row>
    <row r="1217" spans="1:10" x14ac:dyDescent="0.3">
      <c r="A1217" s="54" t="s">
        <v>266</v>
      </c>
      <c r="B1217" s="54">
        <v>2043</v>
      </c>
      <c r="C1217" s="56" t="s">
        <v>23</v>
      </c>
      <c r="D1217" s="54" t="s">
        <v>244</v>
      </c>
      <c r="E1217" s="54">
        <v>6487</v>
      </c>
      <c r="F1217" s="54" t="s">
        <v>217</v>
      </c>
      <c r="G1217" s="54">
        <v>2557883.378</v>
      </c>
      <c r="H1217" s="54">
        <v>1208940.3259999999</v>
      </c>
      <c r="I1217" s="54" t="s">
        <v>38</v>
      </c>
      <c r="J1217" s="55">
        <v>39630</v>
      </c>
    </row>
    <row r="1218" spans="1:10" x14ac:dyDescent="0.3">
      <c r="A1218" s="54" t="s">
        <v>265</v>
      </c>
      <c r="B1218" s="54">
        <v>2046</v>
      </c>
      <c r="C1218" s="56" t="s">
        <v>23</v>
      </c>
      <c r="D1218" s="54" t="s">
        <v>244</v>
      </c>
      <c r="E1218" s="54">
        <v>6487</v>
      </c>
      <c r="F1218" s="54" t="s">
        <v>217</v>
      </c>
      <c r="G1218" s="54">
        <v>2559127.662</v>
      </c>
      <c r="H1218" s="54">
        <v>1210163.6100000001</v>
      </c>
      <c r="I1218" s="54" t="s">
        <v>38</v>
      </c>
      <c r="J1218" s="55">
        <v>39630</v>
      </c>
    </row>
    <row r="1219" spans="1:10" x14ac:dyDescent="0.3">
      <c r="A1219" s="54" t="s">
        <v>264</v>
      </c>
      <c r="B1219" s="54">
        <v>2052</v>
      </c>
      <c r="C1219" s="56" t="s">
        <v>23</v>
      </c>
      <c r="D1219" s="54" t="s">
        <v>244</v>
      </c>
      <c r="E1219" s="54">
        <v>6487</v>
      </c>
      <c r="F1219" s="54" t="s">
        <v>217</v>
      </c>
      <c r="G1219" s="54">
        <v>2558078.5669999998</v>
      </c>
      <c r="H1219" s="54">
        <v>1211735.6059999999</v>
      </c>
      <c r="I1219" s="54" t="s">
        <v>38</v>
      </c>
      <c r="J1219" s="55">
        <v>39630</v>
      </c>
    </row>
    <row r="1220" spans="1:10" x14ac:dyDescent="0.3">
      <c r="A1220" s="54" t="s">
        <v>263</v>
      </c>
      <c r="B1220" s="54">
        <v>2052</v>
      </c>
      <c r="C1220" s="56" t="s">
        <v>46</v>
      </c>
      <c r="D1220" s="54" t="s">
        <v>244</v>
      </c>
      <c r="E1220" s="54">
        <v>6487</v>
      </c>
      <c r="F1220" s="54" t="s">
        <v>217</v>
      </c>
      <c r="G1220" s="54">
        <v>2556626.767</v>
      </c>
      <c r="H1220" s="54">
        <v>1212675.814</v>
      </c>
      <c r="I1220" s="54" t="s">
        <v>38</v>
      </c>
      <c r="J1220" s="55">
        <v>39630</v>
      </c>
    </row>
    <row r="1221" spans="1:10" x14ac:dyDescent="0.3">
      <c r="A1221" s="54" t="s">
        <v>262</v>
      </c>
      <c r="B1221" s="54">
        <v>2053</v>
      </c>
      <c r="C1221" s="56" t="s">
        <v>23</v>
      </c>
      <c r="D1221" s="54" t="s">
        <v>244</v>
      </c>
      <c r="E1221" s="54">
        <v>6487</v>
      </c>
      <c r="F1221" s="54" t="s">
        <v>217</v>
      </c>
      <c r="G1221" s="54">
        <v>2559387.0989999999</v>
      </c>
      <c r="H1221" s="54">
        <v>1212242.3149999999</v>
      </c>
      <c r="I1221" s="54" t="s">
        <v>38</v>
      </c>
      <c r="J1221" s="55">
        <v>39630</v>
      </c>
    </row>
    <row r="1222" spans="1:10" x14ac:dyDescent="0.3">
      <c r="A1222" s="54" t="s">
        <v>261</v>
      </c>
      <c r="B1222" s="54">
        <v>2054</v>
      </c>
      <c r="C1222" s="56" t="s">
        <v>23</v>
      </c>
      <c r="D1222" s="54" t="s">
        <v>244</v>
      </c>
      <c r="E1222" s="54">
        <v>6487</v>
      </c>
      <c r="F1222" s="54" t="s">
        <v>217</v>
      </c>
      <c r="G1222" s="54">
        <v>2561090.4180000001</v>
      </c>
      <c r="H1222" s="54">
        <v>1212673.5870000001</v>
      </c>
      <c r="I1222" s="54" t="s">
        <v>38</v>
      </c>
      <c r="J1222" s="55">
        <v>39630</v>
      </c>
    </row>
    <row r="1223" spans="1:10" x14ac:dyDescent="0.3">
      <c r="A1223" s="54" t="s">
        <v>260</v>
      </c>
      <c r="B1223" s="54">
        <v>2054</v>
      </c>
      <c r="C1223" s="56" t="s">
        <v>46</v>
      </c>
      <c r="D1223" s="54" t="s">
        <v>244</v>
      </c>
      <c r="E1223" s="54">
        <v>6487</v>
      </c>
      <c r="F1223" s="54" t="s">
        <v>217</v>
      </c>
      <c r="G1223" s="54">
        <v>2561115.2599999998</v>
      </c>
      <c r="H1223" s="54">
        <v>1215730.51</v>
      </c>
      <c r="I1223" s="54" t="s">
        <v>38</v>
      </c>
      <c r="J1223" s="55">
        <v>39630</v>
      </c>
    </row>
    <row r="1224" spans="1:10" x14ac:dyDescent="0.3">
      <c r="A1224" s="54" t="s">
        <v>259</v>
      </c>
      <c r="B1224" s="54">
        <v>2056</v>
      </c>
      <c r="C1224" s="56" t="s">
        <v>23</v>
      </c>
      <c r="D1224" s="54" t="s">
        <v>244</v>
      </c>
      <c r="E1224" s="54">
        <v>6487</v>
      </c>
      <c r="F1224" s="54" t="s">
        <v>217</v>
      </c>
      <c r="G1224" s="54">
        <v>2563597.2340000002</v>
      </c>
      <c r="H1224" s="54">
        <v>1213446.8659999999</v>
      </c>
      <c r="I1224" s="54" t="s">
        <v>38</v>
      </c>
      <c r="J1224" s="55">
        <v>39630</v>
      </c>
    </row>
    <row r="1225" spans="1:10" x14ac:dyDescent="0.3">
      <c r="A1225" s="54" t="s">
        <v>258</v>
      </c>
      <c r="B1225" s="54">
        <v>2057</v>
      </c>
      <c r="C1225" s="56" t="s">
        <v>23</v>
      </c>
      <c r="D1225" s="54" t="s">
        <v>244</v>
      </c>
      <c r="E1225" s="54">
        <v>6487</v>
      </c>
      <c r="F1225" s="54" t="s">
        <v>217</v>
      </c>
      <c r="G1225" s="54">
        <v>2565277.5699999998</v>
      </c>
      <c r="H1225" s="54">
        <v>1214754.1089999999</v>
      </c>
      <c r="I1225" s="54" t="s">
        <v>38</v>
      </c>
      <c r="J1225" s="55">
        <v>39630</v>
      </c>
    </row>
    <row r="1226" spans="1:10" x14ac:dyDescent="0.3">
      <c r="A1226" s="54" t="s">
        <v>257</v>
      </c>
      <c r="B1226" s="54">
        <v>2058</v>
      </c>
      <c r="C1226" s="56" t="s">
        <v>23</v>
      </c>
      <c r="D1226" s="54" t="s">
        <v>244</v>
      </c>
      <c r="E1226" s="54">
        <v>6487</v>
      </c>
      <c r="F1226" s="54" t="s">
        <v>217</v>
      </c>
      <c r="G1226" s="54">
        <v>2565655.6379999998</v>
      </c>
      <c r="H1226" s="54">
        <v>1217069.9210000001</v>
      </c>
      <c r="I1226" s="54" t="s">
        <v>38</v>
      </c>
      <c r="J1226" s="55">
        <v>39630</v>
      </c>
    </row>
    <row r="1227" spans="1:10" x14ac:dyDescent="0.3">
      <c r="A1227" s="54" t="s">
        <v>255</v>
      </c>
      <c r="B1227" s="54">
        <v>2063</v>
      </c>
      <c r="C1227" s="56" t="s">
        <v>46</v>
      </c>
      <c r="D1227" s="54" t="s">
        <v>244</v>
      </c>
      <c r="E1227" s="54">
        <v>6487</v>
      </c>
      <c r="F1227" s="54" t="s">
        <v>217</v>
      </c>
      <c r="G1227" s="54">
        <v>2561134.4849999999</v>
      </c>
      <c r="H1227" s="54">
        <v>1210706.4839999999</v>
      </c>
      <c r="I1227" s="54" t="s">
        <v>38</v>
      </c>
      <c r="J1227" s="55">
        <v>39630</v>
      </c>
    </row>
    <row r="1228" spans="1:10" x14ac:dyDescent="0.3">
      <c r="A1228" s="54" t="s">
        <v>254</v>
      </c>
      <c r="B1228" s="54">
        <v>2063</v>
      </c>
      <c r="C1228" s="56" t="s">
        <v>44</v>
      </c>
      <c r="D1228" s="54" t="s">
        <v>244</v>
      </c>
      <c r="E1228" s="54">
        <v>6487</v>
      </c>
      <c r="F1228" s="54" t="s">
        <v>217</v>
      </c>
      <c r="G1228" s="54">
        <v>2560583.915</v>
      </c>
      <c r="H1228" s="54">
        <v>1208111.419</v>
      </c>
      <c r="I1228" s="54" t="s">
        <v>38</v>
      </c>
      <c r="J1228" s="55">
        <v>39630</v>
      </c>
    </row>
    <row r="1229" spans="1:10" x14ac:dyDescent="0.3">
      <c r="A1229" s="54" t="s">
        <v>253</v>
      </c>
      <c r="B1229" s="54">
        <v>2063</v>
      </c>
      <c r="C1229" s="56" t="s">
        <v>98</v>
      </c>
      <c r="D1229" s="54" t="s">
        <v>244</v>
      </c>
      <c r="E1229" s="54">
        <v>6487</v>
      </c>
      <c r="F1229" s="54" t="s">
        <v>217</v>
      </c>
      <c r="G1229" s="54">
        <v>2561821.747</v>
      </c>
      <c r="H1229" s="54">
        <v>1209878.0889999999</v>
      </c>
      <c r="I1229" s="54" t="s">
        <v>38</v>
      </c>
      <c r="J1229" s="55">
        <v>39630</v>
      </c>
    </row>
    <row r="1230" spans="1:10" x14ac:dyDescent="0.3">
      <c r="A1230" s="54" t="s">
        <v>256</v>
      </c>
      <c r="B1230" s="54">
        <v>2063</v>
      </c>
      <c r="C1230" s="56" t="s">
        <v>23</v>
      </c>
      <c r="D1230" s="54" t="s">
        <v>244</v>
      </c>
      <c r="E1230" s="54">
        <v>6487</v>
      </c>
      <c r="F1230" s="54" t="s">
        <v>217</v>
      </c>
      <c r="G1230" s="54">
        <v>2561493.3199999998</v>
      </c>
      <c r="H1230" s="54">
        <v>1209193.5649999999</v>
      </c>
      <c r="I1230" s="54" t="s">
        <v>38</v>
      </c>
      <c r="J1230" s="55">
        <v>39630</v>
      </c>
    </row>
    <row r="1231" spans="1:10" x14ac:dyDescent="0.3">
      <c r="A1231" s="54" t="s">
        <v>252</v>
      </c>
      <c r="B1231" s="54">
        <v>2065</v>
      </c>
      <c r="C1231" s="56" t="s">
        <v>23</v>
      </c>
      <c r="D1231" s="54" t="s">
        <v>244</v>
      </c>
      <c r="E1231" s="54">
        <v>6487</v>
      </c>
      <c r="F1231" s="54" t="s">
        <v>217</v>
      </c>
      <c r="G1231" s="54">
        <v>2563240.5580000002</v>
      </c>
      <c r="H1231" s="54">
        <v>1211091.0819999999</v>
      </c>
      <c r="I1231" s="54" t="s">
        <v>38</v>
      </c>
      <c r="J1231" s="55">
        <v>39630</v>
      </c>
    </row>
    <row r="1232" spans="1:10" x14ac:dyDescent="0.3">
      <c r="A1232" s="54" t="s">
        <v>226</v>
      </c>
      <c r="B1232" s="54">
        <v>2067</v>
      </c>
      <c r="C1232" s="56" t="s">
        <v>23</v>
      </c>
      <c r="D1232" s="54" t="s">
        <v>270</v>
      </c>
      <c r="E1232" s="54">
        <v>6458</v>
      </c>
      <c r="F1232" s="54" t="s">
        <v>217</v>
      </c>
      <c r="G1232" s="54">
        <v>2563491.5630000001</v>
      </c>
      <c r="H1232" s="54">
        <v>1208656.75</v>
      </c>
      <c r="I1232" s="54" t="s">
        <v>38</v>
      </c>
      <c r="J1232" s="55">
        <v>39630</v>
      </c>
    </row>
    <row r="1233" spans="1:10" x14ac:dyDescent="0.3">
      <c r="A1233" s="54" t="s">
        <v>226</v>
      </c>
      <c r="B1233" s="54">
        <v>2067</v>
      </c>
      <c r="C1233" s="56" t="s">
        <v>23</v>
      </c>
      <c r="D1233" s="54" t="s">
        <v>244</v>
      </c>
      <c r="E1233" s="54">
        <v>6487</v>
      </c>
      <c r="F1233" s="54" t="s">
        <v>217</v>
      </c>
      <c r="G1233" s="54">
        <v>2563912.1090000002</v>
      </c>
      <c r="H1233" s="54">
        <v>1209495.872</v>
      </c>
      <c r="I1233" s="54" t="s">
        <v>38</v>
      </c>
      <c r="J1233" s="55">
        <v>39630</v>
      </c>
    </row>
    <row r="1234" spans="1:10" x14ac:dyDescent="0.3">
      <c r="A1234" s="54" t="s">
        <v>226</v>
      </c>
      <c r="B1234" s="54">
        <v>2067</v>
      </c>
      <c r="C1234" s="56" t="s">
        <v>23</v>
      </c>
      <c r="D1234" s="54" t="s">
        <v>218</v>
      </c>
      <c r="E1234" s="54">
        <v>6513</v>
      </c>
      <c r="F1234" s="54" t="s">
        <v>217</v>
      </c>
      <c r="G1234" s="54">
        <v>2566226.426</v>
      </c>
      <c r="H1234" s="54">
        <v>1213123.662</v>
      </c>
      <c r="I1234" s="54" t="s">
        <v>38</v>
      </c>
      <c r="J1234" s="55">
        <v>39630</v>
      </c>
    </row>
    <row r="1235" spans="1:10" x14ac:dyDescent="0.3">
      <c r="A1235" s="54" t="s">
        <v>225</v>
      </c>
      <c r="B1235" s="54">
        <v>2068</v>
      </c>
      <c r="C1235" s="56" t="s">
        <v>23</v>
      </c>
      <c r="D1235" s="54" t="s">
        <v>270</v>
      </c>
      <c r="E1235" s="54">
        <v>6458</v>
      </c>
      <c r="F1235" s="54" t="s">
        <v>217</v>
      </c>
      <c r="G1235" s="54">
        <v>2564179.2570000002</v>
      </c>
      <c r="H1235" s="54">
        <v>1206510.1510000001</v>
      </c>
      <c r="I1235" s="54" t="s">
        <v>38</v>
      </c>
      <c r="J1235" s="55">
        <v>39630</v>
      </c>
    </row>
    <row r="1236" spans="1:10" x14ac:dyDescent="0.3">
      <c r="A1236" s="54" t="s">
        <v>225</v>
      </c>
      <c r="B1236" s="54">
        <v>2068</v>
      </c>
      <c r="C1236" s="56" t="s">
        <v>23</v>
      </c>
      <c r="D1236" s="54" t="s">
        <v>218</v>
      </c>
      <c r="E1236" s="54">
        <v>6513</v>
      </c>
      <c r="F1236" s="54" t="s">
        <v>217</v>
      </c>
      <c r="G1236" s="54">
        <v>2564268.3020000001</v>
      </c>
      <c r="H1236" s="54">
        <v>1207392.5660000001</v>
      </c>
      <c r="I1236" s="54" t="s">
        <v>38</v>
      </c>
      <c r="J1236" s="55">
        <v>39630</v>
      </c>
    </row>
    <row r="1237" spans="1:10" x14ac:dyDescent="0.3">
      <c r="A1237" s="54" t="s">
        <v>224</v>
      </c>
      <c r="B1237" s="54">
        <v>2072</v>
      </c>
      <c r="C1237" s="56" t="s">
        <v>23</v>
      </c>
      <c r="D1237" s="54" t="s">
        <v>279</v>
      </c>
      <c r="E1237" s="54">
        <v>6451</v>
      </c>
      <c r="F1237" s="54" t="s">
        <v>217</v>
      </c>
      <c r="G1237" s="54">
        <v>2567009.2910000002</v>
      </c>
      <c r="H1237" s="54">
        <v>1208616.176</v>
      </c>
      <c r="I1237" s="54" t="s">
        <v>38</v>
      </c>
      <c r="J1237" s="55">
        <v>39630</v>
      </c>
    </row>
    <row r="1238" spans="1:10" x14ac:dyDescent="0.3">
      <c r="A1238" s="54" t="s">
        <v>224</v>
      </c>
      <c r="B1238" s="54">
        <v>2072</v>
      </c>
      <c r="C1238" s="56" t="s">
        <v>23</v>
      </c>
      <c r="D1238" s="54" t="s">
        <v>276</v>
      </c>
      <c r="E1238" s="54">
        <v>6452</v>
      </c>
      <c r="F1238" s="54" t="s">
        <v>217</v>
      </c>
      <c r="G1238" s="54">
        <v>2566725.4849999999</v>
      </c>
      <c r="H1238" s="54">
        <v>1211703.0989999999</v>
      </c>
      <c r="I1238" s="54" t="s">
        <v>38</v>
      </c>
      <c r="J1238" s="55">
        <v>39630</v>
      </c>
    </row>
    <row r="1239" spans="1:10" x14ac:dyDescent="0.3">
      <c r="A1239" s="54" t="s">
        <v>224</v>
      </c>
      <c r="B1239" s="54">
        <v>2072</v>
      </c>
      <c r="C1239" s="56" t="s">
        <v>23</v>
      </c>
      <c r="D1239" s="54" t="s">
        <v>218</v>
      </c>
      <c r="E1239" s="54">
        <v>6513</v>
      </c>
      <c r="F1239" s="54" t="s">
        <v>217</v>
      </c>
      <c r="G1239" s="54">
        <v>2566823.2009999999</v>
      </c>
      <c r="H1239" s="54">
        <v>1209693.4469999999</v>
      </c>
      <c r="I1239" s="54" t="s">
        <v>38</v>
      </c>
      <c r="J1239" s="55">
        <v>39630</v>
      </c>
    </row>
    <row r="1240" spans="1:10" x14ac:dyDescent="0.3">
      <c r="A1240" s="54" t="s">
        <v>223</v>
      </c>
      <c r="B1240" s="54">
        <v>2073</v>
      </c>
      <c r="C1240" s="56" t="s">
        <v>23</v>
      </c>
      <c r="D1240" s="54" t="s">
        <v>274</v>
      </c>
      <c r="E1240" s="54">
        <v>6455</v>
      </c>
      <c r="F1240" s="54" t="s">
        <v>217</v>
      </c>
      <c r="G1240" s="54">
        <v>2569033.7089999998</v>
      </c>
      <c r="H1240" s="54">
        <v>1213440.4140000001</v>
      </c>
      <c r="I1240" s="54" t="s">
        <v>38</v>
      </c>
      <c r="J1240" s="55">
        <v>39630</v>
      </c>
    </row>
    <row r="1241" spans="1:10" x14ac:dyDescent="0.3">
      <c r="A1241" s="54" t="s">
        <v>223</v>
      </c>
      <c r="B1241" s="54">
        <v>2073</v>
      </c>
      <c r="C1241" s="56" t="s">
        <v>23</v>
      </c>
      <c r="D1241" s="54" t="s">
        <v>218</v>
      </c>
      <c r="E1241" s="54">
        <v>6513</v>
      </c>
      <c r="F1241" s="54" t="s">
        <v>217</v>
      </c>
      <c r="G1241" s="54">
        <v>2567704.0929999999</v>
      </c>
      <c r="H1241" s="54">
        <v>1213660.8370000001</v>
      </c>
      <c r="I1241" s="54" t="s">
        <v>38</v>
      </c>
      <c r="J1241" s="55">
        <v>39630</v>
      </c>
    </row>
    <row r="1242" spans="1:10" x14ac:dyDescent="0.3">
      <c r="A1242" s="54" t="s">
        <v>222</v>
      </c>
      <c r="B1242" s="54">
        <v>2074</v>
      </c>
      <c r="C1242" s="56" t="s">
        <v>23</v>
      </c>
      <c r="D1242" s="54" t="s">
        <v>218</v>
      </c>
      <c r="E1242" s="54">
        <v>6513</v>
      </c>
      <c r="F1242" s="54" t="s">
        <v>217</v>
      </c>
      <c r="G1242" s="54">
        <v>2567450.5890000002</v>
      </c>
      <c r="H1242" s="54">
        <v>1206410.335</v>
      </c>
      <c r="I1242" s="54" t="s">
        <v>38</v>
      </c>
      <c r="J1242" s="55">
        <v>39630</v>
      </c>
    </row>
    <row r="1243" spans="1:10" x14ac:dyDescent="0.3">
      <c r="A1243" s="54" t="s">
        <v>221</v>
      </c>
      <c r="B1243" s="54">
        <v>2075</v>
      </c>
      <c r="C1243" s="56" t="s">
        <v>54</v>
      </c>
      <c r="D1243" s="54" t="s">
        <v>279</v>
      </c>
      <c r="E1243" s="54">
        <v>6451</v>
      </c>
      <c r="F1243" s="54" t="s">
        <v>217</v>
      </c>
      <c r="G1243" s="54">
        <v>2568879.247</v>
      </c>
      <c r="H1243" s="54">
        <v>1208208.523</v>
      </c>
      <c r="I1243" s="54" t="s">
        <v>38</v>
      </c>
      <c r="J1243" s="55">
        <v>39630</v>
      </c>
    </row>
    <row r="1244" spans="1:10" x14ac:dyDescent="0.3">
      <c r="A1244" s="54" t="s">
        <v>221</v>
      </c>
      <c r="B1244" s="54">
        <v>2075</v>
      </c>
      <c r="C1244" s="56" t="s">
        <v>54</v>
      </c>
      <c r="D1244" s="54" t="s">
        <v>218</v>
      </c>
      <c r="E1244" s="54">
        <v>6513</v>
      </c>
      <c r="F1244" s="54" t="s">
        <v>217</v>
      </c>
      <c r="G1244" s="54">
        <v>2568698.855</v>
      </c>
      <c r="H1244" s="54">
        <v>1207590.5009999999</v>
      </c>
      <c r="I1244" s="54" t="s">
        <v>38</v>
      </c>
      <c r="J1244" s="55">
        <v>39630</v>
      </c>
    </row>
    <row r="1245" spans="1:10" x14ac:dyDescent="0.3">
      <c r="A1245" s="54" t="s">
        <v>220</v>
      </c>
      <c r="B1245" s="54">
        <v>2075</v>
      </c>
      <c r="C1245" s="56" t="s">
        <v>46</v>
      </c>
      <c r="D1245" s="54" t="s">
        <v>218</v>
      </c>
      <c r="E1245" s="54">
        <v>6513</v>
      </c>
      <c r="F1245" s="54" t="s">
        <v>217</v>
      </c>
      <c r="G1245" s="54">
        <v>2568125.9700000002</v>
      </c>
      <c r="H1245" s="54">
        <v>1208024.1000000001</v>
      </c>
      <c r="I1245" s="54" t="s">
        <v>38</v>
      </c>
      <c r="J1245" s="55">
        <v>39630</v>
      </c>
    </row>
    <row r="1246" spans="1:10" x14ac:dyDescent="0.3">
      <c r="A1246" s="54" t="s">
        <v>278</v>
      </c>
      <c r="B1246" s="54">
        <v>2087</v>
      </c>
      <c r="C1246" s="56" t="s">
        <v>23</v>
      </c>
      <c r="D1246" s="54" t="s">
        <v>279</v>
      </c>
      <c r="E1246" s="54">
        <v>6451</v>
      </c>
      <c r="F1246" s="54" t="s">
        <v>217</v>
      </c>
      <c r="G1246" s="54">
        <v>2568258.7280000001</v>
      </c>
      <c r="H1246" s="54">
        <v>1209256.4569999999</v>
      </c>
      <c r="I1246" s="54" t="s">
        <v>38</v>
      </c>
      <c r="J1246" s="55">
        <v>39630</v>
      </c>
    </row>
    <row r="1247" spans="1:10" x14ac:dyDescent="0.3">
      <c r="A1247" s="54" t="s">
        <v>278</v>
      </c>
      <c r="B1247" s="54">
        <v>2087</v>
      </c>
      <c r="C1247" s="56" t="s">
        <v>23</v>
      </c>
      <c r="D1247" s="54" t="s">
        <v>276</v>
      </c>
      <c r="E1247" s="54">
        <v>6452</v>
      </c>
      <c r="F1247" s="54" t="s">
        <v>217</v>
      </c>
      <c r="G1247" s="54">
        <v>2567770.8169999998</v>
      </c>
      <c r="H1247" s="54">
        <v>1210338.115</v>
      </c>
      <c r="I1247" s="54" t="s">
        <v>38</v>
      </c>
      <c r="J1247" s="55">
        <v>39630</v>
      </c>
    </row>
    <row r="1248" spans="1:10" x14ac:dyDescent="0.3">
      <c r="A1248" s="54" t="s">
        <v>277</v>
      </c>
      <c r="B1248" s="54">
        <v>2088</v>
      </c>
      <c r="C1248" s="56" t="s">
        <v>23</v>
      </c>
      <c r="D1248" s="54" t="s">
        <v>276</v>
      </c>
      <c r="E1248" s="54">
        <v>6452</v>
      </c>
      <c r="F1248" s="54" t="s">
        <v>217</v>
      </c>
      <c r="G1248" s="54">
        <v>2569267.1979999999</v>
      </c>
      <c r="H1248" s="54">
        <v>1210963.5889999999</v>
      </c>
      <c r="I1248" s="54" t="s">
        <v>38</v>
      </c>
      <c r="J1248" s="55">
        <v>39630</v>
      </c>
    </row>
    <row r="1249" spans="1:10" x14ac:dyDescent="0.3">
      <c r="A1249" s="54" t="s">
        <v>242</v>
      </c>
      <c r="B1249" s="54">
        <v>2103</v>
      </c>
      <c r="C1249" s="56" t="s">
        <v>23</v>
      </c>
      <c r="D1249" s="54" t="s">
        <v>269</v>
      </c>
      <c r="E1249" s="54">
        <v>6413</v>
      </c>
      <c r="F1249" s="54" t="s">
        <v>217</v>
      </c>
      <c r="G1249" s="54">
        <v>2547260.4559999998</v>
      </c>
      <c r="H1249" s="54">
        <v>1200456.4879999999</v>
      </c>
      <c r="I1249" s="54" t="s">
        <v>38</v>
      </c>
      <c r="J1249" s="55">
        <v>39630</v>
      </c>
    </row>
    <row r="1250" spans="1:10" x14ac:dyDescent="0.3">
      <c r="A1250" s="54" t="s">
        <v>242</v>
      </c>
      <c r="B1250" s="54">
        <v>2103</v>
      </c>
      <c r="C1250" s="56" t="s">
        <v>23</v>
      </c>
      <c r="D1250" s="54" t="s">
        <v>295</v>
      </c>
      <c r="E1250" s="54">
        <v>6417</v>
      </c>
      <c r="F1250" s="54" t="s">
        <v>217</v>
      </c>
      <c r="G1250" s="54">
        <v>2546161.7620000001</v>
      </c>
      <c r="H1250" s="54">
        <v>1198735.831</v>
      </c>
      <c r="I1250" s="54" t="s">
        <v>38</v>
      </c>
      <c r="J1250" s="55">
        <v>39630</v>
      </c>
    </row>
    <row r="1251" spans="1:10" x14ac:dyDescent="0.3">
      <c r="A1251" s="54" t="s">
        <v>242</v>
      </c>
      <c r="B1251" s="54">
        <v>2103</v>
      </c>
      <c r="C1251" s="56" t="s">
        <v>23</v>
      </c>
      <c r="D1251" s="54" t="s">
        <v>227</v>
      </c>
      <c r="E1251" s="54">
        <v>6512</v>
      </c>
      <c r="F1251" s="54" t="s">
        <v>217</v>
      </c>
      <c r="G1251" s="54">
        <v>2545379.7620000001</v>
      </c>
      <c r="H1251" s="54">
        <v>1199687.946</v>
      </c>
      <c r="I1251" s="54" t="s">
        <v>38</v>
      </c>
      <c r="J1251" s="55">
        <v>39630</v>
      </c>
    </row>
    <row r="1252" spans="1:10" x14ac:dyDescent="0.3">
      <c r="A1252" s="54" t="s">
        <v>241</v>
      </c>
      <c r="B1252" s="54">
        <v>2105</v>
      </c>
      <c r="C1252" s="56" t="s">
        <v>23</v>
      </c>
      <c r="D1252" s="54" t="s">
        <v>230</v>
      </c>
      <c r="E1252" s="54">
        <v>6437</v>
      </c>
      <c r="F1252" s="54" t="s">
        <v>217</v>
      </c>
      <c r="G1252" s="54">
        <v>2541321.8739999998</v>
      </c>
      <c r="H1252" s="54">
        <v>1202728.26</v>
      </c>
      <c r="I1252" s="54" t="s">
        <v>38</v>
      </c>
      <c r="J1252" s="55">
        <v>39630</v>
      </c>
    </row>
    <row r="1253" spans="1:10" x14ac:dyDescent="0.3">
      <c r="A1253" s="54" t="s">
        <v>241</v>
      </c>
      <c r="B1253" s="54">
        <v>2105</v>
      </c>
      <c r="C1253" s="56" t="s">
        <v>23</v>
      </c>
      <c r="D1253" s="54" t="s">
        <v>227</v>
      </c>
      <c r="E1253" s="54">
        <v>6512</v>
      </c>
      <c r="F1253" s="54" t="s">
        <v>217</v>
      </c>
      <c r="G1253" s="54">
        <v>2542151.6949999998</v>
      </c>
      <c r="H1253" s="54">
        <v>1199794.9550000001</v>
      </c>
      <c r="I1253" s="54" t="s">
        <v>38</v>
      </c>
      <c r="J1253" s="55">
        <v>39630</v>
      </c>
    </row>
    <row r="1254" spans="1:10" x14ac:dyDescent="0.3">
      <c r="A1254" s="54" t="s">
        <v>240</v>
      </c>
      <c r="B1254" s="54">
        <v>2108</v>
      </c>
      <c r="C1254" s="56" t="s">
        <v>23</v>
      </c>
      <c r="D1254" s="54" t="s">
        <v>991</v>
      </c>
      <c r="E1254" s="54">
        <v>5566</v>
      </c>
      <c r="F1254" s="54" t="s">
        <v>651</v>
      </c>
      <c r="G1254" s="54">
        <v>2543321.7710000002</v>
      </c>
      <c r="H1254" s="54">
        <v>1196933.9269999999</v>
      </c>
      <c r="I1254" s="54" t="s">
        <v>38</v>
      </c>
      <c r="J1254" s="55">
        <v>39630</v>
      </c>
    </row>
    <row r="1255" spans="1:10" x14ac:dyDescent="0.3">
      <c r="A1255" s="54" t="s">
        <v>240</v>
      </c>
      <c r="B1255" s="54">
        <v>2108</v>
      </c>
      <c r="C1255" s="56" t="s">
        <v>23</v>
      </c>
      <c r="D1255" s="54" t="s">
        <v>227</v>
      </c>
      <c r="E1255" s="54">
        <v>6512</v>
      </c>
      <c r="F1255" s="54" t="s">
        <v>217</v>
      </c>
      <c r="G1255" s="54">
        <v>2538752.4509999999</v>
      </c>
      <c r="H1255" s="54">
        <v>1198613.8370000001</v>
      </c>
      <c r="I1255" s="54" t="s">
        <v>38</v>
      </c>
      <c r="J1255" s="55">
        <v>39630</v>
      </c>
    </row>
    <row r="1256" spans="1:10" x14ac:dyDescent="0.3">
      <c r="A1256" s="54" t="s">
        <v>239</v>
      </c>
      <c r="B1256" s="54">
        <v>2112</v>
      </c>
      <c r="C1256" s="56" t="s">
        <v>23</v>
      </c>
      <c r="D1256" s="54" t="s">
        <v>227</v>
      </c>
      <c r="E1256" s="54">
        <v>6512</v>
      </c>
      <c r="F1256" s="54" t="s">
        <v>217</v>
      </c>
      <c r="G1256" s="54">
        <v>2537543.6779999998</v>
      </c>
      <c r="H1256" s="54">
        <v>1194917.0870000001</v>
      </c>
      <c r="I1256" s="54" t="s">
        <v>38</v>
      </c>
      <c r="J1256" s="55">
        <v>39630</v>
      </c>
    </row>
    <row r="1257" spans="1:10" x14ac:dyDescent="0.3">
      <c r="A1257" s="54" t="s">
        <v>238</v>
      </c>
      <c r="B1257" s="54">
        <v>2113</v>
      </c>
      <c r="C1257" s="56" t="s">
        <v>23</v>
      </c>
      <c r="D1257" s="54" t="s">
        <v>227</v>
      </c>
      <c r="E1257" s="54">
        <v>6512</v>
      </c>
      <c r="F1257" s="54" t="s">
        <v>217</v>
      </c>
      <c r="G1257" s="54">
        <v>2536025.7579999999</v>
      </c>
      <c r="H1257" s="54">
        <v>1196371.2760000001</v>
      </c>
      <c r="I1257" s="54" t="s">
        <v>38</v>
      </c>
      <c r="J1257" s="55">
        <v>39630</v>
      </c>
    </row>
    <row r="1258" spans="1:10" x14ac:dyDescent="0.3">
      <c r="A1258" s="54" t="s">
        <v>237</v>
      </c>
      <c r="B1258" s="54">
        <v>2114</v>
      </c>
      <c r="C1258" s="56" t="s">
        <v>23</v>
      </c>
      <c r="D1258" s="54" t="s">
        <v>227</v>
      </c>
      <c r="E1258" s="54">
        <v>6512</v>
      </c>
      <c r="F1258" s="54" t="s">
        <v>217</v>
      </c>
      <c r="G1258" s="54">
        <v>2535519.906</v>
      </c>
      <c r="H1258" s="54">
        <v>1194217.2649999999</v>
      </c>
      <c r="I1258" s="54" t="s">
        <v>38</v>
      </c>
      <c r="J1258" s="55">
        <v>39630</v>
      </c>
    </row>
    <row r="1259" spans="1:10" x14ac:dyDescent="0.3">
      <c r="A1259" s="54" t="s">
        <v>236</v>
      </c>
      <c r="B1259" s="54">
        <v>2115</v>
      </c>
      <c r="C1259" s="56" t="s">
        <v>23</v>
      </c>
      <c r="D1259" s="54" t="s">
        <v>243</v>
      </c>
      <c r="E1259" s="54">
        <v>6504</v>
      </c>
      <c r="F1259" s="54" t="s">
        <v>217</v>
      </c>
      <c r="G1259" s="54">
        <v>2529830.3590000002</v>
      </c>
      <c r="H1259" s="54">
        <v>1190290.2549999999</v>
      </c>
      <c r="I1259" s="54" t="s">
        <v>38</v>
      </c>
      <c r="J1259" s="55">
        <v>39630</v>
      </c>
    </row>
    <row r="1260" spans="1:10" x14ac:dyDescent="0.3">
      <c r="A1260" s="54" t="s">
        <v>236</v>
      </c>
      <c r="B1260" s="54">
        <v>2115</v>
      </c>
      <c r="C1260" s="56" t="s">
        <v>23</v>
      </c>
      <c r="D1260" s="54" t="s">
        <v>227</v>
      </c>
      <c r="E1260" s="54">
        <v>6512</v>
      </c>
      <c r="F1260" s="54" t="s">
        <v>217</v>
      </c>
      <c r="G1260" s="54">
        <v>2532026.83</v>
      </c>
      <c r="H1260" s="54">
        <v>1192227.554</v>
      </c>
      <c r="I1260" s="54" t="s">
        <v>38</v>
      </c>
      <c r="J1260" s="55">
        <v>39630</v>
      </c>
    </row>
    <row r="1261" spans="1:10" x14ac:dyDescent="0.3">
      <c r="A1261" s="54" t="s">
        <v>235</v>
      </c>
      <c r="B1261" s="54">
        <v>2116</v>
      </c>
      <c r="C1261" s="56" t="s">
        <v>23</v>
      </c>
      <c r="D1261" s="54" t="s">
        <v>227</v>
      </c>
      <c r="E1261" s="54">
        <v>6512</v>
      </c>
      <c r="F1261" s="54" t="s">
        <v>217</v>
      </c>
      <c r="G1261" s="54">
        <v>2529841.6069999998</v>
      </c>
      <c r="H1261" s="54">
        <v>1193318.973</v>
      </c>
      <c r="I1261" s="54" t="s">
        <v>38</v>
      </c>
      <c r="J1261" s="55">
        <v>39630</v>
      </c>
    </row>
    <row r="1262" spans="1:10" x14ac:dyDescent="0.3">
      <c r="A1262" s="54" t="s">
        <v>243</v>
      </c>
      <c r="B1262" s="54">
        <v>2117</v>
      </c>
      <c r="C1262" s="56" t="s">
        <v>23</v>
      </c>
      <c r="D1262" s="54" t="s">
        <v>243</v>
      </c>
      <c r="E1262" s="54">
        <v>6504</v>
      </c>
      <c r="F1262" s="54" t="s">
        <v>217</v>
      </c>
      <c r="G1262" s="54">
        <v>2527485.852</v>
      </c>
      <c r="H1262" s="54">
        <v>1190789.8899999999</v>
      </c>
      <c r="I1262" s="54" t="s">
        <v>38</v>
      </c>
      <c r="J1262" s="55">
        <v>39630</v>
      </c>
    </row>
    <row r="1263" spans="1:10" x14ac:dyDescent="0.3">
      <c r="A1263" s="54" t="s">
        <v>234</v>
      </c>
      <c r="B1263" s="54">
        <v>2123</v>
      </c>
      <c r="C1263" s="56" t="s">
        <v>23</v>
      </c>
      <c r="D1263" s="54" t="s">
        <v>227</v>
      </c>
      <c r="E1263" s="54">
        <v>6512</v>
      </c>
      <c r="F1263" s="54" t="s">
        <v>217</v>
      </c>
      <c r="G1263" s="54">
        <v>2533038.02</v>
      </c>
      <c r="H1263" s="54">
        <v>1195873.223</v>
      </c>
      <c r="I1263" s="54" t="s">
        <v>38</v>
      </c>
      <c r="J1263" s="55">
        <v>39630</v>
      </c>
    </row>
    <row r="1264" spans="1:10" x14ac:dyDescent="0.3">
      <c r="A1264" s="54" t="s">
        <v>233</v>
      </c>
      <c r="B1264" s="54">
        <v>2124</v>
      </c>
      <c r="C1264" s="56" t="s">
        <v>23</v>
      </c>
      <c r="D1264" s="54" t="s">
        <v>288</v>
      </c>
      <c r="E1264" s="54">
        <v>6432</v>
      </c>
      <c r="F1264" s="54" t="s">
        <v>217</v>
      </c>
      <c r="G1264" s="54">
        <v>2536207.2000000002</v>
      </c>
      <c r="H1264" s="54">
        <v>1200436.706</v>
      </c>
      <c r="I1264" s="54" t="s">
        <v>38</v>
      </c>
      <c r="J1264" s="55">
        <v>39630</v>
      </c>
    </row>
    <row r="1265" spans="1:10" x14ac:dyDescent="0.3">
      <c r="A1265" s="54" t="s">
        <v>233</v>
      </c>
      <c r="B1265" s="54">
        <v>2124</v>
      </c>
      <c r="C1265" s="56" t="s">
        <v>23</v>
      </c>
      <c r="D1265" s="54" t="s">
        <v>227</v>
      </c>
      <c r="E1265" s="54">
        <v>6512</v>
      </c>
      <c r="F1265" s="54" t="s">
        <v>217</v>
      </c>
      <c r="G1265" s="54">
        <v>2535364.16</v>
      </c>
      <c r="H1265" s="54">
        <v>1198561.4040000001</v>
      </c>
      <c r="I1265" s="54" t="s">
        <v>38</v>
      </c>
      <c r="J1265" s="55">
        <v>39630</v>
      </c>
    </row>
    <row r="1266" spans="1:10" x14ac:dyDescent="0.3">
      <c r="A1266" s="54" t="s">
        <v>232</v>
      </c>
      <c r="B1266" s="54">
        <v>2126</v>
      </c>
      <c r="C1266" s="56" t="s">
        <v>23</v>
      </c>
      <c r="D1266" s="54" t="s">
        <v>232</v>
      </c>
      <c r="E1266" s="54">
        <v>6511</v>
      </c>
      <c r="F1266" s="54" t="s">
        <v>217</v>
      </c>
      <c r="G1266" s="54">
        <v>2526459.466</v>
      </c>
      <c r="H1266" s="54">
        <v>1196599.7919999999</v>
      </c>
      <c r="I1266" s="54" t="s">
        <v>38</v>
      </c>
      <c r="J1266" s="55">
        <v>39630</v>
      </c>
    </row>
    <row r="1267" spans="1:10" x14ac:dyDescent="0.3">
      <c r="A1267" s="54" t="s">
        <v>232</v>
      </c>
      <c r="B1267" s="54">
        <v>2126</v>
      </c>
      <c r="C1267" s="56" t="s">
        <v>23</v>
      </c>
      <c r="D1267" s="54" t="s">
        <v>227</v>
      </c>
      <c r="E1267" s="54">
        <v>6512</v>
      </c>
      <c r="F1267" s="54" t="s">
        <v>217</v>
      </c>
      <c r="G1267" s="54">
        <v>2526286.9819999998</v>
      </c>
      <c r="H1267" s="54">
        <v>1200785.145</v>
      </c>
      <c r="I1267" s="54" t="s">
        <v>38</v>
      </c>
      <c r="J1267" s="55">
        <v>39630</v>
      </c>
    </row>
    <row r="1268" spans="1:10" x14ac:dyDescent="0.3">
      <c r="A1268" s="54" t="s">
        <v>231</v>
      </c>
      <c r="B1268" s="54">
        <v>2127</v>
      </c>
      <c r="C1268" s="56" t="s">
        <v>23</v>
      </c>
      <c r="D1268" s="54" t="s">
        <v>227</v>
      </c>
      <c r="E1268" s="54">
        <v>6512</v>
      </c>
      <c r="F1268" s="54" t="s">
        <v>217</v>
      </c>
      <c r="G1268" s="54">
        <v>2531406.5299999998</v>
      </c>
      <c r="H1268" s="54">
        <v>1197292.0959999999</v>
      </c>
      <c r="I1268" s="54" t="s">
        <v>38</v>
      </c>
      <c r="J1268" s="55">
        <v>39630</v>
      </c>
    </row>
    <row r="1269" spans="1:10" x14ac:dyDescent="0.3">
      <c r="A1269" s="54" t="s">
        <v>308</v>
      </c>
      <c r="B1269" s="54">
        <v>2149</v>
      </c>
      <c r="C1269" s="56" t="s">
        <v>44</v>
      </c>
      <c r="D1269" s="54" t="s">
        <v>269</v>
      </c>
      <c r="E1269" s="54">
        <v>6413</v>
      </c>
      <c r="F1269" s="54" t="s">
        <v>217</v>
      </c>
      <c r="G1269" s="54">
        <v>2547957.6529999999</v>
      </c>
      <c r="H1269" s="54">
        <v>1201547.219</v>
      </c>
      <c r="I1269" s="54" t="s">
        <v>38</v>
      </c>
      <c r="J1269" s="55">
        <v>39630</v>
      </c>
    </row>
    <row r="1270" spans="1:10" x14ac:dyDescent="0.3">
      <c r="A1270" s="54" t="s">
        <v>310</v>
      </c>
      <c r="B1270" s="54">
        <v>2149</v>
      </c>
      <c r="C1270" s="56" t="s">
        <v>23</v>
      </c>
      <c r="D1270" s="54" t="s">
        <v>314</v>
      </c>
      <c r="E1270" s="54">
        <v>6404</v>
      </c>
      <c r="F1270" s="54" t="s">
        <v>217</v>
      </c>
      <c r="G1270" s="54">
        <v>2549211.86</v>
      </c>
      <c r="H1270" s="54">
        <v>1200537.27</v>
      </c>
      <c r="I1270" s="54" t="s">
        <v>38</v>
      </c>
      <c r="J1270" s="55">
        <v>39630</v>
      </c>
    </row>
    <row r="1271" spans="1:10" x14ac:dyDescent="0.3">
      <c r="A1271" s="54" t="s">
        <v>310</v>
      </c>
      <c r="B1271" s="54">
        <v>2149</v>
      </c>
      <c r="C1271" s="56" t="s">
        <v>23</v>
      </c>
      <c r="D1271" s="54" t="s">
        <v>269</v>
      </c>
      <c r="E1271" s="54">
        <v>6413</v>
      </c>
      <c r="F1271" s="54" t="s">
        <v>217</v>
      </c>
      <c r="G1271" s="54">
        <v>2549128.1809999999</v>
      </c>
      <c r="H1271" s="54">
        <v>1201086.699</v>
      </c>
      <c r="I1271" s="54" t="s">
        <v>38</v>
      </c>
      <c r="J1271" s="55">
        <v>39630</v>
      </c>
    </row>
    <row r="1272" spans="1:10" x14ac:dyDescent="0.3">
      <c r="A1272" s="54" t="s">
        <v>309</v>
      </c>
      <c r="B1272" s="54">
        <v>2149</v>
      </c>
      <c r="C1272" s="56" t="s">
        <v>46</v>
      </c>
      <c r="D1272" s="54" t="s">
        <v>269</v>
      </c>
      <c r="E1272" s="54">
        <v>6413</v>
      </c>
      <c r="F1272" s="54" t="s">
        <v>217</v>
      </c>
      <c r="G1272" s="54">
        <v>2548735.2519999999</v>
      </c>
      <c r="H1272" s="54">
        <v>1201297.68</v>
      </c>
      <c r="I1272" s="54" t="s">
        <v>38</v>
      </c>
      <c r="J1272" s="55">
        <v>39630</v>
      </c>
    </row>
    <row r="1273" spans="1:10" x14ac:dyDescent="0.3">
      <c r="A1273" s="54" t="s">
        <v>251</v>
      </c>
      <c r="B1273" s="54">
        <v>2206</v>
      </c>
      <c r="C1273" s="56" t="s">
        <v>23</v>
      </c>
      <c r="D1273" s="54" t="s">
        <v>244</v>
      </c>
      <c r="E1273" s="54">
        <v>6487</v>
      </c>
      <c r="F1273" s="54" t="s">
        <v>217</v>
      </c>
      <c r="G1273" s="54">
        <v>2553961.5669999998</v>
      </c>
      <c r="H1273" s="54">
        <v>1207659.06</v>
      </c>
      <c r="I1273" s="54" t="s">
        <v>38</v>
      </c>
      <c r="J1273" s="55">
        <v>39630</v>
      </c>
    </row>
    <row r="1274" spans="1:10" x14ac:dyDescent="0.3">
      <c r="A1274" s="54" t="s">
        <v>250</v>
      </c>
      <c r="B1274" s="54">
        <v>2207</v>
      </c>
      <c r="C1274" s="56" t="s">
        <v>23</v>
      </c>
      <c r="D1274" s="54" t="s">
        <v>244</v>
      </c>
      <c r="E1274" s="54">
        <v>6487</v>
      </c>
      <c r="F1274" s="54" t="s">
        <v>217</v>
      </c>
      <c r="G1274" s="54">
        <v>2556339.8489999999</v>
      </c>
      <c r="H1274" s="54">
        <v>1206555.6740000001</v>
      </c>
      <c r="I1274" s="54" t="s">
        <v>38</v>
      </c>
      <c r="J1274" s="55">
        <v>39630</v>
      </c>
    </row>
    <row r="1275" spans="1:10" x14ac:dyDescent="0.3">
      <c r="A1275" s="54" t="s">
        <v>249</v>
      </c>
      <c r="B1275" s="54">
        <v>2208</v>
      </c>
      <c r="C1275" s="56" t="s">
        <v>23</v>
      </c>
      <c r="D1275" s="54" t="s">
        <v>244</v>
      </c>
      <c r="E1275" s="54">
        <v>6487</v>
      </c>
      <c r="F1275" s="54" t="s">
        <v>217</v>
      </c>
      <c r="G1275" s="54">
        <v>2555960.2609999999</v>
      </c>
      <c r="H1275" s="54">
        <v>1210344.9369999999</v>
      </c>
      <c r="I1275" s="54" t="s">
        <v>38</v>
      </c>
      <c r="J1275" s="55">
        <v>39630</v>
      </c>
    </row>
    <row r="1276" spans="1:10" x14ac:dyDescent="0.3">
      <c r="A1276" s="54" t="s">
        <v>292</v>
      </c>
      <c r="B1276" s="54">
        <v>2300</v>
      </c>
      <c r="C1276" s="56" t="s">
        <v>23</v>
      </c>
      <c r="D1276" s="54" t="s">
        <v>292</v>
      </c>
      <c r="E1276" s="54">
        <v>6421</v>
      </c>
      <c r="F1276" s="54" t="s">
        <v>217</v>
      </c>
      <c r="G1276" s="54">
        <v>2553748.0750000002</v>
      </c>
      <c r="H1276" s="54">
        <v>1218368.3419999999</v>
      </c>
      <c r="I1276" s="54" t="s">
        <v>38</v>
      </c>
      <c r="J1276" s="55">
        <v>39630</v>
      </c>
    </row>
    <row r="1277" spans="1:10" x14ac:dyDescent="0.3">
      <c r="A1277" s="54" t="s">
        <v>294</v>
      </c>
      <c r="B1277" s="54">
        <v>2300</v>
      </c>
      <c r="C1277" s="56" t="s">
        <v>293</v>
      </c>
      <c r="D1277" s="54" t="s">
        <v>292</v>
      </c>
      <c r="E1277" s="54">
        <v>6421</v>
      </c>
      <c r="F1277" s="54" t="s">
        <v>217</v>
      </c>
      <c r="G1277" s="54">
        <v>2557289.6880000001</v>
      </c>
      <c r="H1277" s="54">
        <v>1218546.977</v>
      </c>
      <c r="I1277" s="54" t="s">
        <v>38</v>
      </c>
      <c r="J1277" s="55">
        <v>39630</v>
      </c>
    </row>
    <row r="1278" spans="1:10" x14ac:dyDescent="0.3">
      <c r="A1278" s="54" t="s">
        <v>248</v>
      </c>
      <c r="B1278" s="54">
        <v>2314</v>
      </c>
      <c r="C1278" s="56" t="s">
        <v>23</v>
      </c>
      <c r="D1278" s="54" t="s">
        <v>292</v>
      </c>
      <c r="E1278" s="54">
        <v>6421</v>
      </c>
      <c r="F1278" s="54" t="s">
        <v>217</v>
      </c>
      <c r="G1278" s="54">
        <v>2554967.8160000001</v>
      </c>
      <c r="H1278" s="54">
        <v>1213514.027</v>
      </c>
      <c r="I1278" s="54" t="s">
        <v>38</v>
      </c>
      <c r="J1278" s="55">
        <v>39630</v>
      </c>
    </row>
    <row r="1279" spans="1:10" x14ac:dyDescent="0.3">
      <c r="A1279" s="54" t="s">
        <v>248</v>
      </c>
      <c r="B1279" s="54">
        <v>2314</v>
      </c>
      <c r="C1279" s="56" t="s">
        <v>23</v>
      </c>
      <c r="D1279" s="54" t="s">
        <v>290</v>
      </c>
      <c r="E1279" s="54">
        <v>6423</v>
      </c>
      <c r="F1279" s="54" t="s">
        <v>217</v>
      </c>
      <c r="G1279" s="54">
        <v>2551466.0159999998</v>
      </c>
      <c r="H1279" s="54">
        <v>1210581.0279999999</v>
      </c>
      <c r="I1279" s="54" t="s">
        <v>38</v>
      </c>
      <c r="J1279" s="55">
        <v>39630</v>
      </c>
    </row>
    <row r="1280" spans="1:10" x14ac:dyDescent="0.3">
      <c r="A1280" s="54" t="s">
        <v>248</v>
      </c>
      <c r="B1280" s="54">
        <v>2314</v>
      </c>
      <c r="C1280" s="56" t="s">
        <v>23</v>
      </c>
      <c r="D1280" s="54" t="s">
        <v>230</v>
      </c>
      <c r="E1280" s="54">
        <v>6437</v>
      </c>
      <c r="F1280" s="54" t="s">
        <v>217</v>
      </c>
      <c r="G1280" s="54">
        <v>2547894.1209999998</v>
      </c>
      <c r="H1280" s="54">
        <v>1208374.5660000001</v>
      </c>
      <c r="I1280" s="54" t="s">
        <v>38</v>
      </c>
      <c r="J1280" s="55">
        <v>39630</v>
      </c>
    </row>
    <row r="1281" spans="1:10" x14ac:dyDescent="0.3">
      <c r="A1281" s="54" t="s">
        <v>248</v>
      </c>
      <c r="B1281" s="54">
        <v>2314</v>
      </c>
      <c r="C1281" s="56" t="s">
        <v>23</v>
      </c>
      <c r="D1281" s="54" t="s">
        <v>244</v>
      </c>
      <c r="E1281" s="54">
        <v>6487</v>
      </c>
      <c r="F1281" s="54" t="s">
        <v>217</v>
      </c>
      <c r="G1281" s="54">
        <v>2554402.375</v>
      </c>
      <c r="H1281" s="54">
        <v>1211749.102</v>
      </c>
      <c r="I1281" s="54" t="s">
        <v>38</v>
      </c>
      <c r="J1281" s="55">
        <v>39630</v>
      </c>
    </row>
    <row r="1282" spans="1:10" x14ac:dyDescent="0.3">
      <c r="A1282" s="54" t="s">
        <v>230</v>
      </c>
      <c r="B1282" s="54">
        <v>2316</v>
      </c>
      <c r="C1282" s="56" t="s">
        <v>23</v>
      </c>
      <c r="D1282" s="54" t="s">
        <v>230</v>
      </c>
      <c r="E1282" s="54">
        <v>6437</v>
      </c>
      <c r="F1282" s="54" t="s">
        <v>217</v>
      </c>
      <c r="G1282" s="54">
        <v>2545231.13</v>
      </c>
      <c r="H1282" s="54">
        <v>1204494.9539999999</v>
      </c>
      <c r="I1282" s="54" t="s">
        <v>38</v>
      </c>
      <c r="J1282" s="55">
        <v>39630</v>
      </c>
    </row>
    <row r="1283" spans="1:10" x14ac:dyDescent="0.3">
      <c r="A1283" s="54" t="s">
        <v>230</v>
      </c>
      <c r="B1283" s="54">
        <v>2316</v>
      </c>
      <c r="C1283" s="56" t="s">
        <v>23</v>
      </c>
      <c r="D1283" s="54" t="s">
        <v>227</v>
      </c>
      <c r="E1283" s="54">
        <v>6512</v>
      </c>
      <c r="F1283" s="54" t="s">
        <v>217</v>
      </c>
      <c r="G1283" s="54">
        <v>2542744.0109999999</v>
      </c>
      <c r="H1283" s="54">
        <v>1202696.433</v>
      </c>
      <c r="I1283" s="54" t="s">
        <v>38</v>
      </c>
      <c r="J1283" s="55">
        <v>39630</v>
      </c>
    </row>
    <row r="1284" spans="1:10" x14ac:dyDescent="0.3">
      <c r="A1284" s="54" t="s">
        <v>280</v>
      </c>
      <c r="B1284" s="54">
        <v>2316</v>
      </c>
      <c r="C1284" s="56" t="s">
        <v>46</v>
      </c>
      <c r="D1284" s="54" t="s">
        <v>230</v>
      </c>
      <c r="E1284" s="54">
        <v>6437</v>
      </c>
      <c r="F1284" s="54" t="s">
        <v>217</v>
      </c>
      <c r="G1284" s="54">
        <v>2547573.0720000002</v>
      </c>
      <c r="H1284" s="54">
        <v>1207018.4539999999</v>
      </c>
      <c r="I1284" s="54" t="s">
        <v>38</v>
      </c>
      <c r="J1284" s="55">
        <v>39630</v>
      </c>
    </row>
    <row r="1285" spans="1:10" x14ac:dyDescent="0.3">
      <c r="A1285" s="54" t="s">
        <v>229</v>
      </c>
      <c r="B1285" s="54">
        <v>2318</v>
      </c>
      <c r="C1285" s="56" t="s">
        <v>23</v>
      </c>
      <c r="D1285" s="54" t="s">
        <v>269</v>
      </c>
      <c r="E1285" s="54">
        <v>6413</v>
      </c>
      <c r="F1285" s="54" t="s">
        <v>217</v>
      </c>
      <c r="G1285" s="54">
        <v>2549000.4339999999</v>
      </c>
      <c r="H1285" s="54">
        <v>1204654.7609999999</v>
      </c>
      <c r="I1285" s="54" t="s">
        <v>38</v>
      </c>
      <c r="J1285" s="55">
        <v>39630</v>
      </c>
    </row>
    <row r="1286" spans="1:10" x14ac:dyDescent="0.3">
      <c r="A1286" s="54" t="s">
        <v>229</v>
      </c>
      <c r="B1286" s="54">
        <v>2318</v>
      </c>
      <c r="C1286" s="56" t="s">
        <v>23</v>
      </c>
      <c r="D1286" s="54" t="s">
        <v>229</v>
      </c>
      <c r="E1286" s="54">
        <v>6433</v>
      </c>
      <c r="F1286" s="54" t="s">
        <v>217</v>
      </c>
      <c r="G1286" s="54">
        <v>2547300.9539999999</v>
      </c>
      <c r="H1286" s="54">
        <v>1203362.0160000001</v>
      </c>
      <c r="I1286" s="54" t="s">
        <v>38</v>
      </c>
      <c r="J1286" s="55">
        <v>39630</v>
      </c>
    </row>
    <row r="1287" spans="1:10" x14ac:dyDescent="0.3">
      <c r="A1287" s="54" t="s">
        <v>229</v>
      </c>
      <c r="B1287" s="54">
        <v>2318</v>
      </c>
      <c r="C1287" s="56" t="s">
        <v>23</v>
      </c>
      <c r="D1287" s="54" t="s">
        <v>230</v>
      </c>
      <c r="E1287" s="54">
        <v>6437</v>
      </c>
      <c r="F1287" s="54" t="s">
        <v>217</v>
      </c>
      <c r="G1287" s="54">
        <v>2544591.4810000001</v>
      </c>
      <c r="H1287" s="54">
        <v>1202555.625</v>
      </c>
      <c r="I1287" s="54" t="s">
        <v>38</v>
      </c>
      <c r="J1287" s="55">
        <v>39630</v>
      </c>
    </row>
    <row r="1288" spans="1:10" x14ac:dyDescent="0.3">
      <c r="A1288" s="54" t="s">
        <v>229</v>
      </c>
      <c r="B1288" s="54">
        <v>2318</v>
      </c>
      <c r="C1288" s="56" t="s">
        <v>23</v>
      </c>
      <c r="D1288" s="54" t="s">
        <v>227</v>
      </c>
      <c r="E1288" s="54">
        <v>6512</v>
      </c>
      <c r="F1288" s="54" t="s">
        <v>217</v>
      </c>
      <c r="G1288" s="54">
        <v>2544270.2570000002</v>
      </c>
      <c r="H1288" s="54">
        <v>1201985.828</v>
      </c>
      <c r="I1288" s="54" t="s">
        <v>38</v>
      </c>
      <c r="J1288" s="55">
        <v>39630</v>
      </c>
    </row>
    <row r="1289" spans="1:10" x14ac:dyDescent="0.3">
      <c r="A1289" s="54" t="s">
        <v>284</v>
      </c>
      <c r="B1289" s="54">
        <v>2322</v>
      </c>
      <c r="C1289" s="56" t="s">
        <v>23</v>
      </c>
      <c r="D1289" s="54" t="s">
        <v>292</v>
      </c>
      <c r="E1289" s="54">
        <v>6421</v>
      </c>
      <c r="F1289" s="54" t="s">
        <v>217</v>
      </c>
      <c r="G1289" s="54">
        <v>2549997.3080000002</v>
      </c>
      <c r="H1289" s="54">
        <v>1214475.92</v>
      </c>
      <c r="I1289" s="54" t="s">
        <v>38</v>
      </c>
      <c r="J1289" s="55">
        <v>39630</v>
      </c>
    </row>
    <row r="1290" spans="1:10" x14ac:dyDescent="0.3">
      <c r="A1290" s="54" t="s">
        <v>284</v>
      </c>
      <c r="B1290" s="54">
        <v>2322</v>
      </c>
      <c r="C1290" s="56" t="s">
        <v>23</v>
      </c>
      <c r="D1290" s="54" t="s">
        <v>281</v>
      </c>
      <c r="E1290" s="54">
        <v>6436</v>
      </c>
      <c r="F1290" s="54" t="s">
        <v>217</v>
      </c>
      <c r="G1290" s="54">
        <v>2549035.909</v>
      </c>
      <c r="H1290" s="54">
        <v>1214534.3370000001</v>
      </c>
      <c r="I1290" s="54" t="s">
        <v>38</v>
      </c>
      <c r="J1290" s="55">
        <v>39630</v>
      </c>
    </row>
    <row r="1291" spans="1:10" x14ac:dyDescent="0.3">
      <c r="A1291" s="54" t="s">
        <v>291</v>
      </c>
      <c r="B1291" s="54">
        <v>2325</v>
      </c>
      <c r="C1291" s="56" t="s">
        <v>23</v>
      </c>
      <c r="D1291" s="54" t="s">
        <v>291</v>
      </c>
      <c r="E1291" s="54">
        <v>6422</v>
      </c>
      <c r="F1291" s="54" t="s">
        <v>217</v>
      </c>
      <c r="G1291" s="54">
        <v>2549139.2719999999</v>
      </c>
      <c r="H1291" s="54">
        <v>1217590.6769999999</v>
      </c>
      <c r="I1291" s="54" t="s">
        <v>38</v>
      </c>
      <c r="J1291" s="55">
        <v>39630</v>
      </c>
    </row>
    <row r="1292" spans="1:10" x14ac:dyDescent="0.3">
      <c r="A1292" s="54" t="s">
        <v>294</v>
      </c>
      <c r="B1292" s="54">
        <v>2333</v>
      </c>
      <c r="C1292" s="56" t="s">
        <v>46</v>
      </c>
      <c r="D1292" s="54" t="s">
        <v>115</v>
      </c>
      <c r="E1292" s="54">
        <v>435</v>
      </c>
      <c r="F1292" s="54" t="s">
        <v>3591</v>
      </c>
      <c r="G1292" s="54">
        <v>2558367.1340000001</v>
      </c>
      <c r="H1292" s="54">
        <v>1219506.757</v>
      </c>
      <c r="I1292" s="54" t="s">
        <v>38</v>
      </c>
      <c r="J1292" s="55">
        <v>39630</v>
      </c>
    </row>
    <row r="1293" spans="1:10" x14ac:dyDescent="0.3">
      <c r="A1293" s="54" t="s">
        <v>115</v>
      </c>
      <c r="B1293" s="54">
        <v>2333</v>
      </c>
      <c r="C1293" s="56" t="s">
        <v>23</v>
      </c>
      <c r="D1293" s="54" t="s">
        <v>115</v>
      </c>
      <c r="E1293" s="54">
        <v>435</v>
      </c>
      <c r="F1293" s="54" t="s">
        <v>3591</v>
      </c>
      <c r="G1293" s="54">
        <v>2559871.44</v>
      </c>
      <c r="H1293" s="54">
        <v>1221223.5430000001</v>
      </c>
      <c r="I1293" s="54" t="s">
        <v>38</v>
      </c>
      <c r="J1293" s="55">
        <v>39630</v>
      </c>
    </row>
    <row r="1294" spans="1:10" x14ac:dyDescent="0.3">
      <c r="A1294" s="54" t="s">
        <v>115</v>
      </c>
      <c r="B1294" s="54">
        <v>2333</v>
      </c>
      <c r="C1294" s="56" t="s">
        <v>23</v>
      </c>
      <c r="D1294" s="54" t="s">
        <v>4047</v>
      </c>
      <c r="E1294" s="54">
        <v>445</v>
      </c>
      <c r="F1294" s="54" t="s">
        <v>3591</v>
      </c>
      <c r="G1294" s="54">
        <v>2561745.4810000001</v>
      </c>
      <c r="H1294" s="54">
        <v>1223831.007</v>
      </c>
      <c r="I1294" s="54" t="s">
        <v>38</v>
      </c>
      <c r="J1294" s="55">
        <v>39630</v>
      </c>
    </row>
    <row r="1295" spans="1:10" x14ac:dyDescent="0.3">
      <c r="A1295" s="54" t="s">
        <v>115</v>
      </c>
      <c r="B1295" s="54">
        <v>2333</v>
      </c>
      <c r="C1295" s="56" t="s">
        <v>23</v>
      </c>
      <c r="D1295" s="54" t="s">
        <v>100</v>
      </c>
      <c r="E1295" s="54">
        <v>6742</v>
      </c>
      <c r="F1295" s="54" t="s">
        <v>39</v>
      </c>
      <c r="G1295" s="54">
        <v>2558790.8369999998</v>
      </c>
      <c r="H1295" s="54">
        <v>1222929.19</v>
      </c>
      <c r="I1295" s="54" t="s">
        <v>38</v>
      </c>
      <c r="J1295" s="55">
        <v>39630</v>
      </c>
    </row>
    <row r="1296" spans="1:10" x14ac:dyDescent="0.3">
      <c r="A1296" s="54" t="s">
        <v>100</v>
      </c>
      <c r="B1296" s="54">
        <v>2336</v>
      </c>
      <c r="C1296" s="56" t="s">
        <v>23</v>
      </c>
      <c r="D1296" s="54" t="s">
        <v>100</v>
      </c>
      <c r="E1296" s="54">
        <v>6742</v>
      </c>
      <c r="F1296" s="54" t="s">
        <v>39</v>
      </c>
      <c r="G1296" s="54">
        <v>2559033.0019999999</v>
      </c>
      <c r="H1296" s="54">
        <v>1225369.098</v>
      </c>
      <c r="I1296" s="54" t="s">
        <v>38</v>
      </c>
      <c r="J1296" s="55">
        <v>39630</v>
      </c>
    </row>
    <row r="1297" spans="1:10" x14ac:dyDescent="0.3">
      <c r="A1297" s="54" t="s">
        <v>100</v>
      </c>
      <c r="B1297" s="54">
        <v>2336</v>
      </c>
      <c r="C1297" s="56" t="s">
        <v>23</v>
      </c>
      <c r="D1297" s="54" t="s">
        <v>97</v>
      </c>
      <c r="E1297" s="54">
        <v>6754</v>
      </c>
      <c r="F1297" s="54" t="s">
        <v>39</v>
      </c>
      <c r="G1297" s="54">
        <v>2560483.6310000001</v>
      </c>
      <c r="H1297" s="54">
        <v>1228088.622</v>
      </c>
      <c r="I1297" s="54" t="s">
        <v>38</v>
      </c>
      <c r="J1297" s="55">
        <v>39630</v>
      </c>
    </row>
    <row r="1298" spans="1:10" x14ac:dyDescent="0.3">
      <c r="A1298" s="54" t="s">
        <v>104</v>
      </c>
      <c r="B1298" s="54">
        <v>2338</v>
      </c>
      <c r="C1298" s="56" t="s">
        <v>23</v>
      </c>
      <c r="D1298" s="54" t="s">
        <v>101</v>
      </c>
      <c r="E1298" s="54">
        <v>6753</v>
      </c>
      <c r="F1298" s="54" t="s">
        <v>39</v>
      </c>
      <c r="G1298" s="54">
        <v>2566614.98</v>
      </c>
      <c r="H1298" s="54">
        <v>1231290.034</v>
      </c>
      <c r="I1298" s="54" t="s">
        <v>38</v>
      </c>
      <c r="J1298" s="55">
        <v>39630</v>
      </c>
    </row>
    <row r="1299" spans="1:10" x14ac:dyDescent="0.3">
      <c r="A1299" s="54" t="s">
        <v>101</v>
      </c>
      <c r="B1299" s="54">
        <v>2338</v>
      </c>
      <c r="C1299" s="56" t="s">
        <v>46</v>
      </c>
      <c r="D1299" s="54" t="s">
        <v>101</v>
      </c>
      <c r="E1299" s="54">
        <v>6753</v>
      </c>
      <c r="F1299" s="54" t="s">
        <v>39</v>
      </c>
      <c r="G1299" s="54">
        <v>2565652.3459999999</v>
      </c>
      <c r="H1299" s="54">
        <v>1232717.253</v>
      </c>
      <c r="I1299" s="54" t="s">
        <v>38</v>
      </c>
      <c r="J1299" s="55">
        <v>39630</v>
      </c>
    </row>
    <row r="1300" spans="1:10" x14ac:dyDescent="0.3">
      <c r="A1300" s="54" t="s">
        <v>97</v>
      </c>
      <c r="B1300" s="54">
        <v>2340</v>
      </c>
      <c r="C1300" s="56" t="s">
        <v>23</v>
      </c>
      <c r="D1300" s="54" t="s">
        <v>97</v>
      </c>
      <c r="E1300" s="54">
        <v>6754</v>
      </c>
      <c r="F1300" s="54" t="s">
        <v>39</v>
      </c>
      <c r="G1300" s="54">
        <v>2562553.8489999999</v>
      </c>
      <c r="H1300" s="54">
        <v>1229517.068</v>
      </c>
      <c r="I1300" s="54" t="s">
        <v>38</v>
      </c>
      <c r="J1300" s="55">
        <v>39630</v>
      </c>
    </row>
    <row r="1301" spans="1:10" x14ac:dyDescent="0.3">
      <c r="A1301" s="54" t="s">
        <v>114</v>
      </c>
      <c r="B1301" s="54">
        <v>2345</v>
      </c>
      <c r="C1301" s="56" t="s">
        <v>44</v>
      </c>
      <c r="D1301" s="54" t="s">
        <v>103</v>
      </c>
      <c r="E1301" s="54">
        <v>6743</v>
      </c>
      <c r="F1301" s="54" t="s">
        <v>39</v>
      </c>
      <c r="G1301" s="54">
        <v>2568903.5060000001</v>
      </c>
      <c r="H1301" s="54">
        <v>1230372.5660000001</v>
      </c>
      <c r="I1301" s="54" t="s">
        <v>38</v>
      </c>
      <c r="J1301" s="55">
        <v>39630</v>
      </c>
    </row>
    <row r="1302" spans="1:10" x14ac:dyDescent="0.3">
      <c r="A1302" s="54" t="s">
        <v>102</v>
      </c>
      <c r="B1302" s="54">
        <v>2345</v>
      </c>
      <c r="C1302" s="56" t="s">
        <v>46</v>
      </c>
      <c r="D1302" s="54" t="s">
        <v>4052</v>
      </c>
      <c r="E1302" s="54">
        <v>443</v>
      </c>
      <c r="F1302" s="54" t="s">
        <v>3591</v>
      </c>
      <c r="G1302" s="54">
        <v>2564153.6770000001</v>
      </c>
      <c r="H1302" s="54">
        <v>1225283.5970000001</v>
      </c>
      <c r="I1302" s="54" t="s">
        <v>38</v>
      </c>
      <c r="J1302" s="55">
        <v>39630</v>
      </c>
    </row>
    <row r="1303" spans="1:10" x14ac:dyDescent="0.3">
      <c r="A1303" s="54" t="s">
        <v>102</v>
      </c>
      <c r="B1303" s="54">
        <v>2345</v>
      </c>
      <c r="C1303" s="56" t="s">
        <v>46</v>
      </c>
      <c r="D1303" s="54" t="s">
        <v>4047</v>
      </c>
      <c r="E1303" s="54">
        <v>445</v>
      </c>
      <c r="F1303" s="54" t="s">
        <v>3591</v>
      </c>
      <c r="G1303" s="54">
        <v>2562278.2820000001</v>
      </c>
      <c r="H1303" s="54">
        <v>1225536.1969999999</v>
      </c>
      <c r="I1303" s="54" t="s">
        <v>38</v>
      </c>
      <c r="J1303" s="55">
        <v>39630</v>
      </c>
    </row>
    <row r="1304" spans="1:10" x14ac:dyDescent="0.3">
      <c r="A1304" s="54" t="s">
        <v>102</v>
      </c>
      <c r="B1304" s="54">
        <v>2345</v>
      </c>
      <c r="C1304" s="56" t="s">
        <v>46</v>
      </c>
      <c r="D1304" s="54" t="s">
        <v>101</v>
      </c>
      <c r="E1304" s="54">
        <v>6753</v>
      </c>
      <c r="F1304" s="54" t="s">
        <v>39</v>
      </c>
      <c r="G1304" s="54">
        <v>2564610.2949999999</v>
      </c>
      <c r="H1304" s="54">
        <v>1225860.4210000001</v>
      </c>
      <c r="I1304" s="54" t="s">
        <v>38</v>
      </c>
      <c r="J1304" s="55">
        <v>39630</v>
      </c>
    </row>
    <row r="1305" spans="1:10" x14ac:dyDescent="0.3">
      <c r="A1305" s="54" t="s">
        <v>99</v>
      </c>
      <c r="B1305" s="54">
        <v>2345</v>
      </c>
      <c r="C1305" s="56" t="s">
        <v>98</v>
      </c>
      <c r="D1305" s="54" t="s">
        <v>101</v>
      </c>
      <c r="E1305" s="54">
        <v>6753</v>
      </c>
      <c r="F1305" s="54" t="s">
        <v>39</v>
      </c>
      <c r="G1305" s="54">
        <v>2563750.0150000001</v>
      </c>
      <c r="H1305" s="54">
        <v>1227337.0149999999</v>
      </c>
      <c r="I1305" s="54" t="s">
        <v>38</v>
      </c>
      <c r="J1305" s="55">
        <v>45658</v>
      </c>
    </row>
    <row r="1306" spans="1:10" x14ac:dyDescent="0.3">
      <c r="A1306" s="54" t="s">
        <v>99</v>
      </c>
      <c r="B1306" s="54">
        <v>2345</v>
      </c>
      <c r="C1306" s="56" t="s">
        <v>98</v>
      </c>
      <c r="D1306" s="54" t="s">
        <v>97</v>
      </c>
      <c r="E1306" s="54">
        <v>6754</v>
      </c>
      <c r="F1306" s="54" t="s">
        <v>39</v>
      </c>
      <c r="G1306" s="54">
        <v>2562814.9980000001</v>
      </c>
      <c r="H1306" s="54">
        <v>1226908.284</v>
      </c>
      <c r="I1306" s="54" t="s">
        <v>38</v>
      </c>
      <c r="J1306" s="55">
        <v>45658</v>
      </c>
    </row>
    <row r="1307" spans="1:10" x14ac:dyDescent="0.3">
      <c r="A1307" s="54" t="s">
        <v>103</v>
      </c>
      <c r="B1307" s="54">
        <v>2345</v>
      </c>
      <c r="C1307" s="56" t="s">
        <v>23</v>
      </c>
      <c r="D1307" s="54" t="s">
        <v>4042</v>
      </c>
      <c r="E1307" s="54">
        <v>448</v>
      </c>
      <c r="F1307" s="54" t="s">
        <v>3591</v>
      </c>
      <c r="G1307" s="54">
        <v>2567154.128</v>
      </c>
      <c r="H1307" s="54">
        <v>1226592.774</v>
      </c>
      <c r="I1307" s="54" t="s">
        <v>38</v>
      </c>
      <c r="J1307" s="55">
        <v>39630</v>
      </c>
    </row>
    <row r="1308" spans="1:10" x14ac:dyDescent="0.3">
      <c r="A1308" s="54" t="s">
        <v>103</v>
      </c>
      <c r="B1308" s="54">
        <v>2345</v>
      </c>
      <c r="C1308" s="56" t="s">
        <v>23</v>
      </c>
      <c r="D1308" s="54" t="s">
        <v>103</v>
      </c>
      <c r="E1308" s="54">
        <v>6743</v>
      </c>
      <c r="F1308" s="54" t="s">
        <v>39</v>
      </c>
      <c r="G1308" s="54">
        <v>2567020.7859999998</v>
      </c>
      <c r="H1308" s="54">
        <v>1228357.4439999999</v>
      </c>
      <c r="I1308" s="54" t="s">
        <v>38</v>
      </c>
      <c r="J1308" s="55">
        <v>39630</v>
      </c>
    </row>
    <row r="1309" spans="1:10" x14ac:dyDescent="0.3">
      <c r="A1309" s="54" t="s">
        <v>103</v>
      </c>
      <c r="B1309" s="54">
        <v>2345</v>
      </c>
      <c r="C1309" s="56" t="s">
        <v>23</v>
      </c>
      <c r="D1309" s="54" t="s">
        <v>101</v>
      </c>
      <c r="E1309" s="54">
        <v>6753</v>
      </c>
      <c r="F1309" s="54" t="s">
        <v>39</v>
      </c>
      <c r="G1309" s="54">
        <v>2567010.5040000002</v>
      </c>
      <c r="H1309" s="54">
        <v>1230069.7039999999</v>
      </c>
      <c r="I1309" s="54" t="s">
        <v>38</v>
      </c>
      <c r="J1309" s="55">
        <v>39630</v>
      </c>
    </row>
    <row r="1310" spans="1:10" x14ac:dyDescent="0.3">
      <c r="A1310" s="54" t="s">
        <v>94</v>
      </c>
      <c r="B1310" s="54">
        <v>2350</v>
      </c>
      <c r="C1310" s="56" t="s">
        <v>23</v>
      </c>
      <c r="D1310" s="54" t="s">
        <v>94</v>
      </c>
      <c r="E1310" s="54">
        <v>6757</v>
      </c>
      <c r="F1310" s="54" t="s">
        <v>39</v>
      </c>
      <c r="G1310" s="54">
        <v>2568904.5329999998</v>
      </c>
      <c r="H1310" s="54">
        <v>1232852.9850000001</v>
      </c>
      <c r="I1310" s="54" t="s">
        <v>38</v>
      </c>
      <c r="J1310" s="55">
        <v>39630</v>
      </c>
    </row>
    <row r="1311" spans="1:10" x14ac:dyDescent="0.3">
      <c r="A1311" s="54" t="s">
        <v>96</v>
      </c>
      <c r="B1311" s="54">
        <v>2353</v>
      </c>
      <c r="C1311" s="56" t="s">
        <v>23</v>
      </c>
      <c r="D1311" s="54" t="s">
        <v>113</v>
      </c>
      <c r="E1311" s="54">
        <v>6745</v>
      </c>
      <c r="F1311" s="54" t="s">
        <v>39</v>
      </c>
      <c r="G1311" s="54">
        <v>2567754.034</v>
      </c>
      <c r="H1311" s="54">
        <v>1237958.7919999999</v>
      </c>
      <c r="I1311" s="54" t="s">
        <v>38</v>
      </c>
      <c r="J1311" s="55">
        <v>39630</v>
      </c>
    </row>
    <row r="1312" spans="1:10" x14ac:dyDescent="0.3">
      <c r="A1312" s="54" t="s">
        <v>96</v>
      </c>
      <c r="B1312" s="54">
        <v>2353</v>
      </c>
      <c r="C1312" s="56" t="s">
        <v>23</v>
      </c>
      <c r="D1312" s="54" t="s">
        <v>94</v>
      </c>
      <c r="E1312" s="54">
        <v>6757</v>
      </c>
      <c r="F1312" s="54" t="s">
        <v>39</v>
      </c>
      <c r="G1312" s="54">
        <v>2566023.9840000002</v>
      </c>
      <c r="H1312" s="54">
        <v>1236703.6499999999</v>
      </c>
      <c r="I1312" s="54" t="s">
        <v>38</v>
      </c>
      <c r="J1312" s="55">
        <v>39630</v>
      </c>
    </row>
    <row r="1313" spans="1:10" x14ac:dyDescent="0.3">
      <c r="A1313" s="54" t="s">
        <v>95</v>
      </c>
      <c r="B1313" s="54">
        <v>2354</v>
      </c>
      <c r="C1313" s="56" t="s">
        <v>23</v>
      </c>
      <c r="D1313" s="54" t="s">
        <v>94</v>
      </c>
      <c r="E1313" s="54">
        <v>6757</v>
      </c>
      <c r="F1313" s="54" t="s">
        <v>39</v>
      </c>
      <c r="G1313" s="54">
        <v>2564127.466</v>
      </c>
      <c r="H1313" s="54">
        <v>1233590.9990000001</v>
      </c>
      <c r="I1313" s="54" t="s">
        <v>38</v>
      </c>
      <c r="J1313" s="55">
        <v>39630</v>
      </c>
    </row>
    <row r="1314" spans="1:10" x14ac:dyDescent="0.3">
      <c r="A1314" s="54" t="s">
        <v>117</v>
      </c>
      <c r="B1314" s="54">
        <v>2360</v>
      </c>
      <c r="C1314" s="56" t="s">
        <v>23</v>
      </c>
      <c r="D1314" s="54" t="s">
        <v>116</v>
      </c>
      <c r="E1314" s="54">
        <v>6741</v>
      </c>
      <c r="F1314" s="54" t="s">
        <v>39</v>
      </c>
      <c r="G1314" s="54">
        <v>2569361.3590000002</v>
      </c>
      <c r="H1314" s="54">
        <v>1234601.5209999999</v>
      </c>
      <c r="I1314" s="54" t="s">
        <v>38</v>
      </c>
      <c r="J1314" s="55">
        <v>39630</v>
      </c>
    </row>
    <row r="1315" spans="1:10" x14ac:dyDescent="0.3">
      <c r="A1315" s="54" t="s">
        <v>105</v>
      </c>
      <c r="B1315" s="54">
        <v>2362</v>
      </c>
      <c r="C1315" s="56" t="s">
        <v>23</v>
      </c>
      <c r="D1315" s="54" t="s">
        <v>116</v>
      </c>
      <c r="E1315" s="54">
        <v>6741</v>
      </c>
      <c r="F1315" s="54" t="s">
        <v>39</v>
      </c>
      <c r="G1315" s="54">
        <v>2571536.0759999999</v>
      </c>
      <c r="H1315" s="54">
        <v>1232901.9450000001</v>
      </c>
      <c r="I1315" s="54" t="s">
        <v>38</v>
      </c>
      <c r="J1315" s="55">
        <v>39630</v>
      </c>
    </row>
    <row r="1316" spans="1:10" x14ac:dyDescent="0.3">
      <c r="A1316" s="54" t="s">
        <v>105</v>
      </c>
      <c r="B1316" s="54">
        <v>2362</v>
      </c>
      <c r="C1316" s="56" t="s">
        <v>23</v>
      </c>
      <c r="D1316" s="54" t="s">
        <v>108</v>
      </c>
      <c r="E1316" s="54">
        <v>6750</v>
      </c>
      <c r="F1316" s="54" t="s">
        <v>39</v>
      </c>
      <c r="G1316" s="54">
        <v>2574859.5120000001</v>
      </c>
      <c r="H1316" s="54">
        <v>1236816.5889999999</v>
      </c>
      <c r="I1316" s="54" t="s">
        <v>38</v>
      </c>
      <c r="J1316" s="55">
        <v>39630</v>
      </c>
    </row>
    <row r="1317" spans="1:10" x14ac:dyDescent="0.3">
      <c r="A1317" s="54" t="s">
        <v>105</v>
      </c>
      <c r="B1317" s="54">
        <v>2362</v>
      </c>
      <c r="C1317" s="56" t="s">
        <v>23</v>
      </c>
      <c r="D1317" s="54" t="s">
        <v>105</v>
      </c>
      <c r="E1317" s="54">
        <v>6751</v>
      </c>
      <c r="F1317" s="54" t="s">
        <v>39</v>
      </c>
      <c r="G1317" s="54">
        <v>2572099</v>
      </c>
      <c r="H1317" s="54">
        <v>1235416.79</v>
      </c>
      <c r="I1317" s="54" t="s">
        <v>38</v>
      </c>
      <c r="J1317" s="55">
        <v>39630</v>
      </c>
    </row>
    <row r="1318" spans="1:10" x14ac:dyDescent="0.3">
      <c r="A1318" s="54" t="s">
        <v>107</v>
      </c>
      <c r="B1318" s="54">
        <v>2362</v>
      </c>
      <c r="C1318" s="56" t="s">
        <v>46</v>
      </c>
      <c r="D1318" s="54" t="s">
        <v>105</v>
      </c>
      <c r="E1318" s="54">
        <v>6751</v>
      </c>
      <c r="F1318" s="54" t="s">
        <v>39</v>
      </c>
      <c r="G1318" s="54">
        <v>2573499.0690000001</v>
      </c>
      <c r="H1318" s="54">
        <v>1239481.139</v>
      </c>
      <c r="I1318" s="54" t="s">
        <v>38</v>
      </c>
      <c r="J1318" s="55">
        <v>39630</v>
      </c>
    </row>
    <row r="1319" spans="1:10" x14ac:dyDescent="0.3">
      <c r="A1319" s="54" t="s">
        <v>113</v>
      </c>
      <c r="B1319" s="54">
        <v>2363</v>
      </c>
      <c r="C1319" s="56" t="s">
        <v>23</v>
      </c>
      <c r="D1319" s="54" t="s">
        <v>116</v>
      </c>
      <c r="E1319" s="54">
        <v>6741</v>
      </c>
      <c r="F1319" s="54" t="s">
        <v>39</v>
      </c>
      <c r="G1319" s="54">
        <v>2569357.594</v>
      </c>
      <c r="H1319" s="54">
        <v>1236710.1429999999</v>
      </c>
      <c r="I1319" s="54" t="s">
        <v>38</v>
      </c>
      <c r="J1319" s="55">
        <v>39630</v>
      </c>
    </row>
    <row r="1320" spans="1:10" x14ac:dyDescent="0.3">
      <c r="A1320" s="54" t="s">
        <v>113</v>
      </c>
      <c r="B1320" s="54">
        <v>2363</v>
      </c>
      <c r="C1320" s="56" t="s">
        <v>23</v>
      </c>
      <c r="D1320" s="54" t="s">
        <v>113</v>
      </c>
      <c r="E1320" s="54">
        <v>6745</v>
      </c>
      <c r="F1320" s="54" t="s">
        <v>39</v>
      </c>
      <c r="G1320" s="54">
        <v>2569924.915</v>
      </c>
      <c r="H1320" s="54">
        <v>1237560.827</v>
      </c>
      <c r="I1320" s="54" t="s">
        <v>38</v>
      </c>
      <c r="J1320" s="55">
        <v>39630</v>
      </c>
    </row>
    <row r="1321" spans="1:10" x14ac:dyDescent="0.3">
      <c r="A1321" s="54" t="s">
        <v>93</v>
      </c>
      <c r="B1321" s="54">
        <v>2364</v>
      </c>
      <c r="C1321" s="56" t="s">
        <v>23</v>
      </c>
      <c r="D1321" s="54" t="s">
        <v>91</v>
      </c>
      <c r="E1321" s="54">
        <v>6758</v>
      </c>
      <c r="F1321" s="54" t="s">
        <v>39</v>
      </c>
      <c r="G1321" s="54">
        <v>2576055.5150000001</v>
      </c>
      <c r="H1321" s="54">
        <v>1239485.9069999999</v>
      </c>
      <c r="I1321" s="54" t="s">
        <v>38</v>
      </c>
      <c r="J1321" s="55">
        <v>39630</v>
      </c>
    </row>
    <row r="1322" spans="1:10" x14ac:dyDescent="0.3">
      <c r="A1322" s="54" t="s">
        <v>281</v>
      </c>
      <c r="B1322" s="54">
        <v>2400</v>
      </c>
      <c r="C1322" s="56" t="s">
        <v>23</v>
      </c>
      <c r="D1322" s="54" t="s">
        <v>281</v>
      </c>
      <c r="E1322" s="54">
        <v>6436</v>
      </c>
      <c r="F1322" s="54" t="s">
        <v>217</v>
      </c>
      <c r="G1322" s="54">
        <v>2547522.159</v>
      </c>
      <c r="H1322" s="54">
        <v>1211238.49</v>
      </c>
      <c r="I1322" s="54" t="s">
        <v>38</v>
      </c>
      <c r="J1322" s="55">
        <v>39630</v>
      </c>
    </row>
    <row r="1323" spans="1:10" x14ac:dyDescent="0.3">
      <c r="A1323" s="54" t="s">
        <v>283</v>
      </c>
      <c r="B1323" s="54">
        <v>2400</v>
      </c>
      <c r="C1323" s="56" t="s">
        <v>46</v>
      </c>
      <c r="D1323" s="54" t="s">
        <v>287</v>
      </c>
      <c r="E1323" s="54">
        <v>6434</v>
      </c>
      <c r="F1323" s="54" t="s">
        <v>217</v>
      </c>
      <c r="G1323" s="54">
        <v>2544313.6529999999</v>
      </c>
      <c r="H1323" s="54">
        <v>1209128.2960000001</v>
      </c>
      <c r="I1323" s="54" t="s">
        <v>38</v>
      </c>
      <c r="J1323" s="55">
        <v>39630</v>
      </c>
    </row>
    <row r="1324" spans="1:10" x14ac:dyDescent="0.3">
      <c r="A1324" s="54" t="s">
        <v>283</v>
      </c>
      <c r="B1324" s="54">
        <v>2400</v>
      </c>
      <c r="C1324" s="56" t="s">
        <v>46</v>
      </c>
      <c r="D1324" s="54" t="s">
        <v>285</v>
      </c>
      <c r="E1324" s="54">
        <v>6435</v>
      </c>
      <c r="F1324" s="54" t="s">
        <v>217</v>
      </c>
      <c r="G1324" s="54">
        <v>2545206.8160000001</v>
      </c>
      <c r="H1324" s="54">
        <v>1209051.3870000001</v>
      </c>
      <c r="I1324" s="54" t="s">
        <v>38</v>
      </c>
      <c r="J1324" s="55">
        <v>39630</v>
      </c>
    </row>
    <row r="1325" spans="1:10" x14ac:dyDescent="0.3">
      <c r="A1325" s="54" t="s">
        <v>283</v>
      </c>
      <c r="B1325" s="54">
        <v>2400</v>
      </c>
      <c r="C1325" s="56" t="s">
        <v>46</v>
      </c>
      <c r="D1325" s="54" t="s">
        <v>281</v>
      </c>
      <c r="E1325" s="54">
        <v>6436</v>
      </c>
      <c r="F1325" s="54" t="s">
        <v>217</v>
      </c>
      <c r="G1325" s="54">
        <v>2544906.2239999999</v>
      </c>
      <c r="H1325" s="54">
        <v>1209764.746</v>
      </c>
      <c r="I1325" s="54" t="s">
        <v>38</v>
      </c>
      <c r="J1325" s="55">
        <v>39630</v>
      </c>
    </row>
    <row r="1326" spans="1:10" x14ac:dyDescent="0.3">
      <c r="A1326" s="54" t="s">
        <v>285</v>
      </c>
      <c r="B1326" s="54">
        <v>2405</v>
      </c>
      <c r="C1326" s="56" t="s">
        <v>23</v>
      </c>
      <c r="D1326" s="54" t="s">
        <v>287</v>
      </c>
      <c r="E1326" s="54">
        <v>6434</v>
      </c>
      <c r="F1326" s="54" t="s">
        <v>217</v>
      </c>
      <c r="G1326" s="54">
        <v>2543475.3420000002</v>
      </c>
      <c r="H1326" s="54">
        <v>1207485.746</v>
      </c>
      <c r="I1326" s="54" t="s">
        <v>38</v>
      </c>
      <c r="J1326" s="55">
        <v>39630</v>
      </c>
    </row>
    <row r="1327" spans="1:10" x14ac:dyDescent="0.3">
      <c r="A1327" s="54" t="s">
        <v>285</v>
      </c>
      <c r="B1327" s="54">
        <v>2405</v>
      </c>
      <c r="C1327" s="56" t="s">
        <v>23</v>
      </c>
      <c r="D1327" s="54" t="s">
        <v>285</v>
      </c>
      <c r="E1327" s="54">
        <v>6435</v>
      </c>
      <c r="F1327" s="54" t="s">
        <v>217</v>
      </c>
      <c r="G1327" s="54">
        <v>2543541.9360000002</v>
      </c>
      <c r="H1327" s="54">
        <v>1206341.956</v>
      </c>
      <c r="I1327" s="54" t="s">
        <v>38</v>
      </c>
      <c r="J1327" s="55">
        <v>39630</v>
      </c>
    </row>
    <row r="1328" spans="1:10" x14ac:dyDescent="0.3">
      <c r="A1328" s="54" t="s">
        <v>288</v>
      </c>
      <c r="B1328" s="54">
        <v>2406</v>
      </c>
      <c r="C1328" s="56" t="s">
        <v>23</v>
      </c>
      <c r="D1328" s="54" t="s">
        <v>288</v>
      </c>
      <c r="E1328" s="54">
        <v>6432</v>
      </c>
      <c r="F1328" s="54" t="s">
        <v>217</v>
      </c>
      <c r="G1328" s="54">
        <v>2536406.8689999999</v>
      </c>
      <c r="H1328" s="54">
        <v>1202709.9380000001</v>
      </c>
      <c r="I1328" s="54" t="s">
        <v>38</v>
      </c>
      <c r="J1328" s="55">
        <v>39630</v>
      </c>
    </row>
    <row r="1329" spans="1:10" x14ac:dyDescent="0.3">
      <c r="A1329" s="54" t="s">
        <v>288</v>
      </c>
      <c r="B1329" s="54">
        <v>2406</v>
      </c>
      <c r="C1329" s="56" t="s">
        <v>23</v>
      </c>
      <c r="D1329" s="54" t="s">
        <v>287</v>
      </c>
      <c r="E1329" s="54">
        <v>6434</v>
      </c>
      <c r="F1329" s="54" t="s">
        <v>217</v>
      </c>
      <c r="G1329" s="54">
        <v>2537128.264</v>
      </c>
      <c r="H1329" s="54">
        <v>1204354.798</v>
      </c>
      <c r="I1329" s="54" t="s">
        <v>38</v>
      </c>
      <c r="J1329" s="55">
        <v>39630</v>
      </c>
    </row>
    <row r="1330" spans="1:10" x14ac:dyDescent="0.3">
      <c r="A1330" s="54" t="s">
        <v>286</v>
      </c>
      <c r="B1330" s="54">
        <v>2406</v>
      </c>
      <c r="C1330" s="56" t="s">
        <v>44</v>
      </c>
      <c r="D1330" s="54" t="s">
        <v>288</v>
      </c>
      <c r="E1330" s="54">
        <v>6432</v>
      </c>
      <c r="F1330" s="54" t="s">
        <v>217</v>
      </c>
      <c r="G1330" s="54">
        <v>2539646.0490000001</v>
      </c>
      <c r="H1330" s="54">
        <v>1203404.7790000001</v>
      </c>
      <c r="I1330" s="54" t="s">
        <v>38</v>
      </c>
      <c r="J1330" s="55">
        <v>39630</v>
      </c>
    </row>
    <row r="1331" spans="1:10" x14ac:dyDescent="0.3">
      <c r="A1331" s="54" t="s">
        <v>286</v>
      </c>
      <c r="B1331" s="54">
        <v>2406</v>
      </c>
      <c r="C1331" s="56" t="s">
        <v>44</v>
      </c>
      <c r="D1331" s="54" t="s">
        <v>285</v>
      </c>
      <c r="E1331" s="54">
        <v>6435</v>
      </c>
      <c r="F1331" s="54" t="s">
        <v>217</v>
      </c>
      <c r="G1331" s="54">
        <v>2541055.8459999999</v>
      </c>
      <c r="H1331" s="54">
        <v>1203864.93</v>
      </c>
      <c r="I1331" s="54" t="s">
        <v>38</v>
      </c>
      <c r="J1331" s="55">
        <v>39630</v>
      </c>
    </row>
    <row r="1332" spans="1:10" x14ac:dyDescent="0.3">
      <c r="A1332" s="54" t="s">
        <v>228</v>
      </c>
      <c r="B1332" s="54">
        <v>2406</v>
      </c>
      <c r="C1332" s="56" t="s">
        <v>98</v>
      </c>
      <c r="D1332" s="54" t="s">
        <v>288</v>
      </c>
      <c r="E1332" s="54">
        <v>6432</v>
      </c>
      <c r="F1332" s="54" t="s">
        <v>217</v>
      </c>
      <c r="G1332" s="54">
        <v>2530821.702</v>
      </c>
      <c r="H1332" s="54">
        <v>1200705.865</v>
      </c>
      <c r="I1332" s="54" t="s">
        <v>38</v>
      </c>
      <c r="J1332" s="55">
        <v>39630</v>
      </c>
    </row>
    <row r="1333" spans="1:10" x14ac:dyDescent="0.3">
      <c r="A1333" s="54" t="s">
        <v>228</v>
      </c>
      <c r="B1333" s="54">
        <v>2406</v>
      </c>
      <c r="C1333" s="56" t="s">
        <v>98</v>
      </c>
      <c r="D1333" s="54" t="s">
        <v>232</v>
      </c>
      <c r="E1333" s="54">
        <v>6511</v>
      </c>
      <c r="F1333" s="54" t="s">
        <v>217</v>
      </c>
      <c r="G1333" s="54">
        <v>2527601.827</v>
      </c>
      <c r="H1333" s="54">
        <v>1198785.1780000001</v>
      </c>
      <c r="I1333" s="54" t="s">
        <v>38</v>
      </c>
      <c r="J1333" s="55">
        <v>39630</v>
      </c>
    </row>
    <row r="1334" spans="1:10" x14ac:dyDescent="0.3">
      <c r="A1334" s="54" t="s">
        <v>228</v>
      </c>
      <c r="B1334" s="54">
        <v>2406</v>
      </c>
      <c r="C1334" s="56" t="s">
        <v>98</v>
      </c>
      <c r="D1334" s="54" t="s">
        <v>227</v>
      </c>
      <c r="E1334" s="54">
        <v>6512</v>
      </c>
      <c r="F1334" s="54" t="s">
        <v>217</v>
      </c>
      <c r="G1334" s="54">
        <v>2528774.264</v>
      </c>
      <c r="H1334" s="54">
        <v>1200220.861</v>
      </c>
      <c r="I1334" s="54" t="s">
        <v>38</v>
      </c>
      <c r="J1334" s="55">
        <v>39630</v>
      </c>
    </row>
    <row r="1335" spans="1:10" x14ac:dyDescent="0.3">
      <c r="A1335" s="54" t="s">
        <v>289</v>
      </c>
      <c r="B1335" s="54">
        <v>2406</v>
      </c>
      <c r="C1335" s="56" t="s">
        <v>46</v>
      </c>
      <c r="D1335" s="54" t="s">
        <v>288</v>
      </c>
      <c r="E1335" s="54">
        <v>6432</v>
      </c>
      <c r="F1335" s="54" t="s">
        <v>217</v>
      </c>
      <c r="G1335" s="54">
        <v>2534190.324</v>
      </c>
      <c r="H1335" s="54">
        <v>1202846.858</v>
      </c>
      <c r="I1335" s="54" t="s">
        <v>38</v>
      </c>
      <c r="J1335" s="55">
        <v>39630</v>
      </c>
    </row>
    <row r="1336" spans="1:10" x14ac:dyDescent="0.3">
      <c r="A1336" s="54" t="s">
        <v>287</v>
      </c>
      <c r="B1336" s="54">
        <v>2414</v>
      </c>
      <c r="C1336" s="56" t="s">
        <v>23</v>
      </c>
      <c r="D1336" s="54" t="s">
        <v>287</v>
      </c>
      <c r="E1336" s="54">
        <v>6434</v>
      </c>
      <c r="F1336" s="54" t="s">
        <v>217</v>
      </c>
      <c r="G1336" s="54">
        <v>2541107.5490000001</v>
      </c>
      <c r="H1336" s="54">
        <v>1207604.4920000001</v>
      </c>
      <c r="I1336" s="54" t="s">
        <v>38</v>
      </c>
      <c r="J1336" s="55">
        <v>39630</v>
      </c>
    </row>
    <row r="1337" spans="1:10" x14ac:dyDescent="0.3">
      <c r="A1337" s="54" t="s">
        <v>282</v>
      </c>
      <c r="B1337" s="54">
        <v>2416</v>
      </c>
      <c r="C1337" s="56" t="s">
        <v>23</v>
      </c>
      <c r="D1337" s="54" t="s">
        <v>281</v>
      </c>
      <c r="E1337" s="54">
        <v>6436</v>
      </c>
      <c r="F1337" s="54" t="s">
        <v>217</v>
      </c>
      <c r="G1337" s="54">
        <v>2546014.3679999998</v>
      </c>
      <c r="H1337" s="54">
        <v>1214057.746</v>
      </c>
      <c r="I1337" s="54" t="s">
        <v>38</v>
      </c>
      <c r="J1337" s="55">
        <v>39630</v>
      </c>
    </row>
    <row r="1338" spans="1:10" x14ac:dyDescent="0.3">
      <c r="A1338" s="54" t="s">
        <v>3821</v>
      </c>
      <c r="B1338" s="54">
        <v>2502</v>
      </c>
      <c r="C1338" s="56" t="s">
        <v>23</v>
      </c>
      <c r="D1338" s="54" t="s">
        <v>3821</v>
      </c>
      <c r="E1338" s="54">
        <v>371</v>
      </c>
      <c r="F1338" s="54" t="s">
        <v>3591</v>
      </c>
      <c r="G1338" s="54">
        <v>2585367.2370000002</v>
      </c>
      <c r="H1338" s="54">
        <v>1221241.193</v>
      </c>
      <c r="I1338" s="54" t="s">
        <v>2024</v>
      </c>
      <c r="J1338" s="55">
        <v>39630</v>
      </c>
    </row>
    <row r="1339" spans="1:10" x14ac:dyDescent="0.3">
      <c r="A1339" s="54" t="s">
        <v>3821</v>
      </c>
      <c r="B1339" s="54">
        <v>2503</v>
      </c>
      <c r="C1339" s="56" t="s">
        <v>23</v>
      </c>
      <c r="D1339" s="54" t="s">
        <v>3821</v>
      </c>
      <c r="E1339" s="54">
        <v>371</v>
      </c>
      <c r="F1339" s="54" t="s">
        <v>3591</v>
      </c>
      <c r="G1339" s="54">
        <v>2586337.7200000002</v>
      </c>
      <c r="H1339" s="54">
        <v>1220093.983</v>
      </c>
      <c r="I1339" s="54" t="s">
        <v>2024</v>
      </c>
      <c r="J1339" s="55">
        <v>39630</v>
      </c>
    </row>
    <row r="1340" spans="1:10" x14ac:dyDescent="0.3">
      <c r="A1340" s="54" t="s">
        <v>3821</v>
      </c>
      <c r="B1340" s="54">
        <v>2503</v>
      </c>
      <c r="C1340" s="56" t="s">
        <v>23</v>
      </c>
      <c r="D1340" s="54" t="s">
        <v>3846</v>
      </c>
      <c r="E1340" s="54">
        <v>733</v>
      </c>
      <c r="F1340" s="54" t="s">
        <v>3591</v>
      </c>
      <c r="G1340" s="54">
        <v>2586248.0789999999</v>
      </c>
      <c r="H1340" s="54">
        <v>1219101.977</v>
      </c>
      <c r="I1340" s="54" t="s">
        <v>2024</v>
      </c>
      <c r="J1340" s="55">
        <v>39630</v>
      </c>
    </row>
    <row r="1341" spans="1:10" x14ac:dyDescent="0.3">
      <c r="A1341" s="54" t="s">
        <v>3821</v>
      </c>
      <c r="B1341" s="54">
        <v>2503</v>
      </c>
      <c r="C1341" s="56" t="s">
        <v>23</v>
      </c>
      <c r="D1341" s="54" t="s">
        <v>3835</v>
      </c>
      <c r="E1341" s="54">
        <v>743</v>
      </c>
      <c r="F1341" s="54" t="s">
        <v>3591</v>
      </c>
      <c r="G1341" s="54">
        <v>2585445.3829999999</v>
      </c>
      <c r="H1341" s="54">
        <v>1219815.3899999999</v>
      </c>
      <c r="I1341" s="54" t="s">
        <v>2024</v>
      </c>
      <c r="J1341" s="55">
        <v>39630</v>
      </c>
    </row>
    <row r="1342" spans="1:10" x14ac:dyDescent="0.3">
      <c r="A1342" s="54" t="s">
        <v>3821</v>
      </c>
      <c r="B1342" s="54">
        <v>2504</v>
      </c>
      <c r="C1342" s="56" t="s">
        <v>23</v>
      </c>
      <c r="D1342" s="54" t="s">
        <v>3821</v>
      </c>
      <c r="E1342" s="54">
        <v>371</v>
      </c>
      <c r="F1342" s="54" t="s">
        <v>3591</v>
      </c>
      <c r="G1342" s="54">
        <v>2588171.281</v>
      </c>
      <c r="H1342" s="54">
        <v>1222829.645</v>
      </c>
      <c r="I1342" s="54" t="s">
        <v>2024</v>
      </c>
      <c r="J1342" s="55">
        <v>39630</v>
      </c>
    </row>
    <row r="1343" spans="1:10" x14ac:dyDescent="0.3">
      <c r="A1343" s="54" t="s">
        <v>3821</v>
      </c>
      <c r="B1343" s="54">
        <v>2504</v>
      </c>
      <c r="C1343" s="56" t="s">
        <v>23</v>
      </c>
      <c r="D1343" s="54" t="s">
        <v>3846</v>
      </c>
      <c r="E1343" s="54">
        <v>733</v>
      </c>
      <c r="F1343" s="54" t="s">
        <v>3591</v>
      </c>
      <c r="G1343" s="54">
        <v>2588457.6719999998</v>
      </c>
      <c r="H1343" s="54">
        <v>1220973.679</v>
      </c>
      <c r="I1343" s="54" t="s">
        <v>2024</v>
      </c>
      <c r="J1343" s="55">
        <v>39630</v>
      </c>
    </row>
    <row r="1344" spans="1:10" x14ac:dyDescent="0.3">
      <c r="A1344" s="54" t="s">
        <v>3821</v>
      </c>
      <c r="B1344" s="54">
        <v>2504</v>
      </c>
      <c r="C1344" s="56" t="s">
        <v>23</v>
      </c>
      <c r="D1344" s="54" t="s">
        <v>3836</v>
      </c>
      <c r="E1344" s="54">
        <v>744</v>
      </c>
      <c r="F1344" s="54" t="s">
        <v>3591</v>
      </c>
      <c r="G1344" s="54">
        <v>2588528.409</v>
      </c>
      <c r="H1344" s="54">
        <v>1221655.3230000001</v>
      </c>
      <c r="I1344" s="54" t="s">
        <v>2024</v>
      </c>
      <c r="J1344" s="55">
        <v>39630</v>
      </c>
    </row>
    <row r="1345" spans="1:10" x14ac:dyDescent="0.3">
      <c r="A1345" s="54" t="s">
        <v>3821</v>
      </c>
      <c r="B1345" s="54">
        <v>2505</v>
      </c>
      <c r="C1345" s="56" t="s">
        <v>23</v>
      </c>
      <c r="D1345" s="54" t="s">
        <v>3821</v>
      </c>
      <c r="E1345" s="54">
        <v>371</v>
      </c>
      <c r="F1345" s="54" t="s">
        <v>3591</v>
      </c>
      <c r="G1345" s="54">
        <v>2583148.8369999998</v>
      </c>
      <c r="H1345" s="54">
        <v>1220325.7560000001</v>
      </c>
      <c r="I1345" s="54" t="s">
        <v>2024</v>
      </c>
      <c r="J1345" s="55">
        <v>39630</v>
      </c>
    </row>
    <row r="1346" spans="1:10" x14ac:dyDescent="0.3">
      <c r="A1346" s="54" t="s">
        <v>3821</v>
      </c>
      <c r="B1346" s="54">
        <v>2505</v>
      </c>
      <c r="C1346" s="56" t="s">
        <v>23</v>
      </c>
      <c r="D1346" s="54" t="s">
        <v>3816</v>
      </c>
      <c r="E1346" s="54">
        <v>756</v>
      </c>
      <c r="F1346" s="54" t="s">
        <v>3591</v>
      </c>
      <c r="G1346" s="54">
        <v>2582299.3149999999</v>
      </c>
      <c r="H1346" s="54">
        <v>1219627.798</v>
      </c>
      <c r="I1346" s="54" t="s">
        <v>2024</v>
      </c>
      <c r="J1346" s="55">
        <v>39630</v>
      </c>
    </row>
    <row r="1347" spans="1:10" x14ac:dyDescent="0.3">
      <c r="A1347" s="54" t="s">
        <v>3820</v>
      </c>
      <c r="B1347" s="54">
        <v>2512</v>
      </c>
      <c r="C1347" s="56" t="s">
        <v>23</v>
      </c>
      <c r="D1347" s="54" t="s">
        <v>3816</v>
      </c>
      <c r="E1347" s="54">
        <v>756</v>
      </c>
      <c r="F1347" s="54" t="s">
        <v>3591</v>
      </c>
      <c r="G1347" s="54">
        <v>2581548.6889999998</v>
      </c>
      <c r="H1347" s="54">
        <v>1219042.993</v>
      </c>
      <c r="I1347" s="54" t="s">
        <v>21</v>
      </c>
      <c r="J1347" s="55">
        <v>39630</v>
      </c>
    </row>
    <row r="1348" spans="1:10" x14ac:dyDescent="0.3">
      <c r="A1348" s="54" t="s">
        <v>3819</v>
      </c>
      <c r="B1348" s="54">
        <v>2513</v>
      </c>
      <c r="C1348" s="56" t="s">
        <v>23</v>
      </c>
      <c r="D1348" s="54" t="s">
        <v>3839</v>
      </c>
      <c r="E1348" s="54">
        <v>740</v>
      </c>
      <c r="F1348" s="54" t="s">
        <v>3591</v>
      </c>
      <c r="G1348" s="54">
        <v>2578178.0440000002</v>
      </c>
      <c r="H1348" s="54">
        <v>1215705.777</v>
      </c>
      <c r="I1348" s="54" t="s">
        <v>21</v>
      </c>
      <c r="J1348" s="55">
        <v>39630</v>
      </c>
    </row>
    <row r="1349" spans="1:10" x14ac:dyDescent="0.3">
      <c r="A1349" s="54" t="s">
        <v>3819</v>
      </c>
      <c r="B1349" s="54">
        <v>2513</v>
      </c>
      <c r="C1349" s="56" t="s">
        <v>23</v>
      </c>
      <c r="D1349" s="54" t="s">
        <v>3816</v>
      </c>
      <c r="E1349" s="54">
        <v>756</v>
      </c>
      <c r="F1349" s="54" t="s">
        <v>3591</v>
      </c>
      <c r="G1349" s="54">
        <v>2578842.199</v>
      </c>
      <c r="H1349" s="54">
        <v>1217160.8160000001</v>
      </c>
      <c r="I1349" s="54" t="s">
        <v>21</v>
      </c>
      <c r="J1349" s="55">
        <v>39630</v>
      </c>
    </row>
    <row r="1350" spans="1:10" x14ac:dyDescent="0.3">
      <c r="A1350" s="54" t="s">
        <v>3839</v>
      </c>
      <c r="B1350" s="54">
        <v>2514</v>
      </c>
      <c r="C1350" s="56" t="s">
        <v>23</v>
      </c>
      <c r="D1350" s="54" t="s">
        <v>275</v>
      </c>
      <c r="E1350" s="54">
        <v>723</v>
      </c>
      <c r="F1350" s="54" t="s">
        <v>3591</v>
      </c>
      <c r="G1350" s="54">
        <v>2576617.8939999999</v>
      </c>
      <c r="H1350" s="54">
        <v>1214747.662</v>
      </c>
      <c r="I1350" s="54" t="s">
        <v>21</v>
      </c>
      <c r="J1350" s="55">
        <v>39630</v>
      </c>
    </row>
    <row r="1351" spans="1:10" x14ac:dyDescent="0.3">
      <c r="A1351" s="54" t="s">
        <v>3839</v>
      </c>
      <c r="B1351" s="54">
        <v>2514</v>
      </c>
      <c r="C1351" s="56" t="s">
        <v>23</v>
      </c>
      <c r="D1351" s="54" t="s">
        <v>3839</v>
      </c>
      <c r="E1351" s="54">
        <v>740</v>
      </c>
      <c r="F1351" s="54" t="s">
        <v>3591</v>
      </c>
      <c r="G1351" s="54">
        <v>2577143.2590000001</v>
      </c>
      <c r="H1351" s="54">
        <v>1215410.328</v>
      </c>
      <c r="I1351" s="54" t="s">
        <v>21</v>
      </c>
      <c r="J1351" s="55">
        <v>39630</v>
      </c>
    </row>
    <row r="1352" spans="1:10" x14ac:dyDescent="0.3">
      <c r="A1352" s="54" t="s">
        <v>3852</v>
      </c>
      <c r="B1352" s="54">
        <v>2515</v>
      </c>
      <c r="C1352" s="56" t="s">
        <v>23</v>
      </c>
      <c r="D1352" s="54" t="s">
        <v>3850</v>
      </c>
      <c r="E1352" s="54">
        <v>726</v>
      </c>
      <c r="F1352" s="54" t="s">
        <v>3591</v>
      </c>
      <c r="G1352" s="54">
        <v>2575767.443</v>
      </c>
      <c r="H1352" s="54">
        <v>1216247.6629999999</v>
      </c>
      <c r="I1352" s="54" t="s">
        <v>38</v>
      </c>
      <c r="J1352" s="55">
        <v>39630</v>
      </c>
    </row>
    <row r="1353" spans="1:10" x14ac:dyDescent="0.3">
      <c r="A1353" s="54" t="s">
        <v>3818</v>
      </c>
      <c r="B1353" s="54">
        <v>2516</v>
      </c>
      <c r="C1353" s="56" t="s">
        <v>23</v>
      </c>
      <c r="D1353" s="54" t="s">
        <v>3850</v>
      </c>
      <c r="E1353" s="54">
        <v>726</v>
      </c>
      <c r="F1353" s="54" t="s">
        <v>3591</v>
      </c>
      <c r="G1353" s="54">
        <v>2578807.3420000002</v>
      </c>
      <c r="H1353" s="54">
        <v>1219532.7309999999</v>
      </c>
      <c r="I1353" s="54" t="s">
        <v>38</v>
      </c>
      <c r="J1353" s="55">
        <v>39630</v>
      </c>
    </row>
    <row r="1354" spans="1:10" x14ac:dyDescent="0.3">
      <c r="A1354" s="54" t="s">
        <v>3818</v>
      </c>
      <c r="B1354" s="54">
        <v>2516</v>
      </c>
      <c r="C1354" s="56" t="s">
        <v>23</v>
      </c>
      <c r="D1354" s="54" t="s">
        <v>3816</v>
      </c>
      <c r="E1354" s="54">
        <v>756</v>
      </c>
      <c r="F1354" s="54" t="s">
        <v>3591</v>
      </c>
      <c r="G1354" s="54">
        <v>2579131.165</v>
      </c>
      <c r="H1354" s="54">
        <v>1218575.7150000001</v>
      </c>
      <c r="I1354" s="54" t="s">
        <v>38</v>
      </c>
      <c r="J1354" s="55">
        <v>39630</v>
      </c>
    </row>
    <row r="1355" spans="1:10" x14ac:dyDescent="0.3">
      <c r="A1355" s="54" t="s">
        <v>3851</v>
      </c>
      <c r="B1355" s="54">
        <v>2517</v>
      </c>
      <c r="C1355" s="56" t="s">
        <v>23</v>
      </c>
      <c r="D1355" s="54" t="s">
        <v>3850</v>
      </c>
      <c r="E1355" s="54">
        <v>726</v>
      </c>
      <c r="F1355" s="54" t="s">
        <v>3591</v>
      </c>
      <c r="G1355" s="54">
        <v>2575897.7179999999</v>
      </c>
      <c r="H1355" s="54">
        <v>1218751.956</v>
      </c>
      <c r="I1355" s="54" t="s">
        <v>38</v>
      </c>
      <c r="J1355" s="55">
        <v>39630</v>
      </c>
    </row>
    <row r="1356" spans="1:10" x14ac:dyDescent="0.3">
      <c r="A1356" s="54" t="s">
        <v>247</v>
      </c>
      <c r="B1356" s="54">
        <v>2518</v>
      </c>
      <c r="C1356" s="56" t="s">
        <v>23</v>
      </c>
      <c r="D1356" s="54" t="s">
        <v>247</v>
      </c>
      <c r="E1356" s="54">
        <v>724</v>
      </c>
      <c r="F1356" s="54" t="s">
        <v>3591</v>
      </c>
      <c r="G1356" s="54">
        <v>2571206.1230000001</v>
      </c>
      <c r="H1356" s="54">
        <v>1219028.4310000001</v>
      </c>
      <c r="I1356" s="54" t="s">
        <v>38</v>
      </c>
      <c r="J1356" s="55">
        <v>39630</v>
      </c>
    </row>
    <row r="1357" spans="1:10" x14ac:dyDescent="0.3">
      <c r="A1357" s="54" t="s">
        <v>247</v>
      </c>
      <c r="B1357" s="54">
        <v>2518</v>
      </c>
      <c r="C1357" s="56" t="s">
        <v>23</v>
      </c>
      <c r="D1357" s="54" t="s">
        <v>244</v>
      </c>
      <c r="E1357" s="54">
        <v>6487</v>
      </c>
      <c r="F1357" s="54" t="s">
        <v>217</v>
      </c>
      <c r="G1357" s="54">
        <v>2569023.2579999999</v>
      </c>
      <c r="H1357" s="54">
        <v>1219196.6329999999</v>
      </c>
      <c r="I1357" s="54" t="s">
        <v>38</v>
      </c>
      <c r="J1357" s="55">
        <v>39630</v>
      </c>
    </row>
    <row r="1358" spans="1:10" x14ac:dyDescent="0.3">
      <c r="A1358" s="54" t="s">
        <v>275</v>
      </c>
      <c r="B1358" s="54">
        <v>2520</v>
      </c>
      <c r="C1358" s="56" t="s">
        <v>23</v>
      </c>
      <c r="D1358" s="54" t="s">
        <v>275</v>
      </c>
      <c r="E1358" s="54">
        <v>723</v>
      </c>
      <c r="F1358" s="54" t="s">
        <v>3591</v>
      </c>
      <c r="G1358" s="54">
        <v>2574607.2050000001</v>
      </c>
      <c r="H1358" s="54">
        <v>1213931.757</v>
      </c>
      <c r="I1358" s="54" t="s">
        <v>38</v>
      </c>
      <c r="J1358" s="55">
        <v>39630</v>
      </c>
    </row>
    <row r="1359" spans="1:10" x14ac:dyDescent="0.3">
      <c r="A1359" s="54" t="s">
        <v>275</v>
      </c>
      <c r="B1359" s="54">
        <v>2520</v>
      </c>
      <c r="C1359" s="56" t="s">
        <v>23</v>
      </c>
      <c r="D1359" s="54" t="s">
        <v>274</v>
      </c>
      <c r="E1359" s="54">
        <v>6455</v>
      </c>
      <c r="F1359" s="54" t="s">
        <v>217</v>
      </c>
      <c r="G1359" s="54">
        <v>2572733.9789999998</v>
      </c>
      <c r="H1359" s="54">
        <v>1212840.7169999999</v>
      </c>
      <c r="I1359" s="54" t="s">
        <v>38</v>
      </c>
      <c r="J1359" s="55">
        <v>39630</v>
      </c>
    </row>
    <row r="1360" spans="1:10" x14ac:dyDescent="0.3">
      <c r="A1360" s="54" t="s">
        <v>246</v>
      </c>
      <c r="B1360" s="54">
        <v>2523</v>
      </c>
      <c r="C1360" s="56" t="s">
        <v>23</v>
      </c>
      <c r="D1360" s="54" t="s">
        <v>275</v>
      </c>
      <c r="E1360" s="54">
        <v>723</v>
      </c>
      <c r="F1360" s="54" t="s">
        <v>3591</v>
      </c>
      <c r="G1360" s="54">
        <v>2573447.4619999998</v>
      </c>
      <c r="H1360" s="54">
        <v>1214396.4069999999</v>
      </c>
      <c r="I1360" s="54" t="s">
        <v>38</v>
      </c>
      <c r="J1360" s="55">
        <v>39630</v>
      </c>
    </row>
    <row r="1361" spans="1:10" x14ac:dyDescent="0.3">
      <c r="A1361" s="54" t="s">
        <v>246</v>
      </c>
      <c r="B1361" s="54">
        <v>2523</v>
      </c>
      <c r="C1361" s="56" t="s">
        <v>23</v>
      </c>
      <c r="D1361" s="54" t="s">
        <v>247</v>
      </c>
      <c r="E1361" s="54">
        <v>724</v>
      </c>
      <c r="F1361" s="54" t="s">
        <v>3591</v>
      </c>
      <c r="G1361" s="54">
        <v>2573138.3470000001</v>
      </c>
      <c r="H1361" s="54">
        <v>1215818.102</v>
      </c>
      <c r="I1361" s="54" t="s">
        <v>38</v>
      </c>
      <c r="J1361" s="55">
        <v>39630</v>
      </c>
    </row>
    <row r="1362" spans="1:10" x14ac:dyDescent="0.3">
      <c r="A1362" s="54" t="s">
        <v>246</v>
      </c>
      <c r="B1362" s="54">
        <v>2523</v>
      </c>
      <c r="C1362" s="56" t="s">
        <v>23</v>
      </c>
      <c r="D1362" s="54" t="s">
        <v>274</v>
      </c>
      <c r="E1362" s="54">
        <v>6455</v>
      </c>
      <c r="F1362" s="54" t="s">
        <v>217</v>
      </c>
      <c r="G1362" s="54">
        <v>2569869.2140000002</v>
      </c>
      <c r="H1362" s="54">
        <v>1213521.493</v>
      </c>
      <c r="I1362" s="54" t="s">
        <v>38</v>
      </c>
      <c r="J1362" s="55">
        <v>39630</v>
      </c>
    </row>
    <row r="1363" spans="1:10" x14ac:dyDescent="0.3">
      <c r="A1363" s="54" t="s">
        <v>246</v>
      </c>
      <c r="B1363" s="54">
        <v>2523</v>
      </c>
      <c r="C1363" s="56" t="s">
        <v>23</v>
      </c>
      <c r="D1363" s="54" t="s">
        <v>246</v>
      </c>
      <c r="E1363" s="54">
        <v>6456</v>
      </c>
      <c r="F1363" s="54" t="s">
        <v>217</v>
      </c>
      <c r="G1363" s="54">
        <v>2571084.3689999999</v>
      </c>
      <c r="H1363" s="54">
        <v>1215645.223</v>
      </c>
      <c r="I1363" s="54" t="s">
        <v>38</v>
      </c>
      <c r="J1363" s="55">
        <v>39630</v>
      </c>
    </row>
    <row r="1364" spans="1:10" x14ac:dyDescent="0.3">
      <c r="A1364" s="54" t="s">
        <v>246</v>
      </c>
      <c r="B1364" s="54">
        <v>2523</v>
      </c>
      <c r="C1364" s="56" t="s">
        <v>23</v>
      </c>
      <c r="D1364" s="54" t="s">
        <v>244</v>
      </c>
      <c r="E1364" s="54">
        <v>6487</v>
      </c>
      <c r="F1364" s="54" t="s">
        <v>217</v>
      </c>
      <c r="G1364" s="54">
        <v>2567637.7259999998</v>
      </c>
      <c r="H1364" s="54">
        <v>1216796.517</v>
      </c>
      <c r="I1364" s="54" t="s">
        <v>38</v>
      </c>
      <c r="J1364" s="55">
        <v>39630</v>
      </c>
    </row>
    <row r="1365" spans="1:10" x14ac:dyDescent="0.3">
      <c r="A1365" s="54" t="s">
        <v>274</v>
      </c>
      <c r="B1365" s="54">
        <v>2525</v>
      </c>
      <c r="C1365" s="56" t="s">
        <v>23</v>
      </c>
      <c r="D1365" s="54" t="s">
        <v>4032</v>
      </c>
      <c r="E1365" s="54">
        <v>494</v>
      </c>
      <c r="F1365" s="54" t="s">
        <v>3591</v>
      </c>
      <c r="G1365" s="54">
        <v>2571770.969</v>
      </c>
      <c r="H1365" s="54">
        <v>1210360.8430000001</v>
      </c>
      <c r="I1365" s="54" t="s">
        <v>38</v>
      </c>
      <c r="J1365" s="55">
        <v>39630</v>
      </c>
    </row>
    <row r="1366" spans="1:10" x14ac:dyDescent="0.3">
      <c r="A1366" s="54" t="s">
        <v>274</v>
      </c>
      <c r="B1366" s="54">
        <v>2525</v>
      </c>
      <c r="C1366" s="56" t="s">
        <v>23</v>
      </c>
      <c r="D1366" s="54" t="s">
        <v>274</v>
      </c>
      <c r="E1366" s="54">
        <v>6455</v>
      </c>
      <c r="F1366" s="54" t="s">
        <v>217</v>
      </c>
      <c r="G1366" s="54">
        <v>2571498.0610000002</v>
      </c>
      <c r="H1366" s="54">
        <v>1211838.203</v>
      </c>
      <c r="I1366" s="54" t="s">
        <v>38</v>
      </c>
      <c r="J1366" s="55">
        <v>39630</v>
      </c>
    </row>
    <row r="1367" spans="1:10" x14ac:dyDescent="0.3">
      <c r="A1367" s="54" t="s">
        <v>4112</v>
      </c>
      <c r="B1367" s="54">
        <v>2532</v>
      </c>
      <c r="C1367" s="56" t="s">
        <v>23</v>
      </c>
      <c r="D1367" s="54" t="s">
        <v>3821</v>
      </c>
      <c r="E1367" s="54">
        <v>371</v>
      </c>
      <c r="F1367" s="54" t="s">
        <v>3591</v>
      </c>
      <c r="G1367" s="54">
        <v>2582895.1919999998</v>
      </c>
      <c r="H1367" s="54">
        <v>1220798.686</v>
      </c>
      <c r="I1367" s="54" t="s">
        <v>2024</v>
      </c>
      <c r="J1367" s="55">
        <v>39630</v>
      </c>
    </row>
    <row r="1368" spans="1:10" x14ac:dyDescent="0.3">
      <c r="A1368" s="54" t="s">
        <v>4112</v>
      </c>
      <c r="B1368" s="54">
        <v>2532</v>
      </c>
      <c r="C1368" s="56" t="s">
        <v>23</v>
      </c>
      <c r="D1368" s="54" t="s">
        <v>4111</v>
      </c>
      <c r="E1368" s="54">
        <v>372</v>
      </c>
      <c r="F1368" s="54" t="s">
        <v>3591</v>
      </c>
      <c r="G1368" s="54">
        <v>2582857.716</v>
      </c>
      <c r="H1368" s="54">
        <v>1221326.395</v>
      </c>
      <c r="I1368" s="54" t="s">
        <v>2024</v>
      </c>
      <c r="J1368" s="55">
        <v>39630</v>
      </c>
    </row>
    <row r="1369" spans="1:10" x14ac:dyDescent="0.3">
      <c r="A1369" s="54" t="s">
        <v>4111</v>
      </c>
      <c r="B1369" s="54">
        <v>2533</v>
      </c>
      <c r="C1369" s="56" t="s">
        <v>23</v>
      </c>
      <c r="D1369" s="54" t="s">
        <v>4111</v>
      </c>
      <c r="E1369" s="54">
        <v>372</v>
      </c>
      <c r="F1369" s="54" t="s">
        <v>3591</v>
      </c>
      <c r="G1369" s="54">
        <v>2584531.0189999999</v>
      </c>
      <c r="H1369" s="54">
        <v>1222192.503</v>
      </c>
      <c r="I1369" s="54" t="s">
        <v>38</v>
      </c>
      <c r="J1369" s="55">
        <v>39630</v>
      </c>
    </row>
    <row r="1370" spans="1:10" x14ac:dyDescent="0.3">
      <c r="A1370" s="54" t="s">
        <v>3853</v>
      </c>
      <c r="B1370" s="54">
        <v>2534</v>
      </c>
      <c r="C1370" s="56" t="s">
        <v>46</v>
      </c>
      <c r="D1370" s="54" t="s">
        <v>4051</v>
      </c>
      <c r="E1370" s="54">
        <v>431</v>
      </c>
      <c r="F1370" s="54" t="s">
        <v>3591</v>
      </c>
      <c r="G1370" s="54">
        <v>2578075.0729999999</v>
      </c>
      <c r="H1370" s="54">
        <v>1223758.078</v>
      </c>
      <c r="I1370" s="54" t="s">
        <v>38</v>
      </c>
      <c r="J1370" s="55">
        <v>39630</v>
      </c>
    </row>
    <row r="1371" spans="1:10" x14ac:dyDescent="0.3">
      <c r="A1371" s="54" t="s">
        <v>3853</v>
      </c>
      <c r="B1371" s="54">
        <v>2534</v>
      </c>
      <c r="C1371" s="56" t="s">
        <v>46</v>
      </c>
      <c r="D1371" s="54" t="s">
        <v>4057</v>
      </c>
      <c r="E1371" s="54">
        <v>438</v>
      </c>
      <c r="F1371" s="54" t="s">
        <v>3591</v>
      </c>
      <c r="G1371" s="54">
        <v>2578485.5499999998</v>
      </c>
      <c r="H1371" s="54">
        <v>1222397.9609999999</v>
      </c>
      <c r="I1371" s="54" t="s">
        <v>38</v>
      </c>
      <c r="J1371" s="55">
        <v>39630</v>
      </c>
    </row>
    <row r="1372" spans="1:10" x14ac:dyDescent="0.3">
      <c r="A1372" s="54" t="s">
        <v>3853</v>
      </c>
      <c r="B1372" s="54">
        <v>2534</v>
      </c>
      <c r="C1372" s="56" t="s">
        <v>46</v>
      </c>
      <c r="D1372" s="54" t="s">
        <v>247</v>
      </c>
      <c r="E1372" s="54">
        <v>724</v>
      </c>
      <c r="F1372" s="54" t="s">
        <v>3591</v>
      </c>
      <c r="G1372" s="54">
        <v>2576882.4840000002</v>
      </c>
      <c r="H1372" s="54">
        <v>1222174.5460000001</v>
      </c>
      <c r="I1372" s="54" t="s">
        <v>38</v>
      </c>
      <c r="J1372" s="55">
        <v>39630</v>
      </c>
    </row>
    <row r="1373" spans="1:10" x14ac:dyDescent="0.3">
      <c r="A1373" s="54" t="s">
        <v>4057</v>
      </c>
      <c r="B1373" s="54">
        <v>2534</v>
      </c>
      <c r="C1373" s="56" t="s">
        <v>23</v>
      </c>
      <c r="D1373" s="54" t="s">
        <v>4057</v>
      </c>
      <c r="E1373" s="54">
        <v>438</v>
      </c>
      <c r="F1373" s="54" t="s">
        <v>3591</v>
      </c>
      <c r="G1373" s="54">
        <v>2582812.9240000001</v>
      </c>
      <c r="H1373" s="54">
        <v>1222816.3870000001</v>
      </c>
      <c r="I1373" s="54" t="s">
        <v>38</v>
      </c>
      <c r="J1373" s="55">
        <v>39630</v>
      </c>
    </row>
    <row r="1374" spans="1:10" x14ac:dyDescent="0.3">
      <c r="A1374" s="54" t="s">
        <v>4038</v>
      </c>
      <c r="B1374" s="54">
        <v>2535</v>
      </c>
      <c r="C1374" s="56" t="s">
        <v>23</v>
      </c>
      <c r="D1374" s="54" t="s">
        <v>4057</v>
      </c>
      <c r="E1374" s="54">
        <v>438</v>
      </c>
      <c r="F1374" s="54" t="s">
        <v>3591</v>
      </c>
      <c r="G1374" s="54">
        <v>2585815.9070000001</v>
      </c>
      <c r="H1374" s="54">
        <v>1224043.9080000001</v>
      </c>
      <c r="I1374" s="54" t="s">
        <v>38</v>
      </c>
      <c r="J1374" s="55">
        <v>39630</v>
      </c>
    </row>
    <row r="1375" spans="1:10" x14ac:dyDescent="0.3">
      <c r="A1375" s="54" t="s">
        <v>4038</v>
      </c>
      <c r="B1375" s="54">
        <v>2535</v>
      </c>
      <c r="C1375" s="56" t="s">
        <v>23</v>
      </c>
      <c r="D1375" s="54" t="s">
        <v>4039</v>
      </c>
      <c r="E1375" s="54">
        <v>449</v>
      </c>
      <c r="F1375" s="54" t="s">
        <v>3591</v>
      </c>
      <c r="G1375" s="54">
        <v>2586207.7080000001</v>
      </c>
      <c r="H1375" s="54">
        <v>1224314.46</v>
      </c>
      <c r="I1375" s="54" t="s">
        <v>38</v>
      </c>
      <c r="J1375" s="55">
        <v>39630</v>
      </c>
    </row>
    <row r="1376" spans="1:10" x14ac:dyDescent="0.3">
      <c r="A1376" s="54" t="s">
        <v>4038</v>
      </c>
      <c r="B1376" s="54">
        <v>2535</v>
      </c>
      <c r="C1376" s="56" t="s">
        <v>23</v>
      </c>
      <c r="D1376" s="54" t="s">
        <v>4035</v>
      </c>
      <c r="E1376" s="54">
        <v>450</v>
      </c>
      <c r="F1376" s="54" t="s">
        <v>3591</v>
      </c>
      <c r="G1376" s="54">
        <v>2585846.3080000002</v>
      </c>
      <c r="H1376" s="54">
        <v>1224510.936</v>
      </c>
      <c r="I1376" s="54" t="s">
        <v>38</v>
      </c>
      <c r="J1376" s="55">
        <v>39630</v>
      </c>
    </row>
    <row r="1377" spans="1:10" x14ac:dyDescent="0.3">
      <c r="A1377" s="54" t="s">
        <v>4041</v>
      </c>
      <c r="B1377" s="54">
        <v>2536</v>
      </c>
      <c r="C1377" s="56" t="s">
        <v>23</v>
      </c>
      <c r="D1377" s="54" t="s">
        <v>4054</v>
      </c>
      <c r="E1377" s="54">
        <v>442</v>
      </c>
      <c r="F1377" s="54" t="s">
        <v>3591</v>
      </c>
      <c r="G1377" s="54">
        <v>2591098.3250000002</v>
      </c>
      <c r="H1377" s="54">
        <v>1227825.3629999999</v>
      </c>
      <c r="I1377" s="54" t="s">
        <v>38</v>
      </c>
      <c r="J1377" s="55">
        <v>39630</v>
      </c>
    </row>
    <row r="1378" spans="1:10" x14ac:dyDescent="0.3">
      <c r="A1378" s="54" t="s">
        <v>4041</v>
      </c>
      <c r="B1378" s="54">
        <v>2536</v>
      </c>
      <c r="C1378" s="56" t="s">
        <v>23</v>
      </c>
      <c r="D1378" s="54" t="s">
        <v>4039</v>
      </c>
      <c r="E1378" s="54">
        <v>449</v>
      </c>
      <c r="F1378" s="54" t="s">
        <v>3591</v>
      </c>
      <c r="G1378" s="54">
        <v>2587799.4750000001</v>
      </c>
      <c r="H1378" s="54">
        <v>1226485.879</v>
      </c>
      <c r="I1378" s="54" t="s">
        <v>38</v>
      </c>
      <c r="J1378" s="55">
        <v>39630</v>
      </c>
    </row>
    <row r="1379" spans="1:10" x14ac:dyDescent="0.3">
      <c r="A1379" s="54" t="s">
        <v>4040</v>
      </c>
      <c r="B1379" s="54">
        <v>2537</v>
      </c>
      <c r="C1379" s="56" t="s">
        <v>23</v>
      </c>
      <c r="D1379" s="54" t="s">
        <v>4039</v>
      </c>
      <c r="E1379" s="54">
        <v>449</v>
      </c>
      <c r="F1379" s="54" t="s">
        <v>3591</v>
      </c>
      <c r="G1379" s="54">
        <v>2589103.9309999999</v>
      </c>
      <c r="H1379" s="54">
        <v>1225709.574</v>
      </c>
      <c r="I1379" s="54" t="s">
        <v>38</v>
      </c>
      <c r="J1379" s="55">
        <v>39630</v>
      </c>
    </row>
    <row r="1380" spans="1:10" x14ac:dyDescent="0.3">
      <c r="A1380" s="54" t="s">
        <v>4055</v>
      </c>
      <c r="B1380" s="54">
        <v>2538</v>
      </c>
      <c r="C1380" s="56" t="s">
        <v>23</v>
      </c>
      <c r="D1380" s="54" t="s">
        <v>4054</v>
      </c>
      <c r="E1380" s="54">
        <v>442</v>
      </c>
      <c r="F1380" s="54" t="s">
        <v>3591</v>
      </c>
      <c r="G1380" s="54">
        <v>2591566.3650000002</v>
      </c>
      <c r="H1380" s="54">
        <v>1226797.351</v>
      </c>
      <c r="I1380" s="54" t="s">
        <v>38</v>
      </c>
      <c r="J1380" s="55">
        <v>39630</v>
      </c>
    </row>
    <row r="1381" spans="1:10" x14ac:dyDescent="0.3">
      <c r="A1381" s="54" t="s">
        <v>2806</v>
      </c>
      <c r="B1381" s="54">
        <v>2540</v>
      </c>
      <c r="C1381" s="56" t="s">
        <v>23</v>
      </c>
      <c r="D1381" s="54" t="s">
        <v>2806</v>
      </c>
      <c r="E1381" s="54">
        <v>2546</v>
      </c>
      <c r="F1381" s="54" t="s">
        <v>2754</v>
      </c>
      <c r="G1381" s="54">
        <v>2596021.5210000002</v>
      </c>
      <c r="H1381" s="54">
        <v>1228020.1240000001</v>
      </c>
      <c r="I1381" s="54" t="s">
        <v>21</v>
      </c>
      <c r="J1381" s="55">
        <v>39630</v>
      </c>
    </row>
    <row r="1382" spans="1:10" x14ac:dyDescent="0.3">
      <c r="A1382" s="54" t="s">
        <v>4097</v>
      </c>
      <c r="B1382" s="54">
        <v>2542</v>
      </c>
      <c r="C1382" s="56" t="s">
        <v>23</v>
      </c>
      <c r="D1382" s="54" t="s">
        <v>4097</v>
      </c>
      <c r="E1382" s="54">
        <v>392</v>
      </c>
      <c r="F1382" s="54" t="s">
        <v>3591</v>
      </c>
      <c r="G1382" s="54">
        <v>2591602.6839999999</v>
      </c>
      <c r="H1382" s="54">
        <v>1224980.395</v>
      </c>
      <c r="I1382" s="54" t="s">
        <v>21</v>
      </c>
      <c r="J1382" s="55">
        <v>39630</v>
      </c>
    </row>
    <row r="1383" spans="1:10" x14ac:dyDescent="0.3">
      <c r="A1383" s="54" t="s">
        <v>4104</v>
      </c>
      <c r="B1383" s="54">
        <v>2543</v>
      </c>
      <c r="C1383" s="56" t="s">
        <v>23</v>
      </c>
      <c r="D1383" s="54" t="s">
        <v>4103</v>
      </c>
      <c r="E1383" s="54">
        <v>387</v>
      </c>
      <c r="F1383" s="54" t="s">
        <v>3591</v>
      </c>
      <c r="G1383" s="54">
        <v>2594420.6839999999</v>
      </c>
      <c r="H1383" s="54">
        <v>1225746.8659999999</v>
      </c>
      <c r="I1383" s="54" t="s">
        <v>21</v>
      </c>
      <c r="J1383" s="55">
        <v>39630</v>
      </c>
    </row>
    <row r="1384" spans="1:10" x14ac:dyDescent="0.3">
      <c r="A1384" s="54" t="s">
        <v>2810</v>
      </c>
      <c r="B1384" s="54">
        <v>2544</v>
      </c>
      <c r="C1384" s="56" t="s">
        <v>23</v>
      </c>
      <c r="D1384" s="54" t="s">
        <v>2810</v>
      </c>
      <c r="E1384" s="54">
        <v>2543</v>
      </c>
      <c r="F1384" s="54" t="s">
        <v>2754</v>
      </c>
      <c r="G1384" s="54">
        <v>2598558.662</v>
      </c>
      <c r="H1384" s="54">
        <v>1228686.764</v>
      </c>
      <c r="I1384" s="54" t="s">
        <v>21</v>
      </c>
      <c r="J1384" s="55">
        <v>39630</v>
      </c>
    </row>
    <row r="1385" spans="1:10" x14ac:dyDescent="0.3">
      <c r="A1385" s="54" t="s">
        <v>2790</v>
      </c>
      <c r="B1385" s="54">
        <v>2545</v>
      </c>
      <c r="C1385" s="56" t="s">
        <v>23</v>
      </c>
      <c r="D1385" s="54" t="s">
        <v>2790</v>
      </c>
      <c r="E1385" s="54">
        <v>2556</v>
      </c>
      <c r="F1385" s="54" t="s">
        <v>2754</v>
      </c>
      <c r="G1385" s="54">
        <v>2600639.1129999999</v>
      </c>
      <c r="H1385" s="54">
        <v>1229653.835</v>
      </c>
      <c r="I1385" s="54" t="s">
        <v>21</v>
      </c>
      <c r="J1385" s="55">
        <v>39630</v>
      </c>
    </row>
    <row r="1386" spans="1:10" x14ac:dyDescent="0.3">
      <c r="A1386" s="54" t="s">
        <v>3836</v>
      </c>
      <c r="B1386" s="54">
        <v>2552</v>
      </c>
      <c r="C1386" s="56" t="s">
        <v>23</v>
      </c>
      <c r="D1386" s="54" t="s">
        <v>3846</v>
      </c>
      <c r="E1386" s="54">
        <v>733</v>
      </c>
      <c r="F1386" s="54" t="s">
        <v>3591</v>
      </c>
      <c r="G1386" s="54">
        <v>2588790.7779999999</v>
      </c>
      <c r="H1386" s="54">
        <v>1220513.6540000001</v>
      </c>
      <c r="I1386" s="54" t="s">
        <v>21</v>
      </c>
      <c r="J1386" s="55">
        <v>39630</v>
      </c>
    </row>
    <row r="1387" spans="1:10" x14ac:dyDescent="0.3">
      <c r="A1387" s="54" t="s">
        <v>3836</v>
      </c>
      <c r="B1387" s="54">
        <v>2552</v>
      </c>
      <c r="C1387" s="56" t="s">
        <v>23</v>
      </c>
      <c r="D1387" s="54" t="s">
        <v>3836</v>
      </c>
      <c r="E1387" s="54">
        <v>744</v>
      </c>
      <c r="F1387" s="54" t="s">
        <v>3591</v>
      </c>
      <c r="G1387" s="54">
        <v>2589583.398</v>
      </c>
      <c r="H1387" s="54">
        <v>1221215.449</v>
      </c>
      <c r="I1387" s="54" t="s">
        <v>21</v>
      </c>
      <c r="J1387" s="55">
        <v>39630</v>
      </c>
    </row>
    <row r="1388" spans="1:10" x14ac:dyDescent="0.3">
      <c r="A1388" s="54" t="s">
        <v>3833</v>
      </c>
      <c r="B1388" s="54">
        <v>2553</v>
      </c>
      <c r="C1388" s="56" t="s">
        <v>23</v>
      </c>
      <c r="D1388" s="54" t="s">
        <v>3833</v>
      </c>
      <c r="E1388" s="54">
        <v>746</v>
      </c>
      <c r="F1388" s="54" t="s">
        <v>3591</v>
      </c>
      <c r="G1388" s="54">
        <v>2590938.557</v>
      </c>
      <c r="H1388" s="54">
        <v>1222542.3689999999</v>
      </c>
      <c r="I1388" s="54" t="s">
        <v>21</v>
      </c>
      <c r="J1388" s="55">
        <v>39630</v>
      </c>
    </row>
    <row r="1389" spans="1:10" x14ac:dyDescent="0.3">
      <c r="A1389" s="54" t="s">
        <v>4100</v>
      </c>
      <c r="B1389" s="54">
        <v>2554</v>
      </c>
      <c r="C1389" s="56" t="s">
        <v>23</v>
      </c>
      <c r="D1389" s="54" t="s">
        <v>4100</v>
      </c>
      <c r="E1389" s="54">
        <v>390</v>
      </c>
      <c r="F1389" s="54" t="s">
        <v>3591</v>
      </c>
      <c r="G1389" s="54">
        <v>2593563.4580000001</v>
      </c>
      <c r="H1389" s="54">
        <v>1223431.9680000001</v>
      </c>
      <c r="I1389" s="54" t="s">
        <v>21</v>
      </c>
      <c r="J1389" s="55">
        <v>39630</v>
      </c>
    </row>
    <row r="1390" spans="1:10" x14ac:dyDescent="0.3">
      <c r="A1390" s="54" t="s">
        <v>3847</v>
      </c>
      <c r="B1390" s="54">
        <v>2555</v>
      </c>
      <c r="C1390" s="56" t="s">
        <v>23</v>
      </c>
      <c r="D1390" s="54" t="s">
        <v>3846</v>
      </c>
      <c r="E1390" s="54">
        <v>733</v>
      </c>
      <c r="F1390" s="54" t="s">
        <v>3591</v>
      </c>
      <c r="G1390" s="54">
        <v>2588140.3509999998</v>
      </c>
      <c r="H1390" s="54">
        <v>1219646.6510000001</v>
      </c>
      <c r="I1390" s="54" t="s">
        <v>21</v>
      </c>
      <c r="J1390" s="55">
        <v>39630</v>
      </c>
    </row>
    <row r="1391" spans="1:10" x14ac:dyDescent="0.3">
      <c r="A1391" s="54" t="s">
        <v>3832</v>
      </c>
      <c r="B1391" s="54">
        <v>2556</v>
      </c>
      <c r="C1391" s="56" t="s">
        <v>23</v>
      </c>
      <c r="D1391" s="54" t="s">
        <v>3832</v>
      </c>
      <c r="E1391" s="54">
        <v>747</v>
      </c>
      <c r="F1391" s="54" t="s">
        <v>3591</v>
      </c>
      <c r="G1391" s="54">
        <v>2591742.3840000001</v>
      </c>
      <c r="H1391" s="54">
        <v>1220053.5049999999</v>
      </c>
      <c r="I1391" s="54" t="s">
        <v>21</v>
      </c>
      <c r="J1391" s="55">
        <v>39630</v>
      </c>
    </row>
    <row r="1392" spans="1:10" x14ac:dyDescent="0.3">
      <c r="A1392" s="54" t="s">
        <v>3831</v>
      </c>
      <c r="B1392" s="54">
        <v>2556</v>
      </c>
      <c r="C1392" s="56" t="s">
        <v>46</v>
      </c>
      <c r="D1392" s="54" t="s">
        <v>3831</v>
      </c>
      <c r="E1392" s="54">
        <v>748</v>
      </c>
      <c r="F1392" s="54" t="s">
        <v>3591</v>
      </c>
      <c r="G1392" s="54">
        <v>2590215.7680000002</v>
      </c>
      <c r="H1392" s="54">
        <v>1219261.3959999999</v>
      </c>
      <c r="I1392" s="54" t="s">
        <v>21</v>
      </c>
      <c r="J1392" s="55">
        <v>39630</v>
      </c>
    </row>
    <row r="1393" spans="1:10" x14ac:dyDescent="0.3">
      <c r="A1393" s="54" t="s">
        <v>3830</v>
      </c>
      <c r="B1393" s="54">
        <v>2557</v>
      </c>
      <c r="C1393" s="56" t="s">
        <v>23</v>
      </c>
      <c r="D1393" s="54" t="s">
        <v>4186</v>
      </c>
      <c r="E1393" s="54">
        <v>306</v>
      </c>
      <c r="F1393" s="54" t="s">
        <v>3591</v>
      </c>
      <c r="G1393" s="54">
        <v>2590663.4330000002</v>
      </c>
      <c r="H1393" s="54">
        <v>1217628.852</v>
      </c>
      <c r="I1393" s="54" t="s">
        <v>21</v>
      </c>
      <c r="J1393" s="55">
        <v>39630</v>
      </c>
    </row>
    <row r="1394" spans="1:10" x14ac:dyDescent="0.3">
      <c r="A1394" s="54" t="s">
        <v>3830</v>
      </c>
      <c r="B1394" s="54">
        <v>2557</v>
      </c>
      <c r="C1394" s="56" t="s">
        <v>23</v>
      </c>
      <c r="D1394" s="54" t="s">
        <v>4109</v>
      </c>
      <c r="E1394" s="54">
        <v>382</v>
      </c>
      <c r="F1394" s="54" t="s">
        <v>3591</v>
      </c>
      <c r="G1394" s="54">
        <v>2590982.8050000002</v>
      </c>
      <c r="H1394" s="54">
        <v>1217870.469</v>
      </c>
      <c r="I1394" s="54" t="s">
        <v>21</v>
      </c>
      <c r="J1394" s="55">
        <v>39630</v>
      </c>
    </row>
    <row r="1395" spans="1:10" x14ac:dyDescent="0.3">
      <c r="A1395" s="54" t="s">
        <v>3830</v>
      </c>
      <c r="B1395" s="54">
        <v>2557</v>
      </c>
      <c r="C1395" s="56" t="s">
        <v>23</v>
      </c>
      <c r="D1395" s="54" t="s">
        <v>3829</v>
      </c>
      <c r="E1395" s="54">
        <v>749</v>
      </c>
      <c r="F1395" s="54" t="s">
        <v>3591</v>
      </c>
      <c r="G1395" s="54">
        <v>2589931.9789999998</v>
      </c>
      <c r="H1395" s="54">
        <v>1218075.014</v>
      </c>
      <c r="I1395" s="54" t="s">
        <v>21</v>
      </c>
      <c r="J1395" s="55">
        <v>39630</v>
      </c>
    </row>
    <row r="1396" spans="1:10" x14ac:dyDescent="0.3">
      <c r="A1396" s="54" t="s">
        <v>3849</v>
      </c>
      <c r="B1396" s="54">
        <v>2558</v>
      </c>
      <c r="C1396" s="56" t="s">
        <v>23</v>
      </c>
      <c r="D1396" s="54" t="s">
        <v>3849</v>
      </c>
      <c r="E1396" s="54">
        <v>731</v>
      </c>
      <c r="F1396" s="54" t="s">
        <v>3591</v>
      </c>
      <c r="G1396" s="54">
        <v>2588205.5210000002</v>
      </c>
      <c r="H1396" s="54">
        <v>1218528.875</v>
      </c>
      <c r="I1396" s="54" t="s">
        <v>21</v>
      </c>
      <c r="J1396" s="55">
        <v>39630</v>
      </c>
    </row>
    <row r="1397" spans="1:10" x14ac:dyDescent="0.3">
      <c r="A1397" s="54" t="s">
        <v>3835</v>
      </c>
      <c r="B1397" s="54">
        <v>2560</v>
      </c>
      <c r="C1397" s="56" t="s">
        <v>23</v>
      </c>
      <c r="D1397" s="54" t="s">
        <v>3835</v>
      </c>
      <c r="E1397" s="54">
        <v>743</v>
      </c>
      <c r="F1397" s="54" t="s">
        <v>3591</v>
      </c>
      <c r="G1397" s="54">
        <v>2584978.7030000002</v>
      </c>
      <c r="H1397" s="54">
        <v>1219222.4369999999</v>
      </c>
      <c r="I1397" s="54" t="s">
        <v>21</v>
      </c>
      <c r="J1397" s="55">
        <v>39630</v>
      </c>
    </row>
    <row r="1398" spans="1:10" x14ac:dyDescent="0.3">
      <c r="A1398" s="54" t="s">
        <v>3835</v>
      </c>
      <c r="B1398" s="54">
        <v>2560</v>
      </c>
      <c r="C1398" s="56" t="s">
        <v>23</v>
      </c>
      <c r="D1398" s="54" t="s">
        <v>3834</v>
      </c>
      <c r="E1398" s="54">
        <v>745</v>
      </c>
      <c r="F1398" s="54" t="s">
        <v>3591</v>
      </c>
      <c r="G1398" s="54">
        <v>2585813.807</v>
      </c>
      <c r="H1398" s="54">
        <v>1218982</v>
      </c>
      <c r="I1398" s="54" t="s">
        <v>21</v>
      </c>
      <c r="J1398" s="55">
        <v>39630</v>
      </c>
    </row>
    <row r="1399" spans="1:10" x14ac:dyDescent="0.3">
      <c r="A1399" s="54" t="s">
        <v>3834</v>
      </c>
      <c r="B1399" s="54">
        <v>2562</v>
      </c>
      <c r="C1399" s="56" t="s">
        <v>23</v>
      </c>
      <c r="D1399" s="54" t="s">
        <v>3848</v>
      </c>
      <c r="E1399" s="54">
        <v>732</v>
      </c>
      <c r="F1399" s="54" t="s">
        <v>3591</v>
      </c>
      <c r="G1399" s="54">
        <v>2585467.3330000001</v>
      </c>
      <c r="H1399" s="54">
        <v>1217929.6340000001</v>
      </c>
      <c r="I1399" s="54" t="s">
        <v>21</v>
      </c>
      <c r="J1399" s="55">
        <v>39630</v>
      </c>
    </row>
    <row r="1400" spans="1:10" x14ac:dyDescent="0.3">
      <c r="A1400" s="54" t="s">
        <v>3834</v>
      </c>
      <c r="B1400" s="54">
        <v>2562</v>
      </c>
      <c r="C1400" s="56" t="s">
        <v>23</v>
      </c>
      <c r="D1400" s="54" t="s">
        <v>3834</v>
      </c>
      <c r="E1400" s="54">
        <v>745</v>
      </c>
      <c r="F1400" s="54" t="s">
        <v>3591</v>
      </c>
      <c r="G1400" s="54">
        <v>2586303.9249999998</v>
      </c>
      <c r="H1400" s="54">
        <v>1218094.2180000001</v>
      </c>
      <c r="I1400" s="54" t="s">
        <v>21</v>
      </c>
      <c r="J1400" s="55">
        <v>39630</v>
      </c>
    </row>
    <row r="1401" spans="1:10" x14ac:dyDescent="0.3">
      <c r="A1401" s="54" t="s">
        <v>3840</v>
      </c>
      <c r="B1401" s="54">
        <v>2563</v>
      </c>
      <c r="C1401" s="56" t="s">
        <v>23</v>
      </c>
      <c r="D1401" s="54" t="s">
        <v>3848</v>
      </c>
      <c r="E1401" s="54">
        <v>732</v>
      </c>
      <c r="F1401" s="54" t="s">
        <v>3591</v>
      </c>
      <c r="G1401" s="54">
        <v>2584823.29</v>
      </c>
      <c r="H1401" s="54">
        <v>1217768.2779999999</v>
      </c>
      <c r="I1401" s="54" t="s">
        <v>21</v>
      </c>
      <c r="J1401" s="55">
        <v>39630</v>
      </c>
    </row>
    <row r="1402" spans="1:10" x14ac:dyDescent="0.3">
      <c r="A1402" s="54" t="s">
        <v>3840</v>
      </c>
      <c r="B1402" s="54">
        <v>2563</v>
      </c>
      <c r="C1402" s="56" t="s">
        <v>23</v>
      </c>
      <c r="D1402" s="54" t="s">
        <v>3840</v>
      </c>
      <c r="E1402" s="54">
        <v>739</v>
      </c>
      <c r="F1402" s="54" t="s">
        <v>3591</v>
      </c>
      <c r="G1402" s="54">
        <v>2584342.5690000001</v>
      </c>
      <c r="H1402" s="54">
        <v>1218231.456</v>
      </c>
      <c r="I1402" s="54" t="s">
        <v>21</v>
      </c>
      <c r="J1402" s="55">
        <v>39630</v>
      </c>
    </row>
    <row r="1403" spans="1:10" x14ac:dyDescent="0.3">
      <c r="A1403" s="54" t="s">
        <v>3848</v>
      </c>
      <c r="B1403" s="54">
        <v>2564</v>
      </c>
      <c r="C1403" s="56" t="s">
        <v>23</v>
      </c>
      <c r="D1403" s="54" t="s">
        <v>3848</v>
      </c>
      <c r="E1403" s="54">
        <v>732</v>
      </c>
      <c r="F1403" s="54" t="s">
        <v>3591</v>
      </c>
      <c r="G1403" s="54">
        <v>2585498.6940000001</v>
      </c>
      <c r="H1403" s="54">
        <v>1216834.7609999999</v>
      </c>
      <c r="I1403" s="54" t="s">
        <v>21</v>
      </c>
      <c r="J1403" s="55">
        <v>39630</v>
      </c>
    </row>
    <row r="1404" spans="1:10" x14ac:dyDescent="0.3">
      <c r="A1404" s="54" t="s">
        <v>3841</v>
      </c>
      <c r="B1404" s="54">
        <v>2565</v>
      </c>
      <c r="C1404" s="56" t="s">
        <v>23</v>
      </c>
      <c r="D1404" s="54" t="s">
        <v>3841</v>
      </c>
      <c r="E1404" s="54">
        <v>738</v>
      </c>
      <c r="F1404" s="54" t="s">
        <v>3591</v>
      </c>
      <c r="G1404" s="54">
        <v>2587106.3420000002</v>
      </c>
      <c r="H1404" s="54">
        <v>1216193.352</v>
      </c>
      <c r="I1404" s="54" t="s">
        <v>21</v>
      </c>
      <c r="J1404" s="55">
        <v>39630</v>
      </c>
    </row>
    <row r="1405" spans="1:10" x14ac:dyDescent="0.3">
      <c r="A1405" s="54" t="s">
        <v>3837</v>
      </c>
      <c r="B1405" s="54">
        <v>2572</v>
      </c>
      <c r="C1405" s="56" t="s">
        <v>46</v>
      </c>
      <c r="D1405" s="54" t="s">
        <v>3837</v>
      </c>
      <c r="E1405" s="54">
        <v>742</v>
      </c>
      <c r="F1405" s="54" t="s">
        <v>3591</v>
      </c>
      <c r="G1405" s="54">
        <v>2582834.9589999998</v>
      </c>
      <c r="H1405" s="54">
        <v>1214874.3940000001</v>
      </c>
      <c r="I1405" s="54" t="s">
        <v>21</v>
      </c>
      <c r="J1405" s="55">
        <v>39630</v>
      </c>
    </row>
    <row r="1406" spans="1:10" x14ac:dyDescent="0.3">
      <c r="A1406" s="54" t="s">
        <v>3828</v>
      </c>
      <c r="B1406" s="54">
        <v>2572</v>
      </c>
      <c r="C1406" s="56" t="s">
        <v>23</v>
      </c>
      <c r="D1406" s="54" t="s">
        <v>3827</v>
      </c>
      <c r="E1406" s="54">
        <v>750</v>
      </c>
      <c r="F1406" s="54" t="s">
        <v>3591</v>
      </c>
      <c r="G1406" s="54">
        <v>2583254.86</v>
      </c>
      <c r="H1406" s="54">
        <v>1216418.9939999999</v>
      </c>
      <c r="I1406" s="54" t="s">
        <v>21</v>
      </c>
      <c r="J1406" s="55">
        <v>39630</v>
      </c>
    </row>
    <row r="1407" spans="1:10" x14ac:dyDescent="0.3">
      <c r="A1407" s="54" t="s">
        <v>3826</v>
      </c>
      <c r="B1407" s="54">
        <v>2575</v>
      </c>
      <c r="C1407" s="56" t="s">
        <v>54</v>
      </c>
      <c r="D1407" s="54" t="s">
        <v>3824</v>
      </c>
      <c r="E1407" s="54">
        <v>751</v>
      </c>
      <c r="F1407" s="54" t="s">
        <v>3591</v>
      </c>
      <c r="G1407" s="54">
        <v>2581997.2200000002</v>
      </c>
      <c r="H1407" s="54">
        <v>1213968.2450000001</v>
      </c>
      <c r="I1407" s="54" t="s">
        <v>21</v>
      </c>
      <c r="J1407" s="55">
        <v>39630</v>
      </c>
    </row>
    <row r="1408" spans="1:10" x14ac:dyDescent="0.3">
      <c r="A1408" s="54" t="s">
        <v>3825</v>
      </c>
      <c r="B1408" s="54">
        <v>2575</v>
      </c>
      <c r="C1408" s="56" t="s">
        <v>46</v>
      </c>
      <c r="D1408" s="54" t="s">
        <v>4025</v>
      </c>
      <c r="E1408" s="54">
        <v>497</v>
      </c>
      <c r="F1408" s="54" t="s">
        <v>3591</v>
      </c>
      <c r="G1408" s="54">
        <v>2580179.0630000001</v>
      </c>
      <c r="H1408" s="54">
        <v>1211978.9850000001</v>
      </c>
      <c r="I1408" s="54" t="s">
        <v>21</v>
      </c>
      <c r="J1408" s="55">
        <v>39630</v>
      </c>
    </row>
    <row r="1409" spans="1:10" x14ac:dyDescent="0.3">
      <c r="A1409" s="54" t="s">
        <v>3825</v>
      </c>
      <c r="B1409" s="54">
        <v>2575</v>
      </c>
      <c r="C1409" s="56" t="s">
        <v>46</v>
      </c>
      <c r="D1409" s="54" t="s">
        <v>3825</v>
      </c>
      <c r="E1409" s="54">
        <v>736</v>
      </c>
      <c r="F1409" s="54" t="s">
        <v>3591</v>
      </c>
      <c r="G1409" s="54">
        <v>2581053.8640000001</v>
      </c>
      <c r="H1409" s="54">
        <v>1210783.9539999999</v>
      </c>
      <c r="I1409" s="54" t="s">
        <v>21</v>
      </c>
      <c r="J1409" s="55">
        <v>39630</v>
      </c>
    </row>
    <row r="1410" spans="1:10" x14ac:dyDescent="0.3">
      <c r="A1410" s="54" t="s">
        <v>3825</v>
      </c>
      <c r="B1410" s="54">
        <v>2575</v>
      </c>
      <c r="C1410" s="56" t="s">
        <v>46</v>
      </c>
      <c r="D1410" s="54" t="s">
        <v>3824</v>
      </c>
      <c r="E1410" s="54">
        <v>751</v>
      </c>
      <c r="F1410" s="54" t="s">
        <v>3591</v>
      </c>
      <c r="G1410" s="54">
        <v>2581349.7990000001</v>
      </c>
      <c r="H1410" s="54">
        <v>1211842.8740000001</v>
      </c>
      <c r="I1410" s="54" t="s">
        <v>21</v>
      </c>
      <c r="J1410" s="55">
        <v>39630</v>
      </c>
    </row>
    <row r="1411" spans="1:10" x14ac:dyDescent="0.3">
      <c r="A1411" s="54" t="s">
        <v>3824</v>
      </c>
      <c r="B1411" s="54">
        <v>2575</v>
      </c>
      <c r="C1411" s="56" t="s">
        <v>23</v>
      </c>
      <c r="D1411" s="54" t="s">
        <v>3825</v>
      </c>
      <c r="E1411" s="54">
        <v>736</v>
      </c>
      <c r="F1411" s="54" t="s">
        <v>3591</v>
      </c>
      <c r="G1411" s="54">
        <v>2581304.0529999998</v>
      </c>
      <c r="H1411" s="54">
        <v>1212221.58</v>
      </c>
      <c r="I1411" s="54" t="s">
        <v>21</v>
      </c>
      <c r="J1411" s="55">
        <v>39630</v>
      </c>
    </row>
    <row r="1412" spans="1:10" x14ac:dyDescent="0.3">
      <c r="A1412" s="54" t="s">
        <v>3824</v>
      </c>
      <c r="B1412" s="54">
        <v>2575</v>
      </c>
      <c r="C1412" s="56" t="s">
        <v>23</v>
      </c>
      <c r="D1412" s="54" t="s">
        <v>3824</v>
      </c>
      <c r="E1412" s="54">
        <v>751</v>
      </c>
      <c r="F1412" s="54" t="s">
        <v>3591</v>
      </c>
      <c r="G1412" s="54">
        <v>2581538.36</v>
      </c>
      <c r="H1412" s="54">
        <v>1212188.297</v>
      </c>
      <c r="I1412" s="54" t="s">
        <v>21</v>
      </c>
      <c r="J1412" s="55">
        <v>39630</v>
      </c>
    </row>
    <row r="1413" spans="1:10" x14ac:dyDescent="0.3">
      <c r="A1413" s="54" t="s">
        <v>4025</v>
      </c>
      <c r="B1413" s="54">
        <v>2576</v>
      </c>
      <c r="C1413" s="56" t="s">
        <v>23</v>
      </c>
      <c r="D1413" s="54" t="s">
        <v>4025</v>
      </c>
      <c r="E1413" s="54">
        <v>497</v>
      </c>
      <c r="F1413" s="54" t="s">
        <v>3591</v>
      </c>
      <c r="G1413" s="54">
        <v>2579064.6519999998</v>
      </c>
      <c r="H1413" s="54">
        <v>1210449.3999999999</v>
      </c>
      <c r="I1413" s="54" t="s">
        <v>21</v>
      </c>
      <c r="J1413" s="55">
        <v>39630</v>
      </c>
    </row>
    <row r="1414" spans="1:10" x14ac:dyDescent="0.3">
      <c r="A1414" s="54" t="s">
        <v>4025</v>
      </c>
      <c r="B1414" s="54">
        <v>2576</v>
      </c>
      <c r="C1414" s="56" t="s">
        <v>23</v>
      </c>
      <c r="D1414" s="54" t="s">
        <v>4024</v>
      </c>
      <c r="E1414" s="54">
        <v>502</v>
      </c>
      <c r="F1414" s="54" t="s">
        <v>3591</v>
      </c>
      <c r="G1414" s="54">
        <v>2576997.4169999999</v>
      </c>
      <c r="H1414" s="54">
        <v>1210070.6200000001</v>
      </c>
      <c r="I1414" s="54" t="s">
        <v>21</v>
      </c>
      <c r="J1414" s="55">
        <v>39630</v>
      </c>
    </row>
    <row r="1415" spans="1:10" x14ac:dyDescent="0.3">
      <c r="A1415" s="54" t="s">
        <v>4033</v>
      </c>
      <c r="B1415" s="54">
        <v>2577</v>
      </c>
      <c r="C1415" s="56" t="s">
        <v>46</v>
      </c>
      <c r="D1415" s="54" t="s">
        <v>4033</v>
      </c>
      <c r="E1415" s="54">
        <v>493</v>
      </c>
      <c r="F1415" s="54" t="s">
        <v>3591</v>
      </c>
      <c r="G1415" s="54">
        <v>2580099.8629999999</v>
      </c>
      <c r="H1415" s="54">
        <v>1207993.946</v>
      </c>
      <c r="I1415" s="54" t="s">
        <v>21</v>
      </c>
      <c r="J1415" s="55">
        <v>39630</v>
      </c>
    </row>
    <row r="1416" spans="1:10" x14ac:dyDescent="0.3">
      <c r="A1416" s="54" t="s">
        <v>4029</v>
      </c>
      <c r="B1416" s="54">
        <v>2577</v>
      </c>
      <c r="C1416" s="56" t="s">
        <v>23</v>
      </c>
      <c r="D1416" s="54" t="s">
        <v>4028</v>
      </c>
      <c r="E1416" s="54">
        <v>499</v>
      </c>
      <c r="F1416" s="54" t="s">
        <v>3591</v>
      </c>
      <c r="G1416" s="54">
        <v>2581663.5320000001</v>
      </c>
      <c r="H1416" s="54">
        <v>1208861.3419999999</v>
      </c>
      <c r="I1416" s="54" t="s">
        <v>21</v>
      </c>
      <c r="J1416" s="55">
        <v>39630</v>
      </c>
    </row>
    <row r="1417" spans="1:10" x14ac:dyDescent="0.3">
      <c r="A1417" s="54" t="s">
        <v>4037</v>
      </c>
      <c r="B1417" s="54">
        <v>2603</v>
      </c>
      <c r="C1417" s="56" t="s">
        <v>23</v>
      </c>
      <c r="D1417" s="54" t="s">
        <v>4054</v>
      </c>
      <c r="E1417" s="54">
        <v>442</v>
      </c>
      <c r="F1417" s="54" t="s">
        <v>3591</v>
      </c>
      <c r="G1417" s="54">
        <v>2591849.8810000001</v>
      </c>
      <c r="H1417" s="54">
        <v>1229117.3400000001</v>
      </c>
      <c r="I1417" s="54" t="s">
        <v>38</v>
      </c>
      <c r="J1417" s="55">
        <v>39630</v>
      </c>
    </row>
    <row r="1418" spans="1:10" x14ac:dyDescent="0.3">
      <c r="A1418" s="54" t="s">
        <v>4037</v>
      </c>
      <c r="B1418" s="54">
        <v>2603</v>
      </c>
      <c r="C1418" s="56" t="s">
        <v>23</v>
      </c>
      <c r="D1418" s="54" t="s">
        <v>4035</v>
      </c>
      <c r="E1418" s="54">
        <v>450</v>
      </c>
      <c r="F1418" s="54" t="s">
        <v>3591</v>
      </c>
      <c r="G1418" s="54">
        <v>2586111.2960000001</v>
      </c>
      <c r="H1418" s="54">
        <v>1226985.7039999999</v>
      </c>
      <c r="I1418" s="54" t="s">
        <v>38</v>
      </c>
      <c r="J1418" s="55">
        <v>39630</v>
      </c>
    </row>
    <row r="1419" spans="1:10" x14ac:dyDescent="0.3">
      <c r="A1419" s="54" t="s">
        <v>4036</v>
      </c>
      <c r="B1419" s="54">
        <v>2604</v>
      </c>
      <c r="C1419" s="56" t="s">
        <v>23</v>
      </c>
      <c r="D1419" s="54" t="s">
        <v>4035</v>
      </c>
      <c r="E1419" s="54">
        <v>450</v>
      </c>
      <c r="F1419" s="54" t="s">
        <v>3591</v>
      </c>
      <c r="G1419" s="54">
        <v>2583285.2110000001</v>
      </c>
      <c r="H1419" s="54">
        <v>1226536.6510000001</v>
      </c>
      <c r="I1419" s="54" t="s">
        <v>38</v>
      </c>
      <c r="J1419" s="55">
        <v>39630</v>
      </c>
    </row>
    <row r="1420" spans="1:10" x14ac:dyDescent="0.3">
      <c r="A1420" s="54" t="s">
        <v>4050</v>
      </c>
      <c r="B1420" s="54">
        <v>2605</v>
      </c>
      <c r="C1420" s="56" t="s">
        <v>23</v>
      </c>
      <c r="D1420" s="54" t="s">
        <v>4050</v>
      </c>
      <c r="E1420" s="54">
        <v>444</v>
      </c>
      <c r="F1420" s="54" t="s">
        <v>3591</v>
      </c>
      <c r="G1420" s="54">
        <v>2580518.64</v>
      </c>
      <c r="H1420" s="54">
        <v>1226391.5900000001</v>
      </c>
      <c r="I1420" s="54" t="s">
        <v>38</v>
      </c>
      <c r="J1420" s="55">
        <v>39630</v>
      </c>
    </row>
    <row r="1421" spans="1:10" x14ac:dyDescent="0.3">
      <c r="A1421" s="54" t="s">
        <v>4051</v>
      </c>
      <c r="B1421" s="54">
        <v>2606</v>
      </c>
      <c r="C1421" s="56" t="s">
        <v>23</v>
      </c>
      <c r="D1421" s="54" t="s">
        <v>4051</v>
      </c>
      <c r="E1421" s="54">
        <v>431</v>
      </c>
      <c r="F1421" s="54" t="s">
        <v>3591</v>
      </c>
      <c r="G1421" s="54">
        <v>2577798.2080000001</v>
      </c>
      <c r="H1421" s="54">
        <v>1227005.405</v>
      </c>
      <c r="I1421" s="54" t="s">
        <v>38</v>
      </c>
      <c r="J1421" s="55">
        <v>39630</v>
      </c>
    </row>
    <row r="1422" spans="1:10" x14ac:dyDescent="0.3">
      <c r="A1422" s="54" t="s">
        <v>4051</v>
      </c>
      <c r="B1422" s="54">
        <v>2606</v>
      </c>
      <c r="C1422" s="56" t="s">
        <v>23</v>
      </c>
      <c r="D1422" s="54" t="s">
        <v>4050</v>
      </c>
      <c r="E1422" s="54">
        <v>444</v>
      </c>
      <c r="F1422" s="54" t="s">
        <v>3591</v>
      </c>
      <c r="G1422" s="54">
        <v>2579486.6740000001</v>
      </c>
      <c r="H1422" s="54">
        <v>1225219.121</v>
      </c>
      <c r="I1422" s="54" t="s">
        <v>38</v>
      </c>
      <c r="J1422" s="55">
        <v>39630</v>
      </c>
    </row>
    <row r="1423" spans="1:10" x14ac:dyDescent="0.3">
      <c r="A1423" s="54" t="s">
        <v>4060</v>
      </c>
      <c r="B1423" s="54">
        <v>2607</v>
      </c>
      <c r="C1423" s="56" t="s">
        <v>23</v>
      </c>
      <c r="D1423" s="54" t="s">
        <v>4060</v>
      </c>
      <c r="E1423" s="54">
        <v>433</v>
      </c>
      <c r="F1423" s="54" t="s">
        <v>3591</v>
      </c>
      <c r="G1423" s="54">
        <v>2574961.946</v>
      </c>
      <c r="H1423" s="54">
        <v>1226577.7379999999</v>
      </c>
      <c r="I1423" s="54" t="s">
        <v>38</v>
      </c>
      <c r="J1423" s="55">
        <v>39630</v>
      </c>
    </row>
    <row r="1424" spans="1:10" x14ac:dyDescent="0.3">
      <c r="A1424" s="54" t="s">
        <v>4058</v>
      </c>
      <c r="B1424" s="54">
        <v>2608</v>
      </c>
      <c r="C1424" s="56" t="s">
        <v>23</v>
      </c>
      <c r="D1424" s="54" t="s">
        <v>4058</v>
      </c>
      <c r="E1424" s="54">
        <v>434</v>
      </c>
      <c r="F1424" s="54" t="s">
        <v>3591</v>
      </c>
      <c r="G1424" s="54">
        <v>2572257.4300000002</v>
      </c>
      <c r="H1424" s="54">
        <v>1226167.2520000001</v>
      </c>
      <c r="I1424" s="54" t="s">
        <v>38</v>
      </c>
      <c r="J1424" s="55">
        <v>39630</v>
      </c>
    </row>
    <row r="1425" spans="1:10" x14ac:dyDescent="0.3">
      <c r="A1425" s="54" t="s">
        <v>4059</v>
      </c>
      <c r="B1425" s="54">
        <v>2608</v>
      </c>
      <c r="C1425" s="56" t="s">
        <v>46</v>
      </c>
      <c r="D1425" s="54" t="s">
        <v>4051</v>
      </c>
      <c r="E1425" s="54">
        <v>431</v>
      </c>
      <c r="F1425" s="54" t="s">
        <v>3591</v>
      </c>
      <c r="G1425" s="54">
        <v>2577776.5529999998</v>
      </c>
      <c r="H1425" s="54">
        <v>1224608.9129999999</v>
      </c>
      <c r="I1425" s="54" t="s">
        <v>38</v>
      </c>
      <c r="J1425" s="55">
        <v>39630</v>
      </c>
    </row>
    <row r="1426" spans="1:10" x14ac:dyDescent="0.3">
      <c r="A1426" s="54" t="s">
        <v>4059</v>
      </c>
      <c r="B1426" s="54">
        <v>2608</v>
      </c>
      <c r="C1426" s="56" t="s">
        <v>46</v>
      </c>
      <c r="D1426" s="54" t="s">
        <v>4061</v>
      </c>
      <c r="E1426" s="54">
        <v>432</v>
      </c>
      <c r="F1426" s="54" t="s">
        <v>3591</v>
      </c>
      <c r="G1426" s="54">
        <v>2571257.3659999999</v>
      </c>
      <c r="H1426" s="54">
        <v>1221728.83</v>
      </c>
      <c r="I1426" s="54" t="s">
        <v>38</v>
      </c>
      <c r="J1426" s="55">
        <v>39630</v>
      </c>
    </row>
    <row r="1427" spans="1:10" x14ac:dyDescent="0.3">
      <c r="A1427" s="54" t="s">
        <v>4059</v>
      </c>
      <c r="B1427" s="54">
        <v>2608</v>
      </c>
      <c r="C1427" s="56" t="s">
        <v>46</v>
      </c>
      <c r="D1427" s="54" t="s">
        <v>4060</v>
      </c>
      <c r="E1427" s="54">
        <v>433</v>
      </c>
      <c r="F1427" s="54" t="s">
        <v>3591</v>
      </c>
      <c r="G1427" s="54">
        <v>2575583.8339999998</v>
      </c>
      <c r="H1427" s="54">
        <v>1223840.5789999999</v>
      </c>
      <c r="I1427" s="54" t="s">
        <v>38</v>
      </c>
      <c r="J1427" s="55">
        <v>39630</v>
      </c>
    </row>
    <row r="1428" spans="1:10" x14ac:dyDescent="0.3">
      <c r="A1428" s="54" t="s">
        <v>4059</v>
      </c>
      <c r="B1428" s="54">
        <v>2608</v>
      </c>
      <c r="C1428" s="56" t="s">
        <v>46</v>
      </c>
      <c r="D1428" s="54" t="s">
        <v>4058</v>
      </c>
      <c r="E1428" s="54">
        <v>434</v>
      </c>
      <c r="F1428" s="54" t="s">
        <v>3591</v>
      </c>
      <c r="G1428" s="54">
        <v>2574034.8590000002</v>
      </c>
      <c r="H1428" s="54">
        <v>1222880.7930000001</v>
      </c>
      <c r="I1428" s="54" t="s">
        <v>38</v>
      </c>
      <c r="J1428" s="55">
        <v>39630</v>
      </c>
    </row>
    <row r="1429" spans="1:10" x14ac:dyDescent="0.3">
      <c r="A1429" s="54" t="s">
        <v>4044</v>
      </c>
      <c r="B1429" s="54">
        <v>2610</v>
      </c>
      <c r="C1429" s="56" t="s">
        <v>44</v>
      </c>
      <c r="D1429" s="54" t="s">
        <v>4052</v>
      </c>
      <c r="E1429" s="54">
        <v>443</v>
      </c>
      <c r="F1429" s="54" t="s">
        <v>3591</v>
      </c>
      <c r="G1429" s="54">
        <v>2567316.0950000002</v>
      </c>
      <c r="H1429" s="54">
        <v>1219963.9369999999</v>
      </c>
      <c r="I1429" s="54" t="s">
        <v>38</v>
      </c>
      <c r="J1429" s="55">
        <v>39630</v>
      </c>
    </row>
    <row r="1430" spans="1:10" x14ac:dyDescent="0.3">
      <c r="A1430" s="54" t="s">
        <v>4044</v>
      </c>
      <c r="B1430" s="54">
        <v>2610</v>
      </c>
      <c r="C1430" s="56" t="s">
        <v>44</v>
      </c>
      <c r="D1430" s="54" t="s">
        <v>4042</v>
      </c>
      <c r="E1430" s="54">
        <v>448</v>
      </c>
      <c r="F1430" s="54" t="s">
        <v>3591</v>
      </c>
      <c r="G1430" s="54">
        <v>2568853.1510000001</v>
      </c>
      <c r="H1430" s="54">
        <v>1220470.889</v>
      </c>
      <c r="I1430" s="54" t="s">
        <v>38</v>
      </c>
      <c r="J1430" s="55">
        <v>39630</v>
      </c>
    </row>
    <row r="1431" spans="1:10" x14ac:dyDescent="0.3">
      <c r="A1431" s="54" t="s">
        <v>4043</v>
      </c>
      <c r="B1431" s="54">
        <v>2610</v>
      </c>
      <c r="C1431" s="56" t="s">
        <v>98</v>
      </c>
      <c r="D1431" s="54" t="s">
        <v>4061</v>
      </c>
      <c r="E1431" s="54">
        <v>432</v>
      </c>
      <c r="F1431" s="54" t="s">
        <v>3591</v>
      </c>
      <c r="G1431" s="54">
        <v>2568258.1349999998</v>
      </c>
      <c r="H1431" s="54">
        <v>1225976.284</v>
      </c>
      <c r="I1431" s="54" t="s">
        <v>38</v>
      </c>
      <c r="J1431" s="55">
        <v>39630</v>
      </c>
    </row>
    <row r="1432" spans="1:10" x14ac:dyDescent="0.3">
      <c r="A1432" s="54" t="s">
        <v>4043</v>
      </c>
      <c r="B1432" s="54">
        <v>2610</v>
      </c>
      <c r="C1432" s="56" t="s">
        <v>98</v>
      </c>
      <c r="D1432" s="54" t="s">
        <v>4058</v>
      </c>
      <c r="E1432" s="54">
        <v>434</v>
      </c>
      <c r="F1432" s="54" t="s">
        <v>3591</v>
      </c>
      <c r="G1432" s="54">
        <v>2570255.8739999998</v>
      </c>
      <c r="H1432" s="54">
        <v>1227029.3</v>
      </c>
      <c r="I1432" s="54" t="s">
        <v>38</v>
      </c>
      <c r="J1432" s="55">
        <v>39630</v>
      </c>
    </row>
    <row r="1433" spans="1:10" x14ac:dyDescent="0.3">
      <c r="A1433" s="54" t="s">
        <v>4043</v>
      </c>
      <c r="B1433" s="54">
        <v>2610</v>
      </c>
      <c r="C1433" s="56" t="s">
        <v>98</v>
      </c>
      <c r="D1433" s="54" t="s">
        <v>4042</v>
      </c>
      <c r="E1433" s="54">
        <v>448</v>
      </c>
      <c r="F1433" s="54" t="s">
        <v>3591</v>
      </c>
      <c r="G1433" s="54">
        <v>2567180.7319999998</v>
      </c>
      <c r="H1433" s="54">
        <v>1225098.99</v>
      </c>
      <c r="I1433" s="54" t="s">
        <v>38</v>
      </c>
      <c r="J1433" s="55">
        <v>39630</v>
      </c>
    </row>
    <row r="1434" spans="1:10" x14ac:dyDescent="0.3">
      <c r="A1434" s="54" t="s">
        <v>4049</v>
      </c>
      <c r="B1434" s="54">
        <v>2610</v>
      </c>
      <c r="C1434" s="56" t="s">
        <v>46</v>
      </c>
      <c r="D1434" s="54" t="s">
        <v>115</v>
      </c>
      <c r="E1434" s="54">
        <v>435</v>
      </c>
      <c r="F1434" s="54" t="s">
        <v>3591</v>
      </c>
      <c r="G1434" s="54">
        <v>2561432.62</v>
      </c>
      <c r="H1434" s="54">
        <v>1220856.486</v>
      </c>
      <c r="I1434" s="54" t="s">
        <v>38</v>
      </c>
      <c r="J1434" s="55">
        <v>39630</v>
      </c>
    </row>
    <row r="1435" spans="1:10" x14ac:dyDescent="0.3">
      <c r="A1435" s="54" t="s">
        <v>4049</v>
      </c>
      <c r="B1435" s="54">
        <v>2610</v>
      </c>
      <c r="C1435" s="56" t="s">
        <v>46</v>
      </c>
      <c r="D1435" s="54" t="s">
        <v>4052</v>
      </c>
      <c r="E1435" s="54">
        <v>443</v>
      </c>
      <c r="F1435" s="54" t="s">
        <v>3591</v>
      </c>
      <c r="G1435" s="54">
        <v>2565264.2119999998</v>
      </c>
      <c r="H1435" s="54">
        <v>1223229.6340000001</v>
      </c>
      <c r="I1435" s="54" t="s">
        <v>38</v>
      </c>
      <c r="J1435" s="55">
        <v>39630</v>
      </c>
    </row>
    <row r="1436" spans="1:10" x14ac:dyDescent="0.3">
      <c r="A1436" s="54" t="s">
        <v>4049</v>
      </c>
      <c r="B1436" s="54">
        <v>2610</v>
      </c>
      <c r="C1436" s="56" t="s">
        <v>46</v>
      </c>
      <c r="D1436" s="54" t="s">
        <v>4047</v>
      </c>
      <c r="E1436" s="54">
        <v>445</v>
      </c>
      <c r="F1436" s="54" t="s">
        <v>3591</v>
      </c>
      <c r="G1436" s="54">
        <v>2563369.4980000001</v>
      </c>
      <c r="H1436" s="54">
        <v>1222427.551</v>
      </c>
      <c r="I1436" s="54" t="s">
        <v>38</v>
      </c>
      <c r="J1436" s="55">
        <v>39630</v>
      </c>
    </row>
    <row r="1437" spans="1:10" x14ac:dyDescent="0.3">
      <c r="A1437" s="54" t="s">
        <v>4053</v>
      </c>
      <c r="B1437" s="54">
        <v>2610</v>
      </c>
      <c r="C1437" s="56" t="s">
        <v>23</v>
      </c>
      <c r="D1437" s="54" t="s">
        <v>4052</v>
      </c>
      <c r="E1437" s="54">
        <v>443</v>
      </c>
      <c r="F1437" s="54" t="s">
        <v>3591</v>
      </c>
      <c r="G1437" s="54">
        <v>2566301.4219999998</v>
      </c>
      <c r="H1437" s="54">
        <v>1221946.6580000001</v>
      </c>
      <c r="I1437" s="54" t="s">
        <v>38</v>
      </c>
      <c r="J1437" s="55">
        <v>39630</v>
      </c>
    </row>
    <row r="1438" spans="1:10" x14ac:dyDescent="0.3">
      <c r="A1438" s="54" t="s">
        <v>4061</v>
      </c>
      <c r="B1438" s="54">
        <v>2612</v>
      </c>
      <c r="C1438" s="56" t="s">
        <v>23</v>
      </c>
      <c r="D1438" s="54" t="s">
        <v>4061</v>
      </c>
      <c r="E1438" s="54">
        <v>432</v>
      </c>
      <c r="F1438" s="54" t="s">
        <v>3591</v>
      </c>
      <c r="G1438" s="54">
        <v>2570242.4210000001</v>
      </c>
      <c r="H1438" s="54">
        <v>1224204.196</v>
      </c>
      <c r="I1438" s="54" t="s">
        <v>38</v>
      </c>
      <c r="J1438" s="55">
        <v>39630</v>
      </c>
    </row>
    <row r="1439" spans="1:10" x14ac:dyDescent="0.3">
      <c r="A1439" s="54" t="s">
        <v>4042</v>
      </c>
      <c r="B1439" s="54">
        <v>2613</v>
      </c>
      <c r="C1439" s="56" t="s">
        <v>23</v>
      </c>
      <c r="D1439" s="54" t="s">
        <v>4061</v>
      </c>
      <c r="E1439" s="54">
        <v>432</v>
      </c>
      <c r="F1439" s="54" t="s">
        <v>3591</v>
      </c>
      <c r="G1439" s="54">
        <v>2570329.077</v>
      </c>
      <c r="H1439" s="54">
        <v>1222724.7749999999</v>
      </c>
      <c r="I1439" s="54" t="s">
        <v>38</v>
      </c>
      <c r="J1439" s="55">
        <v>39630</v>
      </c>
    </row>
    <row r="1440" spans="1:10" x14ac:dyDescent="0.3">
      <c r="A1440" s="54" t="s">
        <v>4042</v>
      </c>
      <c r="B1440" s="54">
        <v>2613</v>
      </c>
      <c r="C1440" s="56" t="s">
        <v>23</v>
      </c>
      <c r="D1440" s="54" t="s">
        <v>4042</v>
      </c>
      <c r="E1440" s="54">
        <v>448</v>
      </c>
      <c r="F1440" s="54" t="s">
        <v>3591</v>
      </c>
      <c r="G1440" s="54">
        <v>2569139.83</v>
      </c>
      <c r="H1440" s="54">
        <v>1222512.8019999999</v>
      </c>
      <c r="I1440" s="54" t="s">
        <v>38</v>
      </c>
      <c r="J1440" s="55">
        <v>39630</v>
      </c>
    </row>
    <row r="1441" spans="1:10" x14ac:dyDescent="0.3">
      <c r="A1441" s="54" t="s">
        <v>4048</v>
      </c>
      <c r="B1441" s="54">
        <v>2615</v>
      </c>
      <c r="C1441" s="56" t="s">
        <v>46</v>
      </c>
      <c r="D1441" s="54" t="s">
        <v>4047</v>
      </c>
      <c r="E1441" s="54">
        <v>445</v>
      </c>
      <c r="F1441" s="54" t="s">
        <v>3591</v>
      </c>
      <c r="G1441" s="54">
        <v>2563378.6090000002</v>
      </c>
      <c r="H1441" s="54">
        <v>1218968.0870000001</v>
      </c>
      <c r="I1441" s="54" t="s">
        <v>38</v>
      </c>
      <c r="J1441" s="55">
        <v>39630</v>
      </c>
    </row>
    <row r="1442" spans="1:10" x14ac:dyDescent="0.3">
      <c r="A1442" s="54" t="s">
        <v>4047</v>
      </c>
      <c r="B1442" s="54">
        <v>2615</v>
      </c>
      <c r="C1442" s="56" t="s">
        <v>23</v>
      </c>
      <c r="D1442" s="54" t="s">
        <v>4047</v>
      </c>
      <c r="E1442" s="54">
        <v>445</v>
      </c>
      <c r="F1442" s="54" t="s">
        <v>3591</v>
      </c>
      <c r="G1442" s="54">
        <v>2563434.13</v>
      </c>
      <c r="H1442" s="54">
        <v>1220155.335</v>
      </c>
      <c r="I1442" s="54" t="s">
        <v>38</v>
      </c>
      <c r="J1442" s="55">
        <v>39630</v>
      </c>
    </row>
    <row r="1443" spans="1:10" x14ac:dyDescent="0.3">
      <c r="A1443" s="54" t="s">
        <v>294</v>
      </c>
      <c r="B1443" s="54">
        <v>2616</v>
      </c>
      <c r="C1443" s="56" t="s">
        <v>46</v>
      </c>
      <c r="D1443" s="54" t="s">
        <v>4056</v>
      </c>
      <c r="E1443" s="54">
        <v>441</v>
      </c>
      <c r="F1443" s="54" t="s">
        <v>3591</v>
      </c>
      <c r="G1443" s="54">
        <v>2558613.5210000002</v>
      </c>
      <c r="H1443" s="54">
        <v>1218735.213</v>
      </c>
      <c r="I1443" s="54" t="s">
        <v>38</v>
      </c>
      <c r="J1443" s="55">
        <v>39630</v>
      </c>
    </row>
    <row r="1444" spans="1:10" x14ac:dyDescent="0.3">
      <c r="A1444" s="54" t="s">
        <v>245</v>
      </c>
      <c r="B1444" s="54">
        <v>2616</v>
      </c>
      <c r="C1444" s="56" t="s">
        <v>23</v>
      </c>
      <c r="D1444" s="54" t="s">
        <v>4056</v>
      </c>
      <c r="E1444" s="54">
        <v>441</v>
      </c>
      <c r="F1444" s="54" t="s">
        <v>3591</v>
      </c>
      <c r="G1444" s="54">
        <v>2559489.8229999999</v>
      </c>
      <c r="H1444" s="54">
        <v>1217508.7609999999</v>
      </c>
      <c r="I1444" s="54" t="s">
        <v>38</v>
      </c>
      <c r="J1444" s="55">
        <v>39630</v>
      </c>
    </row>
    <row r="1445" spans="1:10" x14ac:dyDescent="0.3">
      <c r="A1445" s="54" t="s">
        <v>245</v>
      </c>
      <c r="B1445" s="54">
        <v>2616</v>
      </c>
      <c r="C1445" s="56" t="s">
        <v>23</v>
      </c>
      <c r="D1445" s="54" t="s">
        <v>292</v>
      </c>
      <c r="E1445" s="54">
        <v>6421</v>
      </c>
      <c r="F1445" s="54" t="s">
        <v>217</v>
      </c>
      <c r="G1445" s="54">
        <v>2556554.7349999999</v>
      </c>
      <c r="H1445" s="54">
        <v>1215936.3829999999</v>
      </c>
      <c r="I1445" s="54" t="s">
        <v>38</v>
      </c>
      <c r="J1445" s="55">
        <v>39630</v>
      </c>
    </row>
    <row r="1446" spans="1:10" x14ac:dyDescent="0.3">
      <c r="A1446" s="54" t="s">
        <v>245</v>
      </c>
      <c r="B1446" s="54">
        <v>2616</v>
      </c>
      <c r="C1446" s="56" t="s">
        <v>23</v>
      </c>
      <c r="D1446" s="54" t="s">
        <v>244</v>
      </c>
      <c r="E1446" s="54">
        <v>6487</v>
      </c>
      <c r="F1446" s="54" t="s">
        <v>217</v>
      </c>
      <c r="G1446" s="54">
        <v>2556948.0580000002</v>
      </c>
      <c r="H1446" s="54">
        <v>1215093.6710000001</v>
      </c>
      <c r="I1446" s="54" t="s">
        <v>38</v>
      </c>
      <c r="J1446" s="55">
        <v>39630</v>
      </c>
    </row>
    <row r="1447" spans="1:10" x14ac:dyDescent="0.3">
      <c r="A1447" s="54" t="s">
        <v>3866</v>
      </c>
      <c r="B1447" s="54">
        <v>2710</v>
      </c>
      <c r="C1447" s="56" t="s">
        <v>23</v>
      </c>
      <c r="D1447" s="54" t="s">
        <v>3877</v>
      </c>
      <c r="E1447" s="54">
        <v>703</v>
      </c>
      <c r="F1447" s="54" t="s">
        <v>3591</v>
      </c>
      <c r="G1447" s="54">
        <v>2580591.73</v>
      </c>
      <c r="H1447" s="54">
        <v>1231810.7890000001</v>
      </c>
      <c r="I1447" s="54" t="s">
        <v>38</v>
      </c>
      <c r="J1447" s="55">
        <v>39630</v>
      </c>
    </row>
    <row r="1448" spans="1:10" x14ac:dyDescent="0.3">
      <c r="A1448" s="54" t="s">
        <v>3866</v>
      </c>
      <c r="B1448" s="54">
        <v>2710</v>
      </c>
      <c r="C1448" s="56" t="s">
        <v>23</v>
      </c>
      <c r="D1448" s="54" t="s">
        <v>3866</v>
      </c>
      <c r="E1448" s="54">
        <v>713</v>
      </c>
      <c r="F1448" s="54" t="s">
        <v>3591</v>
      </c>
      <c r="G1448" s="54">
        <v>2581380.7880000002</v>
      </c>
      <c r="H1448" s="54">
        <v>1229952.446</v>
      </c>
      <c r="I1448" s="54" t="s">
        <v>38</v>
      </c>
      <c r="J1448" s="55">
        <v>39630</v>
      </c>
    </row>
    <row r="1449" spans="1:10" x14ac:dyDescent="0.3">
      <c r="A1449" s="54" t="s">
        <v>3864</v>
      </c>
      <c r="B1449" s="54">
        <v>2712</v>
      </c>
      <c r="C1449" s="56" t="s">
        <v>23</v>
      </c>
      <c r="D1449" s="54" t="s">
        <v>3871</v>
      </c>
      <c r="E1449" s="54">
        <v>706</v>
      </c>
      <c r="F1449" s="54" t="s">
        <v>3591</v>
      </c>
      <c r="G1449" s="54">
        <v>2580205.8629999999</v>
      </c>
      <c r="H1449" s="54">
        <v>1233174.22</v>
      </c>
      <c r="I1449" s="54" t="s">
        <v>38</v>
      </c>
      <c r="J1449" s="55">
        <v>39630</v>
      </c>
    </row>
    <row r="1450" spans="1:10" x14ac:dyDescent="0.3">
      <c r="A1450" s="54" t="s">
        <v>3864</v>
      </c>
      <c r="B1450" s="54">
        <v>2712</v>
      </c>
      <c r="C1450" s="56" t="s">
        <v>23</v>
      </c>
      <c r="D1450" s="54" t="s">
        <v>3858</v>
      </c>
      <c r="E1450" s="54">
        <v>716</v>
      </c>
      <c r="F1450" s="54" t="s">
        <v>3591</v>
      </c>
      <c r="G1450" s="54">
        <v>2581292.7349999999</v>
      </c>
      <c r="H1450" s="54">
        <v>1234101.183</v>
      </c>
      <c r="I1450" s="54" t="s">
        <v>38</v>
      </c>
      <c r="J1450" s="55">
        <v>39630</v>
      </c>
    </row>
    <row r="1451" spans="1:10" x14ac:dyDescent="0.3">
      <c r="A1451" s="54" t="s">
        <v>3873</v>
      </c>
      <c r="B1451" s="54">
        <v>2713</v>
      </c>
      <c r="C1451" s="56" t="s">
        <v>23</v>
      </c>
      <c r="D1451" s="54" t="s">
        <v>3871</v>
      </c>
      <c r="E1451" s="54">
        <v>706</v>
      </c>
      <c r="F1451" s="54" t="s">
        <v>3591</v>
      </c>
      <c r="G1451" s="54">
        <v>2579121.9589999998</v>
      </c>
      <c r="H1451" s="54">
        <v>1234891.4509999999</v>
      </c>
      <c r="I1451" s="54" t="s">
        <v>38</v>
      </c>
      <c r="J1451" s="55">
        <v>39630</v>
      </c>
    </row>
    <row r="1452" spans="1:10" x14ac:dyDescent="0.3">
      <c r="A1452" s="54" t="s">
        <v>111</v>
      </c>
      <c r="B1452" s="54">
        <v>2714</v>
      </c>
      <c r="C1452" s="56" t="s">
        <v>46</v>
      </c>
      <c r="D1452" s="54" t="s">
        <v>110</v>
      </c>
      <c r="E1452" s="54">
        <v>6748</v>
      </c>
      <c r="F1452" s="54" t="s">
        <v>39</v>
      </c>
      <c r="G1452" s="54">
        <v>2574402.449</v>
      </c>
      <c r="H1452" s="54">
        <v>1233764.598</v>
      </c>
      <c r="I1452" s="54" t="s">
        <v>38</v>
      </c>
      <c r="J1452" s="55">
        <v>39630</v>
      </c>
    </row>
    <row r="1453" spans="1:10" x14ac:dyDescent="0.3">
      <c r="A1453" s="54" t="s">
        <v>112</v>
      </c>
      <c r="B1453" s="54">
        <v>2714</v>
      </c>
      <c r="C1453" s="56" t="s">
        <v>23</v>
      </c>
      <c r="D1453" s="54" t="s">
        <v>110</v>
      </c>
      <c r="E1453" s="54">
        <v>6748</v>
      </c>
      <c r="F1453" s="54" t="s">
        <v>39</v>
      </c>
      <c r="G1453" s="54">
        <v>2575975.827</v>
      </c>
      <c r="H1453" s="54">
        <v>1233824.067</v>
      </c>
      <c r="I1453" s="54" t="s">
        <v>38</v>
      </c>
      <c r="J1453" s="55">
        <v>39630</v>
      </c>
    </row>
    <row r="1454" spans="1:10" x14ac:dyDescent="0.3">
      <c r="A1454" s="54" t="s">
        <v>3863</v>
      </c>
      <c r="B1454" s="54">
        <v>2715</v>
      </c>
      <c r="C1454" s="56" t="s">
        <v>54</v>
      </c>
      <c r="D1454" s="54" t="s">
        <v>3858</v>
      </c>
      <c r="E1454" s="54">
        <v>716</v>
      </c>
      <c r="F1454" s="54" t="s">
        <v>3591</v>
      </c>
      <c r="G1454" s="54">
        <v>2581144.8250000002</v>
      </c>
      <c r="H1454" s="54">
        <v>1235284.95</v>
      </c>
      <c r="I1454" s="54" t="s">
        <v>38</v>
      </c>
      <c r="J1454" s="55">
        <v>39630</v>
      </c>
    </row>
    <row r="1455" spans="1:10" x14ac:dyDescent="0.3">
      <c r="A1455" s="54" t="s">
        <v>3862</v>
      </c>
      <c r="B1455" s="54">
        <v>2715</v>
      </c>
      <c r="C1455" s="56" t="s">
        <v>46</v>
      </c>
      <c r="D1455" s="54" t="s">
        <v>3858</v>
      </c>
      <c r="E1455" s="54">
        <v>716</v>
      </c>
      <c r="F1455" s="54" t="s">
        <v>3591</v>
      </c>
      <c r="G1455" s="54">
        <v>2581836.4909999999</v>
      </c>
      <c r="H1455" s="54">
        <v>1236393.851</v>
      </c>
      <c r="I1455" s="54" t="s">
        <v>38</v>
      </c>
      <c r="J1455" s="55">
        <v>39630</v>
      </c>
    </row>
    <row r="1456" spans="1:10" x14ac:dyDescent="0.3">
      <c r="A1456" s="54" t="s">
        <v>3861</v>
      </c>
      <c r="B1456" s="54">
        <v>2716</v>
      </c>
      <c r="C1456" s="56" t="s">
        <v>23</v>
      </c>
      <c r="D1456" s="54" t="s">
        <v>3858</v>
      </c>
      <c r="E1456" s="54">
        <v>716</v>
      </c>
      <c r="F1456" s="54" t="s">
        <v>3591</v>
      </c>
      <c r="G1456" s="54">
        <v>2583162.4139999999</v>
      </c>
      <c r="H1456" s="54">
        <v>1236112.906</v>
      </c>
      <c r="I1456" s="54" t="s">
        <v>38</v>
      </c>
      <c r="J1456" s="55">
        <v>39630</v>
      </c>
    </row>
    <row r="1457" spans="1:10" x14ac:dyDescent="0.3">
      <c r="A1457" s="54" t="s">
        <v>3860</v>
      </c>
      <c r="B1457" s="54">
        <v>2717</v>
      </c>
      <c r="C1457" s="56" t="s">
        <v>23</v>
      </c>
      <c r="D1457" s="54" t="s">
        <v>3858</v>
      </c>
      <c r="E1457" s="54">
        <v>716</v>
      </c>
      <c r="F1457" s="54" t="s">
        <v>3591</v>
      </c>
      <c r="G1457" s="54">
        <v>2580356.2450000001</v>
      </c>
      <c r="H1457" s="54">
        <v>1236266.608</v>
      </c>
      <c r="I1457" s="54" t="s">
        <v>38</v>
      </c>
      <c r="J1457" s="55">
        <v>39630</v>
      </c>
    </row>
    <row r="1458" spans="1:10" x14ac:dyDescent="0.3">
      <c r="A1458" s="54" t="s">
        <v>3865</v>
      </c>
      <c r="B1458" s="54">
        <v>2717</v>
      </c>
      <c r="C1458" s="56" t="s">
        <v>46</v>
      </c>
      <c r="D1458" s="54" t="s">
        <v>3865</v>
      </c>
      <c r="E1458" s="54">
        <v>715</v>
      </c>
      <c r="F1458" s="54" t="s">
        <v>3591</v>
      </c>
      <c r="G1458" s="54">
        <v>2580996.06</v>
      </c>
      <c r="H1458" s="54">
        <v>1237645.642</v>
      </c>
      <c r="I1458" s="54" t="s">
        <v>38</v>
      </c>
      <c r="J1458" s="55">
        <v>39630</v>
      </c>
    </row>
    <row r="1459" spans="1:10" x14ac:dyDescent="0.3">
      <c r="A1459" s="54" t="s">
        <v>109</v>
      </c>
      <c r="B1459" s="54">
        <v>2718</v>
      </c>
      <c r="C1459" s="56" t="s">
        <v>46</v>
      </c>
      <c r="D1459" s="54" t="s">
        <v>92</v>
      </c>
      <c r="E1459" s="54">
        <v>6722</v>
      </c>
      <c r="F1459" s="54" t="s">
        <v>39</v>
      </c>
      <c r="G1459" s="54">
        <v>2578154.2119999998</v>
      </c>
      <c r="H1459" s="54">
        <v>1237706.9669999999</v>
      </c>
      <c r="I1459" s="54" t="s">
        <v>38</v>
      </c>
      <c r="J1459" s="55">
        <v>39630</v>
      </c>
    </row>
    <row r="1460" spans="1:10" x14ac:dyDescent="0.3">
      <c r="A1460" s="54" t="s">
        <v>109</v>
      </c>
      <c r="B1460" s="54">
        <v>2718</v>
      </c>
      <c r="C1460" s="56" t="s">
        <v>46</v>
      </c>
      <c r="D1460" s="54" t="s">
        <v>108</v>
      </c>
      <c r="E1460" s="54">
        <v>6750</v>
      </c>
      <c r="F1460" s="54" t="s">
        <v>39</v>
      </c>
      <c r="G1460" s="54">
        <v>2578676.1669999999</v>
      </c>
      <c r="H1460" s="54">
        <v>1237554.77</v>
      </c>
      <c r="I1460" s="54" t="s">
        <v>38</v>
      </c>
      <c r="J1460" s="55">
        <v>39630</v>
      </c>
    </row>
    <row r="1461" spans="1:10" x14ac:dyDescent="0.3">
      <c r="A1461" s="54" t="s">
        <v>106</v>
      </c>
      <c r="B1461" s="54">
        <v>2718</v>
      </c>
      <c r="C1461" s="56" t="s">
        <v>23</v>
      </c>
      <c r="D1461" s="54" t="s">
        <v>108</v>
      </c>
      <c r="E1461" s="54">
        <v>6750</v>
      </c>
      <c r="F1461" s="54" t="s">
        <v>39</v>
      </c>
      <c r="G1461" s="54">
        <v>2576726.1179999998</v>
      </c>
      <c r="H1461" s="54">
        <v>1236426.2520000001</v>
      </c>
      <c r="I1461" s="54" t="s">
        <v>38</v>
      </c>
      <c r="J1461" s="55">
        <v>39630</v>
      </c>
    </row>
    <row r="1462" spans="1:10" x14ac:dyDescent="0.3">
      <c r="A1462" s="54" t="s">
        <v>106</v>
      </c>
      <c r="B1462" s="54">
        <v>2718</v>
      </c>
      <c r="C1462" s="56" t="s">
        <v>23</v>
      </c>
      <c r="D1462" s="54" t="s">
        <v>105</v>
      </c>
      <c r="E1462" s="54">
        <v>6751</v>
      </c>
      <c r="F1462" s="54" t="s">
        <v>39</v>
      </c>
      <c r="G1462" s="54">
        <v>2574293.6290000002</v>
      </c>
      <c r="H1462" s="54">
        <v>1235653.433</v>
      </c>
      <c r="I1462" s="54" t="s">
        <v>38</v>
      </c>
      <c r="J1462" s="55">
        <v>39630</v>
      </c>
    </row>
    <row r="1463" spans="1:10" x14ac:dyDescent="0.3">
      <c r="A1463" s="54" t="s">
        <v>3867</v>
      </c>
      <c r="B1463" s="54">
        <v>2720</v>
      </c>
      <c r="C1463" s="56" t="s">
        <v>46</v>
      </c>
      <c r="D1463" s="54" t="s">
        <v>4051</v>
      </c>
      <c r="E1463" s="54">
        <v>431</v>
      </c>
      <c r="F1463" s="54" t="s">
        <v>3591</v>
      </c>
      <c r="G1463" s="54">
        <v>2576939.7859999998</v>
      </c>
      <c r="H1463" s="54">
        <v>1229420.699</v>
      </c>
      <c r="I1463" s="54" t="s">
        <v>38</v>
      </c>
      <c r="J1463" s="55">
        <v>39630</v>
      </c>
    </row>
    <row r="1464" spans="1:10" x14ac:dyDescent="0.3">
      <c r="A1464" s="54" t="s">
        <v>3867</v>
      </c>
      <c r="B1464" s="54">
        <v>2720</v>
      </c>
      <c r="C1464" s="56" t="s">
        <v>46</v>
      </c>
      <c r="D1464" s="54" t="s">
        <v>4050</v>
      </c>
      <c r="E1464" s="54">
        <v>444</v>
      </c>
      <c r="F1464" s="54" t="s">
        <v>3591</v>
      </c>
      <c r="G1464" s="54">
        <v>2579792.2080000001</v>
      </c>
      <c r="H1464" s="54">
        <v>1228734.2350000001</v>
      </c>
      <c r="I1464" s="54" t="s">
        <v>38</v>
      </c>
      <c r="J1464" s="55">
        <v>39630</v>
      </c>
    </row>
    <row r="1465" spans="1:10" x14ac:dyDescent="0.3">
      <c r="A1465" s="54" t="s">
        <v>3867</v>
      </c>
      <c r="B1465" s="54">
        <v>2720</v>
      </c>
      <c r="C1465" s="56" t="s">
        <v>46</v>
      </c>
      <c r="D1465" s="54" t="s">
        <v>3872</v>
      </c>
      <c r="E1465" s="54">
        <v>446</v>
      </c>
      <c r="F1465" s="54" t="s">
        <v>3591</v>
      </c>
      <c r="G1465" s="54">
        <v>2576594.327</v>
      </c>
      <c r="H1465" s="54">
        <v>1229898.483</v>
      </c>
      <c r="I1465" s="54" t="s">
        <v>38</v>
      </c>
      <c r="J1465" s="55">
        <v>39630</v>
      </c>
    </row>
    <row r="1466" spans="1:10" x14ac:dyDescent="0.3">
      <c r="A1466" s="54" t="s">
        <v>3867</v>
      </c>
      <c r="B1466" s="54">
        <v>2720</v>
      </c>
      <c r="C1466" s="56" t="s">
        <v>46</v>
      </c>
      <c r="D1466" s="54" t="s">
        <v>3866</v>
      </c>
      <c r="E1466" s="54">
        <v>713</v>
      </c>
      <c r="F1466" s="54" t="s">
        <v>3591</v>
      </c>
      <c r="G1466" s="54">
        <v>2578585.8969999999</v>
      </c>
      <c r="H1466" s="54">
        <v>1230168.2890000001</v>
      </c>
      <c r="I1466" s="54" t="s">
        <v>38</v>
      </c>
      <c r="J1466" s="55">
        <v>39630</v>
      </c>
    </row>
    <row r="1467" spans="1:10" x14ac:dyDescent="0.3">
      <c r="A1467" s="54" t="s">
        <v>3872</v>
      </c>
      <c r="B1467" s="54">
        <v>2720</v>
      </c>
      <c r="C1467" s="56" t="s">
        <v>23</v>
      </c>
      <c r="D1467" s="54" t="s">
        <v>4045</v>
      </c>
      <c r="E1467" s="54">
        <v>437</v>
      </c>
      <c r="F1467" s="54" t="s">
        <v>3591</v>
      </c>
      <c r="G1467" s="54">
        <v>2578153.7119999998</v>
      </c>
      <c r="H1467" s="54">
        <v>1231817.237</v>
      </c>
      <c r="I1467" s="54" t="s">
        <v>38</v>
      </c>
      <c r="J1467" s="55">
        <v>39630</v>
      </c>
    </row>
    <row r="1468" spans="1:10" x14ac:dyDescent="0.3">
      <c r="A1468" s="54" t="s">
        <v>3872</v>
      </c>
      <c r="B1468" s="54">
        <v>2720</v>
      </c>
      <c r="C1468" s="56" t="s">
        <v>23</v>
      </c>
      <c r="D1468" s="54" t="s">
        <v>3872</v>
      </c>
      <c r="E1468" s="54">
        <v>446</v>
      </c>
      <c r="F1468" s="54" t="s">
        <v>3591</v>
      </c>
      <c r="G1468" s="54">
        <v>2575967.67</v>
      </c>
      <c r="H1468" s="54">
        <v>1230885.3929999999</v>
      </c>
      <c r="I1468" s="54" t="s">
        <v>38</v>
      </c>
      <c r="J1468" s="55">
        <v>39630</v>
      </c>
    </row>
    <row r="1469" spans="1:10" x14ac:dyDescent="0.3">
      <c r="A1469" s="54" t="s">
        <v>3872</v>
      </c>
      <c r="B1469" s="54">
        <v>2720</v>
      </c>
      <c r="C1469" s="56" t="s">
        <v>23</v>
      </c>
      <c r="D1469" s="54" t="s">
        <v>3871</v>
      </c>
      <c r="E1469" s="54">
        <v>706</v>
      </c>
      <c r="F1469" s="54" t="s">
        <v>3591</v>
      </c>
      <c r="G1469" s="54">
        <v>2578414.1579999998</v>
      </c>
      <c r="H1469" s="54">
        <v>1232207.0630000001</v>
      </c>
      <c r="I1469" s="54" t="s">
        <v>38</v>
      </c>
      <c r="J1469" s="55">
        <v>39630</v>
      </c>
    </row>
    <row r="1470" spans="1:10" x14ac:dyDescent="0.3">
      <c r="A1470" s="54" t="s">
        <v>4046</v>
      </c>
      <c r="B1470" s="54">
        <v>2722</v>
      </c>
      <c r="C1470" s="56" t="s">
        <v>23</v>
      </c>
      <c r="D1470" s="54" t="s">
        <v>3872</v>
      </c>
      <c r="E1470" s="54">
        <v>446</v>
      </c>
      <c r="F1470" s="54" t="s">
        <v>3591</v>
      </c>
      <c r="G1470" s="54">
        <v>2572603.6120000002</v>
      </c>
      <c r="H1470" s="54">
        <v>1230908.9669999999</v>
      </c>
      <c r="I1470" s="54" t="s">
        <v>38</v>
      </c>
      <c r="J1470" s="55">
        <v>39630</v>
      </c>
    </row>
    <row r="1471" spans="1:10" x14ac:dyDescent="0.3">
      <c r="A1471" s="54" t="s">
        <v>4045</v>
      </c>
      <c r="B1471" s="54">
        <v>2723</v>
      </c>
      <c r="C1471" s="56" t="s">
        <v>23</v>
      </c>
      <c r="D1471" s="54" t="s">
        <v>4060</v>
      </c>
      <c r="E1471" s="54">
        <v>433</v>
      </c>
      <c r="F1471" s="54" t="s">
        <v>3591</v>
      </c>
      <c r="G1471" s="54">
        <v>2573887.0430000001</v>
      </c>
      <c r="H1471" s="54">
        <v>1228108.851</v>
      </c>
      <c r="I1471" s="54" t="s">
        <v>38</v>
      </c>
      <c r="J1471" s="55">
        <v>39630</v>
      </c>
    </row>
    <row r="1472" spans="1:10" x14ac:dyDescent="0.3">
      <c r="A1472" s="54" t="s">
        <v>4045</v>
      </c>
      <c r="B1472" s="54">
        <v>2723</v>
      </c>
      <c r="C1472" s="56" t="s">
        <v>23</v>
      </c>
      <c r="D1472" s="54" t="s">
        <v>4058</v>
      </c>
      <c r="E1472" s="54">
        <v>434</v>
      </c>
      <c r="F1472" s="54" t="s">
        <v>3591</v>
      </c>
      <c r="G1472" s="54">
        <v>2569412.1310000001</v>
      </c>
      <c r="H1472" s="54">
        <v>1228322.388</v>
      </c>
      <c r="I1472" s="54" t="s">
        <v>38</v>
      </c>
      <c r="J1472" s="55">
        <v>39630</v>
      </c>
    </row>
    <row r="1473" spans="1:10" x14ac:dyDescent="0.3">
      <c r="A1473" s="54" t="s">
        <v>4045</v>
      </c>
      <c r="B1473" s="54">
        <v>2723</v>
      </c>
      <c r="C1473" s="56" t="s">
        <v>23</v>
      </c>
      <c r="D1473" s="54" t="s">
        <v>4045</v>
      </c>
      <c r="E1473" s="54">
        <v>437</v>
      </c>
      <c r="F1473" s="54" t="s">
        <v>3591</v>
      </c>
      <c r="G1473" s="54">
        <v>2570257.4550000001</v>
      </c>
      <c r="H1473" s="54">
        <v>1228925.3459999999</v>
      </c>
      <c r="I1473" s="54" t="s">
        <v>38</v>
      </c>
      <c r="J1473" s="55">
        <v>39630</v>
      </c>
    </row>
    <row r="1474" spans="1:10" x14ac:dyDescent="0.3">
      <c r="A1474" s="54" t="s">
        <v>4045</v>
      </c>
      <c r="B1474" s="54">
        <v>2723</v>
      </c>
      <c r="C1474" s="56" t="s">
        <v>23</v>
      </c>
      <c r="D1474" s="54" t="s">
        <v>3872</v>
      </c>
      <c r="E1474" s="54">
        <v>446</v>
      </c>
      <c r="F1474" s="54" t="s">
        <v>3591</v>
      </c>
      <c r="G1474" s="54">
        <v>2572890.446</v>
      </c>
      <c r="H1474" s="54">
        <v>1228867.9169999999</v>
      </c>
      <c r="I1474" s="54" t="s">
        <v>38</v>
      </c>
      <c r="J1474" s="55">
        <v>39630</v>
      </c>
    </row>
    <row r="1475" spans="1:10" x14ac:dyDescent="0.3">
      <c r="A1475" s="54" t="s">
        <v>3879</v>
      </c>
      <c r="B1475" s="54">
        <v>2732</v>
      </c>
      <c r="C1475" s="56" t="s">
        <v>98</v>
      </c>
      <c r="D1475" s="54" t="s">
        <v>3879</v>
      </c>
      <c r="E1475" s="54">
        <v>696</v>
      </c>
      <c r="F1475" s="54" t="s">
        <v>3591</v>
      </c>
      <c r="G1475" s="54">
        <v>2584933.611</v>
      </c>
      <c r="H1475" s="54">
        <v>1232509.7209999999</v>
      </c>
      <c r="I1475" s="54" t="s">
        <v>38</v>
      </c>
      <c r="J1475" s="55">
        <v>39630</v>
      </c>
    </row>
    <row r="1476" spans="1:10" x14ac:dyDescent="0.3">
      <c r="A1476" s="54" t="s">
        <v>3877</v>
      </c>
      <c r="B1476" s="54">
        <v>2732</v>
      </c>
      <c r="C1476" s="56" t="s">
        <v>23</v>
      </c>
      <c r="D1476" s="54" t="s">
        <v>4035</v>
      </c>
      <c r="E1476" s="54">
        <v>450</v>
      </c>
      <c r="F1476" s="54" t="s">
        <v>3591</v>
      </c>
      <c r="G1476" s="54">
        <v>2583700.1540000001</v>
      </c>
      <c r="H1476" s="54">
        <v>1228407.706</v>
      </c>
      <c r="I1476" s="54" t="s">
        <v>38</v>
      </c>
      <c r="J1476" s="55">
        <v>39630</v>
      </c>
    </row>
    <row r="1477" spans="1:10" x14ac:dyDescent="0.3">
      <c r="A1477" s="54" t="s">
        <v>3877</v>
      </c>
      <c r="B1477" s="54">
        <v>2732</v>
      </c>
      <c r="C1477" s="56" t="s">
        <v>23</v>
      </c>
      <c r="D1477" s="54" t="s">
        <v>3877</v>
      </c>
      <c r="E1477" s="54">
        <v>703</v>
      </c>
      <c r="F1477" s="54" t="s">
        <v>3591</v>
      </c>
      <c r="G1477" s="54">
        <v>2583294.2489999998</v>
      </c>
      <c r="H1477" s="54">
        <v>1231111.5120000001</v>
      </c>
      <c r="I1477" s="54" t="s">
        <v>38</v>
      </c>
      <c r="J1477" s="55">
        <v>39630</v>
      </c>
    </row>
    <row r="1478" spans="1:10" x14ac:dyDescent="0.3">
      <c r="A1478" s="54" t="s">
        <v>3871</v>
      </c>
      <c r="B1478" s="54">
        <v>2732</v>
      </c>
      <c r="C1478" s="56" t="s">
        <v>46</v>
      </c>
      <c r="D1478" s="54" t="s">
        <v>3871</v>
      </c>
      <c r="E1478" s="54">
        <v>706</v>
      </c>
      <c r="F1478" s="54" t="s">
        <v>3591</v>
      </c>
      <c r="G1478" s="54">
        <v>2582159.233</v>
      </c>
      <c r="H1478" s="54">
        <v>1233104.5020000001</v>
      </c>
      <c r="I1478" s="54" t="s">
        <v>38</v>
      </c>
      <c r="J1478" s="55">
        <v>39630</v>
      </c>
    </row>
    <row r="1479" spans="1:10" x14ac:dyDescent="0.3">
      <c r="A1479" s="54" t="s">
        <v>3870</v>
      </c>
      <c r="B1479" s="54">
        <v>2732</v>
      </c>
      <c r="C1479" s="56" t="s">
        <v>44</v>
      </c>
      <c r="D1479" s="54" t="s">
        <v>3869</v>
      </c>
      <c r="E1479" s="54">
        <v>707</v>
      </c>
      <c r="F1479" s="54" t="s">
        <v>3591</v>
      </c>
      <c r="G1479" s="54">
        <v>2583667.5019999999</v>
      </c>
      <c r="H1479" s="54">
        <v>1233526.8640000001</v>
      </c>
      <c r="I1479" s="54" t="s">
        <v>38</v>
      </c>
      <c r="J1479" s="55">
        <v>39630</v>
      </c>
    </row>
    <row r="1480" spans="1:10" x14ac:dyDescent="0.3">
      <c r="A1480" s="54" t="s">
        <v>3857</v>
      </c>
      <c r="B1480" s="54">
        <v>2733</v>
      </c>
      <c r="C1480" s="56" t="s">
        <v>23</v>
      </c>
      <c r="D1480" s="54" t="s">
        <v>3879</v>
      </c>
      <c r="E1480" s="54">
        <v>696</v>
      </c>
      <c r="F1480" s="54" t="s">
        <v>3591</v>
      </c>
      <c r="G1480" s="54">
        <v>2585548.9380000001</v>
      </c>
      <c r="H1480" s="54">
        <v>1231896.558</v>
      </c>
      <c r="I1480" s="54" t="s">
        <v>38</v>
      </c>
      <c r="J1480" s="55">
        <v>39630</v>
      </c>
    </row>
    <row r="1481" spans="1:10" x14ac:dyDescent="0.3">
      <c r="A1481" s="54" t="s">
        <v>3857</v>
      </c>
      <c r="B1481" s="54">
        <v>2733</v>
      </c>
      <c r="C1481" s="56" t="s">
        <v>23</v>
      </c>
      <c r="D1481" s="54" t="s">
        <v>3854</v>
      </c>
      <c r="E1481" s="54">
        <v>717</v>
      </c>
      <c r="F1481" s="54" t="s">
        <v>3591</v>
      </c>
      <c r="G1481" s="54">
        <v>2586321.014</v>
      </c>
      <c r="H1481" s="54">
        <v>1232856.7709999999</v>
      </c>
      <c r="I1481" s="54" t="s">
        <v>38</v>
      </c>
      <c r="J1481" s="55">
        <v>39630</v>
      </c>
    </row>
    <row r="1482" spans="1:10" x14ac:dyDescent="0.3">
      <c r="A1482" s="54" t="s">
        <v>3856</v>
      </c>
      <c r="B1482" s="54">
        <v>2735</v>
      </c>
      <c r="C1482" s="56" t="s">
        <v>46</v>
      </c>
      <c r="D1482" s="54" t="s">
        <v>3854</v>
      </c>
      <c r="E1482" s="54">
        <v>717</v>
      </c>
      <c r="F1482" s="54" t="s">
        <v>3591</v>
      </c>
      <c r="G1482" s="54">
        <v>2588429.0419999999</v>
      </c>
      <c r="H1482" s="54">
        <v>1231452.9879999999</v>
      </c>
      <c r="I1482" s="54" t="s">
        <v>38</v>
      </c>
      <c r="J1482" s="55">
        <v>39630</v>
      </c>
    </row>
    <row r="1483" spans="1:10" x14ac:dyDescent="0.3">
      <c r="A1483" s="54" t="s">
        <v>3884</v>
      </c>
      <c r="B1483" s="54">
        <v>2735</v>
      </c>
      <c r="C1483" s="56" t="s">
        <v>44</v>
      </c>
      <c r="D1483" s="54" t="s">
        <v>3884</v>
      </c>
      <c r="E1483" s="54">
        <v>683</v>
      </c>
      <c r="F1483" s="54" t="s">
        <v>3591</v>
      </c>
      <c r="G1483" s="54">
        <v>2590296.6609999998</v>
      </c>
      <c r="H1483" s="54">
        <v>1234250.075</v>
      </c>
      <c r="I1483" s="54" t="s">
        <v>38</v>
      </c>
      <c r="J1483" s="55">
        <v>39630</v>
      </c>
    </row>
    <row r="1484" spans="1:10" x14ac:dyDescent="0.3">
      <c r="A1484" s="54" t="s">
        <v>3884</v>
      </c>
      <c r="B1484" s="54">
        <v>2735</v>
      </c>
      <c r="C1484" s="56" t="s">
        <v>44</v>
      </c>
      <c r="D1484" s="54" t="s">
        <v>3883</v>
      </c>
      <c r="E1484" s="54">
        <v>690</v>
      </c>
      <c r="F1484" s="54" t="s">
        <v>3591</v>
      </c>
      <c r="G1484" s="54">
        <v>2591389.3859999999</v>
      </c>
      <c r="H1484" s="54">
        <v>1233617.6610000001</v>
      </c>
      <c r="I1484" s="54" t="s">
        <v>38</v>
      </c>
      <c r="J1484" s="55">
        <v>39630</v>
      </c>
    </row>
    <row r="1485" spans="1:10" x14ac:dyDescent="0.3">
      <c r="A1485" s="54" t="s">
        <v>3855</v>
      </c>
      <c r="B1485" s="54">
        <v>2735</v>
      </c>
      <c r="C1485" s="56" t="s">
        <v>98</v>
      </c>
      <c r="D1485" s="54" t="s">
        <v>4035</v>
      </c>
      <c r="E1485" s="54">
        <v>450</v>
      </c>
      <c r="F1485" s="54" t="s">
        <v>3591</v>
      </c>
      <c r="G1485" s="54">
        <v>2585328.0639999998</v>
      </c>
      <c r="H1485" s="54">
        <v>1228864.8470000001</v>
      </c>
      <c r="I1485" s="54" t="s">
        <v>38</v>
      </c>
      <c r="J1485" s="55">
        <v>39630</v>
      </c>
    </row>
    <row r="1486" spans="1:10" x14ac:dyDescent="0.3">
      <c r="A1486" s="54" t="s">
        <v>3855</v>
      </c>
      <c r="B1486" s="54">
        <v>2735</v>
      </c>
      <c r="C1486" s="56" t="s">
        <v>98</v>
      </c>
      <c r="D1486" s="54" t="s">
        <v>3854</v>
      </c>
      <c r="E1486" s="54">
        <v>717</v>
      </c>
      <c r="F1486" s="54" t="s">
        <v>3591</v>
      </c>
      <c r="G1486" s="54">
        <v>2586679.5980000002</v>
      </c>
      <c r="H1486" s="54">
        <v>1231395.7749999999</v>
      </c>
      <c r="I1486" s="54" t="s">
        <v>38</v>
      </c>
      <c r="J1486" s="55">
        <v>39630</v>
      </c>
    </row>
    <row r="1487" spans="1:10" x14ac:dyDescent="0.3">
      <c r="A1487" s="54" t="s">
        <v>3868</v>
      </c>
      <c r="B1487" s="54">
        <v>2736</v>
      </c>
      <c r="C1487" s="56" t="s">
        <v>23</v>
      </c>
      <c r="D1487" s="54" t="s">
        <v>3868</v>
      </c>
      <c r="E1487" s="54">
        <v>711</v>
      </c>
      <c r="F1487" s="54" t="s">
        <v>3591</v>
      </c>
      <c r="G1487" s="54">
        <v>2590189.3849999998</v>
      </c>
      <c r="H1487" s="54">
        <v>1231341.102</v>
      </c>
      <c r="I1487" s="54" t="s">
        <v>38</v>
      </c>
      <c r="J1487" s="55">
        <v>39630</v>
      </c>
    </row>
    <row r="1488" spans="1:10" x14ac:dyDescent="0.3">
      <c r="A1488" s="54" t="s">
        <v>3883</v>
      </c>
      <c r="B1488" s="54">
        <v>2738</v>
      </c>
      <c r="C1488" s="56" t="s">
        <v>23</v>
      </c>
      <c r="D1488" s="54" t="s">
        <v>3883</v>
      </c>
      <c r="E1488" s="54">
        <v>690</v>
      </c>
      <c r="F1488" s="54" t="s">
        <v>3591</v>
      </c>
      <c r="G1488" s="54">
        <v>2594267.2239999999</v>
      </c>
      <c r="H1488" s="54">
        <v>1231799.773</v>
      </c>
      <c r="I1488" s="54" t="s">
        <v>38</v>
      </c>
      <c r="J1488" s="55">
        <v>39630</v>
      </c>
    </row>
    <row r="1489" spans="1:10" x14ac:dyDescent="0.3">
      <c r="A1489" s="54" t="s">
        <v>3876</v>
      </c>
      <c r="B1489" s="54">
        <v>2740</v>
      </c>
      <c r="C1489" s="56" t="s">
        <v>23</v>
      </c>
      <c r="D1489" s="54" t="s">
        <v>3876</v>
      </c>
      <c r="E1489" s="54">
        <v>700</v>
      </c>
      <c r="F1489" s="54" t="s">
        <v>3591</v>
      </c>
      <c r="G1489" s="54">
        <v>2594880.2069999999</v>
      </c>
      <c r="H1489" s="54">
        <v>1236220.142</v>
      </c>
      <c r="I1489" s="54" t="s">
        <v>38</v>
      </c>
      <c r="J1489" s="55">
        <v>39630</v>
      </c>
    </row>
    <row r="1490" spans="1:10" x14ac:dyDescent="0.3">
      <c r="A1490" s="54" t="s">
        <v>3876</v>
      </c>
      <c r="B1490" s="54">
        <v>2740</v>
      </c>
      <c r="C1490" s="56" t="s">
        <v>23</v>
      </c>
      <c r="D1490" s="54" t="s">
        <v>3874</v>
      </c>
      <c r="E1490" s="54">
        <v>704</v>
      </c>
      <c r="F1490" s="54" t="s">
        <v>3591</v>
      </c>
      <c r="G1490" s="54">
        <v>2592854.895</v>
      </c>
      <c r="H1490" s="54">
        <v>1238304.754</v>
      </c>
      <c r="I1490" s="54" t="s">
        <v>38</v>
      </c>
      <c r="J1490" s="55">
        <v>39630</v>
      </c>
    </row>
    <row r="1491" spans="1:10" x14ac:dyDescent="0.3">
      <c r="A1491" s="54" t="s">
        <v>3878</v>
      </c>
      <c r="B1491" s="54">
        <v>2742</v>
      </c>
      <c r="C1491" s="56" t="s">
        <v>23</v>
      </c>
      <c r="D1491" s="54" t="s">
        <v>3878</v>
      </c>
      <c r="E1491" s="54">
        <v>701</v>
      </c>
      <c r="F1491" s="54" t="s">
        <v>3591</v>
      </c>
      <c r="G1491" s="54">
        <v>2591159.321</v>
      </c>
      <c r="H1491" s="54">
        <v>1236403.99</v>
      </c>
      <c r="I1491" s="54" t="s">
        <v>38</v>
      </c>
      <c r="J1491" s="55">
        <v>39630</v>
      </c>
    </row>
    <row r="1492" spans="1:10" x14ac:dyDescent="0.3">
      <c r="A1492" s="54" t="s">
        <v>3881</v>
      </c>
      <c r="B1492" s="54">
        <v>2743</v>
      </c>
      <c r="C1492" s="56" t="s">
        <v>23</v>
      </c>
      <c r="D1492" s="54" t="s">
        <v>3881</v>
      </c>
      <c r="E1492" s="54">
        <v>692</v>
      </c>
      <c r="F1492" s="54" t="s">
        <v>3591</v>
      </c>
      <c r="G1492" s="54">
        <v>2597994.9750000001</v>
      </c>
      <c r="H1492" s="54">
        <v>1235031.3500000001</v>
      </c>
      <c r="I1492" s="54" t="s">
        <v>38</v>
      </c>
      <c r="J1492" s="55">
        <v>39630</v>
      </c>
    </row>
    <row r="1493" spans="1:10" x14ac:dyDescent="0.3">
      <c r="A1493" s="54" t="s">
        <v>3887</v>
      </c>
      <c r="B1493" s="54">
        <v>2744</v>
      </c>
      <c r="C1493" s="56" t="s">
        <v>23</v>
      </c>
      <c r="D1493" s="54" t="s">
        <v>3887</v>
      </c>
      <c r="E1493" s="54">
        <v>681</v>
      </c>
      <c r="F1493" s="54" t="s">
        <v>3591</v>
      </c>
      <c r="G1493" s="54">
        <v>2597483.341</v>
      </c>
      <c r="H1493" s="54">
        <v>1237699.2790000001</v>
      </c>
      <c r="I1493" s="54" t="s">
        <v>38</v>
      </c>
      <c r="J1493" s="55">
        <v>39630</v>
      </c>
    </row>
    <row r="1494" spans="1:10" x14ac:dyDescent="0.3">
      <c r="A1494" s="54" t="s">
        <v>3880</v>
      </c>
      <c r="B1494" s="54">
        <v>2745</v>
      </c>
      <c r="C1494" s="56" t="s">
        <v>23</v>
      </c>
      <c r="D1494" s="54" t="s">
        <v>3880</v>
      </c>
      <c r="E1494" s="54">
        <v>694</v>
      </c>
      <c r="F1494" s="54" t="s">
        <v>3591</v>
      </c>
      <c r="G1494" s="54">
        <v>2599230.105</v>
      </c>
      <c r="H1494" s="54">
        <v>1236902.1580000001</v>
      </c>
      <c r="I1494" s="54" t="s">
        <v>38</v>
      </c>
      <c r="J1494" s="55">
        <v>39630</v>
      </c>
    </row>
    <row r="1495" spans="1:10" x14ac:dyDescent="0.3">
      <c r="A1495" s="54" t="s">
        <v>3882</v>
      </c>
      <c r="B1495" s="54">
        <v>2746</v>
      </c>
      <c r="C1495" s="56" t="s">
        <v>23</v>
      </c>
      <c r="D1495" s="54" t="s">
        <v>3882</v>
      </c>
      <c r="E1495" s="54">
        <v>691</v>
      </c>
      <c r="F1495" s="54" t="s">
        <v>3591</v>
      </c>
      <c r="G1495" s="54">
        <v>2601221.5129999998</v>
      </c>
      <c r="H1495" s="54">
        <v>1235805.1189999999</v>
      </c>
      <c r="I1495" s="54" t="s">
        <v>38</v>
      </c>
      <c r="J1495" s="55">
        <v>39630</v>
      </c>
    </row>
    <row r="1496" spans="1:10" x14ac:dyDescent="0.3">
      <c r="A1496" s="54" t="s">
        <v>3886</v>
      </c>
      <c r="B1496" s="54">
        <v>2747</v>
      </c>
      <c r="C1496" s="56" t="s">
        <v>23</v>
      </c>
      <c r="D1496" s="54" t="s">
        <v>3885</v>
      </c>
      <c r="E1496" s="54">
        <v>687</v>
      </c>
      <c r="F1496" s="54" t="s">
        <v>3591</v>
      </c>
      <c r="G1496" s="54">
        <v>2602542.267</v>
      </c>
      <c r="H1496" s="54">
        <v>1237713.3810000001</v>
      </c>
      <c r="I1496" s="54" t="s">
        <v>38</v>
      </c>
      <c r="J1496" s="55">
        <v>39630</v>
      </c>
    </row>
    <row r="1497" spans="1:10" x14ac:dyDescent="0.3">
      <c r="A1497" s="54" t="s">
        <v>2906</v>
      </c>
      <c r="B1497" s="54">
        <v>2747</v>
      </c>
      <c r="C1497" s="56" t="s">
        <v>46</v>
      </c>
      <c r="D1497" s="54" t="s">
        <v>2906</v>
      </c>
      <c r="E1497" s="54">
        <v>709</v>
      </c>
      <c r="F1497" s="54" t="s">
        <v>3591</v>
      </c>
      <c r="G1497" s="54">
        <v>2606450.216</v>
      </c>
      <c r="H1497" s="54">
        <v>1239363.926</v>
      </c>
      <c r="I1497" s="54" t="s">
        <v>21</v>
      </c>
      <c r="J1497" s="55">
        <v>39630</v>
      </c>
    </row>
    <row r="1498" spans="1:10" x14ac:dyDescent="0.3">
      <c r="A1498" s="54" t="s">
        <v>2906</v>
      </c>
      <c r="B1498" s="54">
        <v>2747</v>
      </c>
      <c r="C1498" s="56" t="s">
        <v>46</v>
      </c>
      <c r="D1498" s="54" t="s">
        <v>2905</v>
      </c>
      <c r="E1498" s="54">
        <v>2421</v>
      </c>
      <c r="F1498" s="54" t="s">
        <v>2754</v>
      </c>
      <c r="G1498" s="54">
        <v>2608939.841</v>
      </c>
      <c r="H1498" s="54">
        <v>1240615.8030000001</v>
      </c>
      <c r="I1498" s="54" t="s">
        <v>21</v>
      </c>
      <c r="J1498" s="55">
        <v>39630</v>
      </c>
    </row>
    <row r="1499" spans="1:10" x14ac:dyDescent="0.3">
      <c r="A1499" s="54" t="s">
        <v>130</v>
      </c>
      <c r="B1499" s="54">
        <v>2748</v>
      </c>
      <c r="C1499" s="56" t="s">
        <v>46</v>
      </c>
      <c r="D1499" s="54" t="s">
        <v>3858</v>
      </c>
      <c r="E1499" s="54">
        <v>716</v>
      </c>
      <c r="F1499" s="54" t="s">
        <v>3591</v>
      </c>
      <c r="G1499" s="54">
        <v>2585334.0019999999</v>
      </c>
      <c r="H1499" s="54">
        <v>1236981.1370000001</v>
      </c>
      <c r="I1499" s="54" t="s">
        <v>38</v>
      </c>
      <c r="J1499" s="55">
        <v>39630</v>
      </c>
    </row>
    <row r="1500" spans="1:10" x14ac:dyDescent="0.3">
      <c r="A1500" s="54" t="s">
        <v>130</v>
      </c>
      <c r="B1500" s="54">
        <v>2748</v>
      </c>
      <c r="C1500" s="56" t="s">
        <v>46</v>
      </c>
      <c r="D1500" s="54" t="s">
        <v>124</v>
      </c>
      <c r="E1500" s="54">
        <v>6729</v>
      </c>
      <c r="F1500" s="54" t="s">
        <v>39</v>
      </c>
      <c r="G1500" s="54">
        <v>2585546.7319999998</v>
      </c>
      <c r="H1500" s="54">
        <v>1237615.8700000001</v>
      </c>
      <c r="I1500" s="54" t="s">
        <v>38</v>
      </c>
      <c r="J1500" s="55">
        <v>39630</v>
      </c>
    </row>
    <row r="1501" spans="1:10" x14ac:dyDescent="0.3">
      <c r="A1501" s="54" t="s">
        <v>3859</v>
      </c>
      <c r="B1501" s="54">
        <v>2748</v>
      </c>
      <c r="C1501" s="56" t="s">
        <v>23</v>
      </c>
      <c r="D1501" s="54" t="s">
        <v>3858</v>
      </c>
      <c r="E1501" s="54">
        <v>716</v>
      </c>
      <c r="F1501" s="54" t="s">
        <v>3591</v>
      </c>
      <c r="G1501" s="54">
        <v>2586708.875</v>
      </c>
      <c r="H1501" s="54">
        <v>1235687.442</v>
      </c>
      <c r="I1501" s="54" t="s">
        <v>38</v>
      </c>
      <c r="J1501" s="55">
        <v>39630</v>
      </c>
    </row>
    <row r="1502" spans="1:10" x14ac:dyDescent="0.3">
      <c r="A1502" s="54" t="s">
        <v>3875</v>
      </c>
      <c r="B1502" s="54">
        <v>2762</v>
      </c>
      <c r="C1502" s="56" t="s">
        <v>23</v>
      </c>
      <c r="D1502" s="54" t="s">
        <v>3874</v>
      </c>
      <c r="E1502" s="54">
        <v>704</v>
      </c>
      <c r="F1502" s="54" t="s">
        <v>3591</v>
      </c>
      <c r="G1502" s="54">
        <v>2595926.3820000002</v>
      </c>
      <c r="H1502" s="54">
        <v>1239199.906</v>
      </c>
      <c r="I1502" s="54" t="s">
        <v>38</v>
      </c>
      <c r="J1502" s="55">
        <v>39630</v>
      </c>
    </row>
    <row r="1503" spans="1:10" x14ac:dyDescent="0.3">
      <c r="A1503" s="54" t="s">
        <v>141</v>
      </c>
      <c r="B1503" s="54">
        <v>2800</v>
      </c>
      <c r="C1503" s="56" t="s">
        <v>23</v>
      </c>
      <c r="D1503" s="54" t="s">
        <v>144</v>
      </c>
      <c r="E1503" s="54">
        <v>6708</v>
      </c>
      <c r="F1503" s="54" t="s">
        <v>39</v>
      </c>
      <c r="G1503" s="54">
        <v>2594168.5090000001</v>
      </c>
      <c r="H1503" s="54">
        <v>1244550.0260000001</v>
      </c>
      <c r="I1503" s="54" t="s">
        <v>38</v>
      </c>
      <c r="J1503" s="55">
        <v>39630</v>
      </c>
    </row>
    <row r="1504" spans="1:10" x14ac:dyDescent="0.3">
      <c r="A1504" s="54" t="s">
        <v>141</v>
      </c>
      <c r="B1504" s="54">
        <v>2800</v>
      </c>
      <c r="C1504" s="56" t="s">
        <v>23</v>
      </c>
      <c r="D1504" s="54" t="s">
        <v>141</v>
      </c>
      <c r="E1504" s="54">
        <v>6711</v>
      </c>
      <c r="F1504" s="54" t="s">
        <v>39</v>
      </c>
      <c r="G1504" s="54">
        <v>2591978.7609999999</v>
      </c>
      <c r="H1504" s="54">
        <v>1246460.405</v>
      </c>
      <c r="I1504" s="54" t="s">
        <v>38</v>
      </c>
      <c r="J1504" s="55">
        <v>39630</v>
      </c>
    </row>
    <row r="1505" spans="1:10" x14ac:dyDescent="0.3">
      <c r="A1505" s="54" t="s">
        <v>141</v>
      </c>
      <c r="B1505" s="54">
        <v>2800</v>
      </c>
      <c r="C1505" s="56" t="s">
        <v>23</v>
      </c>
      <c r="D1505" s="54" t="s">
        <v>140</v>
      </c>
      <c r="E1505" s="54">
        <v>6712</v>
      </c>
      <c r="F1505" s="54" t="s">
        <v>39</v>
      </c>
      <c r="G1505" s="54">
        <v>2590422.446</v>
      </c>
      <c r="H1505" s="54">
        <v>1245138.6410000001</v>
      </c>
      <c r="I1505" s="54" t="s">
        <v>38</v>
      </c>
      <c r="J1505" s="55">
        <v>39630</v>
      </c>
    </row>
    <row r="1506" spans="1:10" x14ac:dyDescent="0.3">
      <c r="A1506" s="54" t="s">
        <v>140</v>
      </c>
      <c r="B1506" s="54">
        <v>2802</v>
      </c>
      <c r="C1506" s="56" t="s">
        <v>23</v>
      </c>
      <c r="D1506" s="54" t="s">
        <v>140</v>
      </c>
      <c r="E1506" s="54">
        <v>6712</v>
      </c>
      <c r="F1506" s="54" t="s">
        <v>39</v>
      </c>
      <c r="G1506" s="54">
        <v>2588468.5699999998</v>
      </c>
      <c r="H1506" s="54">
        <v>1245833.351</v>
      </c>
      <c r="I1506" s="54" t="s">
        <v>38</v>
      </c>
      <c r="J1506" s="55">
        <v>39630</v>
      </c>
    </row>
    <row r="1507" spans="1:10" x14ac:dyDescent="0.3">
      <c r="A1507" s="54" t="s">
        <v>137</v>
      </c>
      <c r="B1507" s="54">
        <v>2803</v>
      </c>
      <c r="C1507" s="56" t="s">
        <v>23</v>
      </c>
      <c r="D1507" s="54" t="s">
        <v>137</v>
      </c>
      <c r="E1507" s="54">
        <v>6703</v>
      </c>
      <c r="F1507" s="54" t="s">
        <v>39</v>
      </c>
      <c r="G1507" s="54">
        <v>2585888.6140000001</v>
      </c>
      <c r="H1507" s="54">
        <v>1249269.2239999999</v>
      </c>
      <c r="I1507" s="54" t="s">
        <v>38</v>
      </c>
      <c r="J1507" s="55">
        <v>39630</v>
      </c>
    </row>
    <row r="1508" spans="1:10" x14ac:dyDescent="0.3">
      <c r="A1508" s="54" t="s">
        <v>137</v>
      </c>
      <c r="B1508" s="54">
        <v>2803</v>
      </c>
      <c r="C1508" s="56" t="s">
        <v>23</v>
      </c>
      <c r="D1508" s="54" t="s">
        <v>133</v>
      </c>
      <c r="E1508" s="54">
        <v>6719</v>
      </c>
      <c r="F1508" s="54" t="s">
        <v>39</v>
      </c>
      <c r="G1508" s="54">
        <v>2588014.2349999999</v>
      </c>
      <c r="H1508" s="54">
        <v>1249580.9750000001</v>
      </c>
      <c r="I1508" s="54" t="s">
        <v>38</v>
      </c>
      <c r="J1508" s="55">
        <v>39630</v>
      </c>
    </row>
    <row r="1509" spans="1:10" x14ac:dyDescent="0.3">
      <c r="A1509" s="54" t="s">
        <v>131</v>
      </c>
      <c r="B1509" s="54">
        <v>2805</v>
      </c>
      <c r="C1509" s="56" t="s">
        <v>23</v>
      </c>
      <c r="D1509" s="54" t="s">
        <v>143</v>
      </c>
      <c r="E1509" s="54">
        <v>6709</v>
      </c>
      <c r="F1509" s="54" t="s">
        <v>39</v>
      </c>
      <c r="G1509" s="54">
        <v>2596360.8659999999</v>
      </c>
      <c r="H1509" s="54">
        <v>1248371.3910000001</v>
      </c>
      <c r="I1509" s="54" t="s">
        <v>38</v>
      </c>
      <c r="J1509" s="55">
        <v>39630</v>
      </c>
    </row>
    <row r="1510" spans="1:10" x14ac:dyDescent="0.3">
      <c r="A1510" s="54" t="s">
        <v>131</v>
      </c>
      <c r="B1510" s="54">
        <v>2805</v>
      </c>
      <c r="C1510" s="56" t="s">
        <v>23</v>
      </c>
      <c r="D1510" s="54" t="s">
        <v>131</v>
      </c>
      <c r="E1510" s="54">
        <v>6724</v>
      </c>
      <c r="F1510" s="54" t="s">
        <v>39</v>
      </c>
      <c r="G1510" s="54">
        <v>2595741.307</v>
      </c>
      <c r="H1510" s="54">
        <v>1249579.1070000001</v>
      </c>
      <c r="I1510" s="54" t="s">
        <v>38</v>
      </c>
      <c r="J1510" s="55">
        <v>39630</v>
      </c>
    </row>
    <row r="1511" spans="1:10" x14ac:dyDescent="0.3">
      <c r="A1511" s="54" t="s">
        <v>136</v>
      </c>
      <c r="B1511" s="54">
        <v>2806</v>
      </c>
      <c r="C1511" s="56" t="s">
        <v>23</v>
      </c>
      <c r="D1511" s="54" t="s">
        <v>141</v>
      </c>
      <c r="E1511" s="54">
        <v>6711</v>
      </c>
      <c r="F1511" s="54" t="s">
        <v>39</v>
      </c>
      <c r="G1511" s="54">
        <v>2591954.8309999998</v>
      </c>
      <c r="H1511" s="54">
        <v>1249098.9739999999</v>
      </c>
      <c r="I1511" s="54" t="s">
        <v>38</v>
      </c>
      <c r="J1511" s="55">
        <v>39630</v>
      </c>
    </row>
    <row r="1512" spans="1:10" x14ac:dyDescent="0.3">
      <c r="A1512" s="54" t="s">
        <v>136</v>
      </c>
      <c r="B1512" s="54">
        <v>2806</v>
      </c>
      <c r="C1512" s="56" t="s">
        <v>23</v>
      </c>
      <c r="D1512" s="54" t="s">
        <v>136</v>
      </c>
      <c r="E1512" s="54">
        <v>6716</v>
      </c>
      <c r="F1512" s="54" t="s">
        <v>39</v>
      </c>
      <c r="G1512" s="54">
        <v>2591773.23</v>
      </c>
      <c r="H1512" s="54">
        <v>1249593.247</v>
      </c>
      <c r="I1512" s="54" t="s">
        <v>38</v>
      </c>
      <c r="J1512" s="55">
        <v>39630</v>
      </c>
    </row>
    <row r="1513" spans="1:10" x14ac:dyDescent="0.3">
      <c r="A1513" s="54" t="s">
        <v>136</v>
      </c>
      <c r="B1513" s="54">
        <v>2806</v>
      </c>
      <c r="C1513" s="56" t="s">
        <v>23</v>
      </c>
      <c r="D1513" s="54" t="s">
        <v>133</v>
      </c>
      <c r="E1513" s="54">
        <v>6719</v>
      </c>
      <c r="F1513" s="54" t="s">
        <v>39</v>
      </c>
      <c r="G1513" s="54">
        <v>2589380.9870000002</v>
      </c>
      <c r="H1513" s="54">
        <v>1249320.426</v>
      </c>
      <c r="I1513" s="54" t="s">
        <v>38</v>
      </c>
      <c r="J1513" s="55">
        <v>39630</v>
      </c>
    </row>
    <row r="1514" spans="1:10" x14ac:dyDescent="0.3">
      <c r="A1514" s="54" t="s">
        <v>55</v>
      </c>
      <c r="B1514" s="54">
        <v>2807</v>
      </c>
      <c r="C1514" s="56" t="s">
        <v>54</v>
      </c>
      <c r="D1514" s="54" t="s">
        <v>133</v>
      </c>
      <c r="E1514" s="54">
        <v>6719</v>
      </c>
      <c r="F1514" s="54" t="s">
        <v>39</v>
      </c>
      <c r="G1514" s="54">
        <v>2585081.4929999998</v>
      </c>
      <c r="H1514" s="54">
        <v>1251893.0449999999</v>
      </c>
      <c r="I1514" s="54" t="s">
        <v>38</v>
      </c>
      <c r="J1514" s="55">
        <v>39630</v>
      </c>
    </row>
    <row r="1515" spans="1:10" x14ac:dyDescent="0.3">
      <c r="A1515" s="54" t="s">
        <v>55</v>
      </c>
      <c r="B1515" s="54">
        <v>2807</v>
      </c>
      <c r="C1515" s="56" t="s">
        <v>54</v>
      </c>
      <c r="D1515" s="54" t="s">
        <v>48</v>
      </c>
      <c r="E1515" s="54">
        <v>6810</v>
      </c>
      <c r="F1515" s="54" t="s">
        <v>39</v>
      </c>
      <c r="G1515" s="54">
        <v>2584945.71</v>
      </c>
      <c r="H1515" s="54">
        <v>1252286.733</v>
      </c>
      <c r="I1515" s="54" t="s">
        <v>38</v>
      </c>
      <c r="J1515" s="55">
        <v>39630</v>
      </c>
    </row>
    <row r="1516" spans="1:10" x14ac:dyDescent="0.3">
      <c r="A1516" s="54" t="s">
        <v>133</v>
      </c>
      <c r="B1516" s="54">
        <v>2807</v>
      </c>
      <c r="C1516" s="56" t="s">
        <v>23</v>
      </c>
      <c r="D1516" s="54" t="s">
        <v>133</v>
      </c>
      <c r="E1516" s="54">
        <v>6719</v>
      </c>
      <c r="F1516" s="54" t="s">
        <v>39</v>
      </c>
      <c r="G1516" s="54">
        <v>2587803.0269999998</v>
      </c>
      <c r="H1516" s="54">
        <v>1251500.976</v>
      </c>
      <c r="I1516" s="54" t="s">
        <v>38</v>
      </c>
      <c r="J1516" s="55">
        <v>39630</v>
      </c>
    </row>
    <row r="1517" spans="1:10" x14ac:dyDescent="0.3">
      <c r="A1517" s="54" t="s">
        <v>138</v>
      </c>
      <c r="B1517" s="54">
        <v>2812</v>
      </c>
      <c r="C1517" s="56" t="s">
        <v>23</v>
      </c>
      <c r="D1517" s="54" t="s">
        <v>138</v>
      </c>
      <c r="E1517" s="54">
        <v>6718</v>
      </c>
      <c r="F1517" s="54" t="s">
        <v>39</v>
      </c>
      <c r="G1517" s="54">
        <v>2591872.3089999999</v>
      </c>
      <c r="H1517" s="54">
        <v>1251087.754</v>
      </c>
      <c r="I1517" s="54" t="s">
        <v>38</v>
      </c>
      <c r="J1517" s="55">
        <v>39630</v>
      </c>
    </row>
    <row r="1518" spans="1:10" x14ac:dyDescent="0.3">
      <c r="A1518" s="54" t="s">
        <v>135</v>
      </c>
      <c r="B1518" s="54">
        <v>2813</v>
      </c>
      <c r="C1518" s="56" t="s">
        <v>23</v>
      </c>
      <c r="D1518" s="54" t="s">
        <v>135</v>
      </c>
      <c r="E1518" s="54">
        <v>6713</v>
      </c>
      <c r="F1518" s="54" t="s">
        <v>39</v>
      </c>
      <c r="G1518" s="54">
        <v>2591219.037</v>
      </c>
      <c r="H1518" s="54">
        <v>1252850.723</v>
      </c>
      <c r="I1518" s="54" t="s">
        <v>21</v>
      </c>
      <c r="J1518" s="55">
        <v>39630</v>
      </c>
    </row>
    <row r="1519" spans="1:10" x14ac:dyDescent="0.3">
      <c r="A1519" s="54" t="s">
        <v>135</v>
      </c>
      <c r="B1519" s="54">
        <v>2813</v>
      </c>
      <c r="C1519" s="56" t="s">
        <v>23</v>
      </c>
      <c r="D1519" s="54" t="s">
        <v>138</v>
      </c>
      <c r="E1519" s="54">
        <v>6718</v>
      </c>
      <c r="F1519" s="54" t="s">
        <v>39</v>
      </c>
      <c r="G1519" s="54">
        <v>2592595.2760000001</v>
      </c>
      <c r="H1519" s="54">
        <v>1251591.226</v>
      </c>
      <c r="I1519" s="54" t="s">
        <v>21</v>
      </c>
      <c r="J1519" s="55">
        <v>39630</v>
      </c>
    </row>
    <row r="1520" spans="1:10" x14ac:dyDescent="0.3">
      <c r="A1520" s="54" t="s">
        <v>135</v>
      </c>
      <c r="B1520" s="54">
        <v>2813</v>
      </c>
      <c r="C1520" s="56" t="s">
        <v>23</v>
      </c>
      <c r="D1520" s="54" t="s">
        <v>133</v>
      </c>
      <c r="E1520" s="54">
        <v>6719</v>
      </c>
      <c r="F1520" s="54" t="s">
        <v>39</v>
      </c>
      <c r="G1520" s="54">
        <v>2590501.6910000001</v>
      </c>
      <c r="H1520" s="54">
        <v>1253258.5549999999</v>
      </c>
      <c r="I1520" s="54" t="s">
        <v>21</v>
      </c>
      <c r="J1520" s="55">
        <v>39630</v>
      </c>
    </row>
    <row r="1521" spans="1:10" x14ac:dyDescent="0.3">
      <c r="A1521" s="54" t="s">
        <v>134</v>
      </c>
      <c r="B1521" s="54">
        <v>2814</v>
      </c>
      <c r="C1521" s="56" t="s">
        <v>23</v>
      </c>
      <c r="D1521" s="54" t="s">
        <v>2719</v>
      </c>
      <c r="E1521" s="54">
        <v>2619</v>
      </c>
      <c r="F1521" s="54" t="s">
        <v>2754</v>
      </c>
      <c r="G1521" s="54">
        <v>2595556.58</v>
      </c>
      <c r="H1521" s="54">
        <v>1252317.135</v>
      </c>
      <c r="I1521" s="54" t="s">
        <v>21</v>
      </c>
      <c r="J1521" s="55">
        <v>39630</v>
      </c>
    </row>
    <row r="1522" spans="1:10" x14ac:dyDescent="0.3">
      <c r="A1522" s="54" t="s">
        <v>134</v>
      </c>
      <c r="B1522" s="54">
        <v>2814</v>
      </c>
      <c r="C1522" s="56" t="s">
        <v>23</v>
      </c>
      <c r="D1522" s="54" t="s">
        <v>134</v>
      </c>
      <c r="E1522" s="54">
        <v>2790</v>
      </c>
      <c r="F1522" s="54" t="s">
        <v>2648</v>
      </c>
      <c r="G1522" s="54">
        <v>2594114.4840000002</v>
      </c>
      <c r="H1522" s="54">
        <v>1253005.3089999999</v>
      </c>
      <c r="I1522" s="54" t="s">
        <v>21</v>
      </c>
      <c r="J1522" s="55">
        <v>39630</v>
      </c>
    </row>
    <row r="1523" spans="1:10" x14ac:dyDescent="0.3">
      <c r="A1523" s="54" t="s">
        <v>134</v>
      </c>
      <c r="B1523" s="54">
        <v>2814</v>
      </c>
      <c r="C1523" s="56" t="s">
        <v>23</v>
      </c>
      <c r="D1523" s="54" t="s">
        <v>135</v>
      </c>
      <c r="E1523" s="54">
        <v>6713</v>
      </c>
      <c r="F1523" s="54" t="s">
        <v>39</v>
      </c>
      <c r="G1523" s="54">
        <v>2593801.8330000001</v>
      </c>
      <c r="H1523" s="54">
        <v>1251907.149</v>
      </c>
      <c r="I1523" s="54" t="s">
        <v>21</v>
      </c>
      <c r="J1523" s="55">
        <v>39630</v>
      </c>
    </row>
    <row r="1524" spans="1:10" x14ac:dyDescent="0.3">
      <c r="A1524" s="54" t="s">
        <v>134</v>
      </c>
      <c r="B1524" s="54">
        <v>2814</v>
      </c>
      <c r="C1524" s="56" t="s">
        <v>23</v>
      </c>
      <c r="D1524" s="54" t="s">
        <v>133</v>
      </c>
      <c r="E1524" s="54">
        <v>6719</v>
      </c>
      <c r="F1524" s="54" t="s">
        <v>39</v>
      </c>
      <c r="G1524" s="54">
        <v>2591567.9219999998</v>
      </c>
      <c r="H1524" s="54">
        <v>1254326.9950000001</v>
      </c>
      <c r="I1524" s="54" t="s">
        <v>21</v>
      </c>
      <c r="J1524" s="55">
        <v>39630</v>
      </c>
    </row>
    <row r="1525" spans="1:10" x14ac:dyDescent="0.3">
      <c r="A1525" s="54" t="s">
        <v>143</v>
      </c>
      <c r="B1525" s="54">
        <v>2822</v>
      </c>
      <c r="C1525" s="56" t="s">
        <v>23</v>
      </c>
      <c r="D1525" s="54" t="s">
        <v>143</v>
      </c>
      <c r="E1525" s="54">
        <v>6709</v>
      </c>
      <c r="F1525" s="54" t="s">
        <v>39</v>
      </c>
      <c r="G1525" s="54">
        <v>2595664.8909999998</v>
      </c>
      <c r="H1525" s="54">
        <v>1246152.3019999999</v>
      </c>
      <c r="I1525" s="54" t="s">
        <v>38</v>
      </c>
      <c r="J1525" s="55">
        <v>39630</v>
      </c>
    </row>
    <row r="1526" spans="1:10" x14ac:dyDescent="0.3">
      <c r="A1526" s="54" t="s">
        <v>145</v>
      </c>
      <c r="B1526" s="54">
        <v>2823</v>
      </c>
      <c r="C1526" s="56" t="s">
        <v>23</v>
      </c>
      <c r="D1526" s="54" t="s">
        <v>143</v>
      </c>
      <c r="E1526" s="54">
        <v>6709</v>
      </c>
      <c r="F1526" s="54" t="s">
        <v>39</v>
      </c>
      <c r="G1526" s="54">
        <v>2597438.3530000001</v>
      </c>
      <c r="H1526" s="54">
        <v>1246092.9369999999</v>
      </c>
      <c r="I1526" s="54" t="s">
        <v>38</v>
      </c>
      <c r="J1526" s="55">
        <v>39630</v>
      </c>
    </row>
    <row r="1527" spans="1:10" x14ac:dyDescent="0.3">
      <c r="A1527" s="54" t="s">
        <v>123</v>
      </c>
      <c r="B1527" s="54">
        <v>2824</v>
      </c>
      <c r="C1527" s="56" t="s">
        <v>23</v>
      </c>
      <c r="D1527" s="54" t="s">
        <v>147</v>
      </c>
      <c r="E1527" s="54">
        <v>6706</v>
      </c>
      <c r="F1527" s="54" t="s">
        <v>39</v>
      </c>
      <c r="G1527" s="54">
        <v>2600506.216</v>
      </c>
      <c r="H1527" s="54">
        <v>1245162.9539999999</v>
      </c>
      <c r="I1527" s="54" t="s">
        <v>38</v>
      </c>
      <c r="J1527" s="55">
        <v>39630</v>
      </c>
    </row>
    <row r="1528" spans="1:10" x14ac:dyDescent="0.3">
      <c r="A1528" s="54" t="s">
        <v>123</v>
      </c>
      <c r="B1528" s="54">
        <v>2824</v>
      </c>
      <c r="C1528" s="56" t="s">
        <v>23</v>
      </c>
      <c r="D1528" s="54" t="s">
        <v>118</v>
      </c>
      <c r="E1528" s="54">
        <v>6730</v>
      </c>
      <c r="F1528" s="54" t="s">
        <v>39</v>
      </c>
      <c r="G1528" s="54">
        <v>2599052.5929999999</v>
      </c>
      <c r="H1528" s="54">
        <v>1244373.7150000001</v>
      </c>
      <c r="I1528" s="54" t="s">
        <v>38</v>
      </c>
      <c r="J1528" s="55">
        <v>39630</v>
      </c>
    </row>
    <row r="1529" spans="1:10" x14ac:dyDescent="0.3">
      <c r="A1529" s="54" t="s">
        <v>147</v>
      </c>
      <c r="B1529" s="54">
        <v>2825</v>
      </c>
      <c r="C1529" s="56" t="s">
        <v>23</v>
      </c>
      <c r="D1529" s="54" t="s">
        <v>147</v>
      </c>
      <c r="E1529" s="54">
        <v>6706</v>
      </c>
      <c r="F1529" s="54" t="s">
        <v>39</v>
      </c>
      <c r="G1529" s="54">
        <v>2601052.702</v>
      </c>
      <c r="H1529" s="54">
        <v>1244506.8400000001</v>
      </c>
      <c r="I1529" s="54" t="s">
        <v>38</v>
      </c>
      <c r="J1529" s="55">
        <v>39630</v>
      </c>
    </row>
    <row r="1530" spans="1:10" x14ac:dyDescent="0.3">
      <c r="A1530" s="54" t="s">
        <v>122</v>
      </c>
      <c r="B1530" s="54">
        <v>2826</v>
      </c>
      <c r="C1530" s="56" t="s">
        <v>23</v>
      </c>
      <c r="D1530" s="54" t="s">
        <v>118</v>
      </c>
      <c r="E1530" s="54">
        <v>6730</v>
      </c>
      <c r="F1530" s="54" t="s">
        <v>39</v>
      </c>
      <c r="G1530" s="54">
        <v>2602612.0189999999</v>
      </c>
      <c r="H1530" s="54">
        <v>1244631.1869999999</v>
      </c>
      <c r="I1530" s="54" t="s">
        <v>38</v>
      </c>
      <c r="J1530" s="55">
        <v>39630</v>
      </c>
    </row>
    <row r="1531" spans="1:10" x14ac:dyDescent="0.3">
      <c r="A1531" s="54" t="s">
        <v>139</v>
      </c>
      <c r="B1531" s="54">
        <v>2827</v>
      </c>
      <c r="C1531" s="56" t="s">
        <v>23</v>
      </c>
      <c r="D1531" s="54" t="s">
        <v>139</v>
      </c>
      <c r="E1531" s="54">
        <v>6715</v>
      </c>
      <c r="F1531" s="54" t="s">
        <v>39</v>
      </c>
      <c r="G1531" s="54">
        <v>2605772.5809999998</v>
      </c>
      <c r="H1531" s="54">
        <v>1243060.2080000001</v>
      </c>
      <c r="I1531" s="54" t="s">
        <v>38</v>
      </c>
      <c r="J1531" s="55">
        <v>39630</v>
      </c>
    </row>
    <row r="1532" spans="1:10" x14ac:dyDescent="0.3">
      <c r="A1532" s="54" t="s">
        <v>2766</v>
      </c>
      <c r="B1532" s="54">
        <v>2827</v>
      </c>
      <c r="C1532" s="56" t="s">
        <v>46</v>
      </c>
      <c r="D1532" s="54" t="s">
        <v>2766</v>
      </c>
      <c r="E1532" s="54">
        <v>708</v>
      </c>
      <c r="F1532" s="54" t="s">
        <v>3591</v>
      </c>
      <c r="G1532" s="54">
        <v>2608790.014</v>
      </c>
      <c r="H1532" s="54">
        <v>1242746.7709999999</v>
      </c>
      <c r="I1532" s="54" t="s">
        <v>21</v>
      </c>
      <c r="J1532" s="55">
        <v>39630</v>
      </c>
    </row>
    <row r="1533" spans="1:10" x14ac:dyDescent="0.3">
      <c r="A1533" s="54" t="s">
        <v>2766</v>
      </c>
      <c r="B1533" s="54">
        <v>2827</v>
      </c>
      <c r="C1533" s="56" t="s">
        <v>46</v>
      </c>
      <c r="D1533" s="54" t="s">
        <v>2765</v>
      </c>
      <c r="E1533" s="54">
        <v>2612</v>
      </c>
      <c r="F1533" s="54" t="s">
        <v>2754</v>
      </c>
      <c r="G1533" s="54">
        <v>2609695.1069999998</v>
      </c>
      <c r="H1533" s="54">
        <v>1243312.371</v>
      </c>
      <c r="I1533" s="54" t="s">
        <v>21</v>
      </c>
      <c r="J1533" s="55">
        <v>39630</v>
      </c>
    </row>
    <row r="1534" spans="1:10" x14ac:dyDescent="0.3">
      <c r="A1534" s="54" t="s">
        <v>121</v>
      </c>
      <c r="B1534" s="54">
        <v>2828</v>
      </c>
      <c r="C1534" s="56" t="s">
        <v>23</v>
      </c>
      <c r="D1534" s="54" t="s">
        <v>118</v>
      </c>
      <c r="E1534" s="54">
        <v>6730</v>
      </c>
      <c r="F1534" s="54" t="s">
        <v>39</v>
      </c>
      <c r="G1534" s="54">
        <v>2605446.8080000002</v>
      </c>
      <c r="H1534" s="54">
        <v>1245453.1340000001</v>
      </c>
      <c r="I1534" s="54" t="s">
        <v>38</v>
      </c>
      <c r="J1534" s="55">
        <v>39630</v>
      </c>
    </row>
    <row r="1535" spans="1:10" x14ac:dyDescent="0.3">
      <c r="A1535" s="54" t="s">
        <v>120</v>
      </c>
      <c r="B1535" s="54">
        <v>2829</v>
      </c>
      <c r="C1535" s="56" t="s">
        <v>23</v>
      </c>
      <c r="D1535" s="54" t="s">
        <v>118</v>
      </c>
      <c r="E1535" s="54">
        <v>6730</v>
      </c>
      <c r="F1535" s="54" t="s">
        <v>39</v>
      </c>
      <c r="G1535" s="54">
        <v>2604169.2680000002</v>
      </c>
      <c r="H1535" s="54">
        <v>1240924.7450000001</v>
      </c>
      <c r="I1535" s="54" t="s">
        <v>38</v>
      </c>
      <c r="J1535" s="55">
        <v>39630</v>
      </c>
    </row>
    <row r="1536" spans="1:10" x14ac:dyDescent="0.3">
      <c r="A1536" s="54" t="s">
        <v>144</v>
      </c>
      <c r="B1536" s="54">
        <v>2830</v>
      </c>
      <c r="C1536" s="56" t="s">
        <v>23</v>
      </c>
      <c r="D1536" s="54" t="s">
        <v>144</v>
      </c>
      <c r="E1536" s="54">
        <v>6708</v>
      </c>
      <c r="F1536" s="54" t="s">
        <v>39</v>
      </c>
      <c r="G1536" s="54">
        <v>2595509.7069999999</v>
      </c>
      <c r="H1536" s="54">
        <v>1242444.2209999999</v>
      </c>
      <c r="I1536" s="54" t="s">
        <v>38</v>
      </c>
      <c r="J1536" s="55">
        <v>39630</v>
      </c>
    </row>
    <row r="1537" spans="1:10" x14ac:dyDescent="0.3">
      <c r="A1537" s="54" t="s">
        <v>144</v>
      </c>
      <c r="B1537" s="54">
        <v>2830</v>
      </c>
      <c r="C1537" s="56" t="s">
        <v>23</v>
      </c>
      <c r="D1537" s="54" t="s">
        <v>143</v>
      </c>
      <c r="E1537" s="54">
        <v>6709</v>
      </c>
      <c r="F1537" s="54" t="s">
        <v>39</v>
      </c>
      <c r="G1537" s="54">
        <v>2596981.105</v>
      </c>
      <c r="H1537" s="54">
        <v>1243175.791</v>
      </c>
      <c r="I1537" s="54" t="s">
        <v>38</v>
      </c>
      <c r="J1537" s="55">
        <v>39630</v>
      </c>
    </row>
    <row r="1538" spans="1:10" x14ac:dyDescent="0.3">
      <c r="A1538" s="54" t="s">
        <v>146</v>
      </c>
      <c r="B1538" s="54">
        <v>2830</v>
      </c>
      <c r="C1538" s="56" t="s">
        <v>46</v>
      </c>
      <c r="D1538" s="54" t="s">
        <v>144</v>
      </c>
      <c r="E1538" s="54">
        <v>6708</v>
      </c>
      <c r="F1538" s="54" t="s">
        <v>39</v>
      </c>
      <c r="G1538" s="54">
        <v>2594318.6069999998</v>
      </c>
      <c r="H1538" s="54">
        <v>1240451.132</v>
      </c>
      <c r="I1538" s="54" t="s">
        <v>38</v>
      </c>
      <c r="J1538" s="55">
        <v>39630</v>
      </c>
    </row>
    <row r="1539" spans="1:10" x14ac:dyDescent="0.3">
      <c r="A1539" s="54" t="s">
        <v>119</v>
      </c>
      <c r="B1539" s="54">
        <v>2832</v>
      </c>
      <c r="C1539" s="56" t="s">
        <v>23</v>
      </c>
      <c r="D1539" s="54" t="s">
        <v>144</v>
      </c>
      <c r="E1539" s="54">
        <v>6708</v>
      </c>
      <c r="F1539" s="54" t="s">
        <v>39</v>
      </c>
      <c r="G1539" s="54">
        <v>2598361.0040000002</v>
      </c>
      <c r="H1539" s="54">
        <v>1241112.92</v>
      </c>
      <c r="I1539" s="54" t="s">
        <v>38</v>
      </c>
      <c r="J1539" s="55">
        <v>39630</v>
      </c>
    </row>
    <row r="1540" spans="1:10" x14ac:dyDescent="0.3">
      <c r="A1540" s="54" t="s">
        <v>119</v>
      </c>
      <c r="B1540" s="54">
        <v>2832</v>
      </c>
      <c r="C1540" s="56" t="s">
        <v>23</v>
      </c>
      <c r="D1540" s="54" t="s">
        <v>118</v>
      </c>
      <c r="E1540" s="54">
        <v>6730</v>
      </c>
      <c r="F1540" s="54" t="s">
        <v>39</v>
      </c>
      <c r="G1540" s="54">
        <v>2599628.92</v>
      </c>
      <c r="H1540" s="54">
        <v>1242173.297</v>
      </c>
      <c r="I1540" s="54" t="s">
        <v>38</v>
      </c>
      <c r="J1540" s="55">
        <v>39630</v>
      </c>
    </row>
    <row r="1541" spans="1:10" x14ac:dyDescent="0.3">
      <c r="A1541" s="54" t="s">
        <v>132</v>
      </c>
      <c r="B1541" s="54">
        <v>2842</v>
      </c>
      <c r="C1541" s="56" t="s">
        <v>23</v>
      </c>
      <c r="D1541" s="54" t="s">
        <v>132</v>
      </c>
      <c r="E1541" s="54">
        <v>6721</v>
      </c>
      <c r="F1541" s="54" t="s">
        <v>39</v>
      </c>
      <c r="G1541" s="54">
        <v>2592804.5699999998</v>
      </c>
      <c r="H1541" s="54">
        <v>1243667.3629999999</v>
      </c>
      <c r="I1541" s="54" t="s">
        <v>38</v>
      </c>
      <c r="J1541" s="55">
        <v>39630</v>
      </c>
    </row>
    <row r="1542" spans="1:10" x14ac:dyDescent="0.3">
      <c r="A1542" s="54" t="s">
        <v>149</v>
      </c>
      <c r="B1542" s="54">
        <v>2843</v>
      </c>
      <c r="C1542" s="56" t="s">
        <v>23</v>
      </c>
      <c r="D1542" s="54" t="s">
        <v>148</v>
      </c>
      <c r="E1542" s="54">
        <v>6704</v>
      </c>
      <c r="F1542" s="54" t="s">
        <v>39</v>
      </c>
      <c r="G1542" s="54">
        <v>2592886.247</v>
      </c>
      <c r="H1542" s="54">
        <v>1241235.33</v>
      </c>
      <c r="I1542" s="54" t="s">
        <v>38</v>
      </c>
      <c r="J1542" s="55">
        <v>39630</v>
      </c>
    </row>
    <row r="1543" spans="1:10" x14ac:dyDescent="0.3">
      <c r="A1543" s="54" t="s">
        <v>142</v>
      </c>
      <c r="B1543" s="54">
        <v>2852</v>
      </c>
      <c r="C1543" s="56" t="s">
        <v>23</v>
      </c>
      <c r="D1543" s="54" t="s">
        <v>142</v>
      </c>
      <c r="E1543" s="54">
        <v>6710</v>
      </c>
      <c r="F1543" s="54" t="s">
        <v>39</v>
      </c>
      <c r="G1543" s="54">
        <v>2590797.09</v>
      </c>
      <c r="H1543" s="54">
        <v>1242330.906</v>
      </c>
      <c r="I1543" s="54" t="s">
        <v>38</v>
      </c>
      <c r="J1543" s="55">
        <v>39630</v>
      </c>
    </row>
    <row r="1544" spans="1:10" x14ac:dyDescent="0.3">
      <c r="A1544" s="54" t="s">
        <v>142</v>
      </c>
      <c r="B1544" s="54">
        <v>2852</v>
      </c>
      <c r="C1544" s="56" t="s">
        <v>23</v>
      </c>
      <c r="D1544" s="54" t="s">
        <v>141</v>
      </c>
      <c r="E1544" s="54">
        <v>6711</v>
      </c>
      <c r="F1544" s="54" t="s">
        <v>39</v>
      </c>
      <c r="G1544" s="54">
        <v>2591569.8939999999</v>
      </c>
      <c r="H1544" s="54">
        <v>1244654.4820000001</v>
      </c>
      <c r="I1544" s="54" t="s">
        <v>38</v>
      </c>
      <c r="J1544" s="55">
        <v>39630</v>
      </c>
    </row>
    <row r="1545" spans="1:10" x14ac:dyDescent="0.3">
      <c r="A1545" s="54" t="s">
        <v>129</v>
      </c>
      <c r="B1545" s="54">
        <v>2853</v>
      </c>
      <c r="C1545" s="56" t="s">
        <v>23</v>
      </c>
      <c r="D1545" s="54" t="s">
        <v>142</v>
      </c>
      <c r="E1545" s="54">
        <v>6710</v>
      </c>
      <c r="F1545" s="54" t="s">
        <v>39</v>
      </c>
      <c r="G1545" s="54">
        <v>2589723.179</v>
      </c>
      <c r="H1545" s="54">
        <v>1242377.719</v>
      </c>
      <c r="I1545" s="54" t="s">
        <v>38</v>
      </c>
      <c r="J1545" s="55">
        <v>39630</v>
      </c>
    </row>
    <row r="1546" spans="1:10" x14ac:dyDescent="0.3">
      <c r="A1546" s="54" t="s">
        <v>129</v>
      </c>
      <c r="B1546" s="54">
        <v>2853</v>
      </c>
      <c r="C1546" s="56" t="s">
        <v>23</v>
      </c>
      <c r="D1546" s="54" t="s">
        <v>124</v>
      </c>
      <c r="E1546" s="54">
        <v>6729</v>
      </c>
      <c r="F1546" s="54" t="s">
        <v>39</v>
      </c>
      <c r="G1546" s="54">
        <v>2587997.3059999999</v>
      </c>
      <c r="H1546" s="54">
        <v>1242224.6510000001</v>
      </c>
      <c r="I1546" s="54" t="s">
        <v>38</v>
      </c>
      <c r="J1546" s="55">
        <v>39630</v>
      </c>
    </row>
    <row r="1547" spans="1:10" x14ac:dyDescent="0.3">
      <c r="A1547" s="54" t="s">
        <v>128</v>
      </c>
      <c r="B1547" s="54">
        <v>2854</v>
      </c>
      <c r="C1547" s="56" t="s">
        <v>23</v>
      </c>
      <c r="D1547" s="54" t="s">
        <v>124</v>
      </c>
      <c r="E1547" s="54">
        <v>6729</v>
      </c>
      <c r="F1547" s="54" t="s">
        <v>39</v>
      </c>
      <c r="G1547" s="54">
        <v>2584798.0839999998</v>
      </c>
      <c r="H1547" s="54">
        <v>1242877.037</v>
      </c>
      <c r="I1547" s="54" t="s">
        <v>38</v>
      </c>
      <c r="J1547" s="55">
        <v>39630</v>
      </c>
    </row>
    <row r="1548" spans="1:10" x14ac:dyDescent="0.3">
      <c r="A1548" s="54" t="s">
        <v>127</v>
      </c>
      <c r="B1548" s="54">
        <v>2855</v>
      </c>
      <c r="C1548" s="56" t="s">
        <v>23</v>
      </c>
      <c r="D1548" s="54" t="s">
        <v>124</v>
      </c>
      <c r="E1548" s="54">
        <v>6729</v>
      </c>
      <c r="F1548" s="54" t="s">
        <v>39</v>
      </c>
      <c r="G1548" s="54">
        <v>2580887.9900000002</v>
      </c>
      <c r="H1548" s="54">
        <v>1241496.7120000001</v>
      </c>
      <c r="I1548" s="54" t="s">
        <v>38</v>
      </c>
      <c r="J1548" s="55">
        <v>39630</v>
      </c>
    </row>
    <row r="1549" spans="1:10" x14ac:dyDescent="0.3">
      <c r="A1549" s="54" t="s">
        <v>150</v>
      </c>
      <c r="B1549" s="54">
        <v>2856</v>
      </c>
      <c r="C1549" s="56" t="s">
        <v>23</v>
      </c>
      <c r="D1549" s="54" t="s">
        <v>150</v>
      </c>
      <c r="E1549" s="54">
        <v>6702</v>
      </c>
      <c r="F1549" s="54" t="s">
        <v>39</v>
      </c>
      <c r="G1549" s="54">
        <v>2583525.3870000001</v>
      </c>
      <c r="H1549" s="54">
        <v>1245250.452</v>
      </c>
      <c r="I1549" s="54" t="s">
        <v>38</v>
      </c>
      <c r="J1549" s="55">
        <v>39630</v>
      </c>
    </row>
    <row r="1550" spans="1:10" x14ac:dyDescent="0.3">
      <c r="A1550" s="54" t="s">
        <v>151</v>
      </c>
      <c r="B1550" s="54">
        <v>2857</v>
      </c>
      <c r="C1550" s="56" t="s">
        <v>23</v>
      </c>
      <c r="D1550" s="54" t="s">
        <v>150</v>
      </c>
      <c r="E1550" s="54">
        <v>6702</v>
      </c>
      <c r="F1550" s="54" t="s">
        <v>39</v>
      </c>
      <c r="G1550" s="54">
        <v>2584541.9369999999</v>
      </c>
      <c r="H1550" s="54">
        <v>1246845.5079999999</v>
      </c>
      <c r="I1550" s="54" t="s">
        <v>38</v>
      </c>
      <c r="J1550" s="55">
        <v>39630</v>
      </c>
    </row>
    <row r="1551" spans="1:10" x14ac:dyDescent="0.3">
      <c r="A1551" s="54" t="s">
        <v>126</v>
      </c>
      <c r="B1551" s="54">
        <v>2863</v>
      </c>
      <c r="C1551" s="56" t="s">
        <v>23</v>
      </c>
      <c r="D1551" s="54" t="s">
        <v>124</v>
      </c>
      <c r="E1551" s="54">
        <v>6729</v>
      </c>
      <c r="F1551" s="54" t="s">
        <v>39</v>
      </c>
      <c r="G1551" s="54">
        <v>2582943.5780000002</v>
      </c>
      <c r="H1551" s="54">
        <v>1239335.889</v>
      </c>
      <c r="I1551" s="54" t="s">
        <v>38</v>
      </c>
      <c r="J1551" s="55">
        <v>39630</v>
      </c>
    </row>
    <row r="1552" spans="1:10" x14ac:dyDescent="0.3">
      <c r="A1552" s="54" t="s">
        <v>125</v>
      </c>
      <c r="B1552" s="54">
        <v>2864</v>
      </c>
      <c r="C1552" s="56" t="s">
        <v>23</v>
      </c>
      <c r="D1552" s="54" t="s">
        <v>124</v>
      </c>
      <c r="E1552" s="54">
        <v>6729</v>
      </c>
      <c r="F1552" s="54" t="s">
        <v>39</v>
      </c>
      <c r="G1552" s="54">
        <v>2588848.4180000001</v>
      </c>
      <c r="H1552" s="54">
        <v>1238804.71</v>
      </c>
      <c r="I1552" s="54" t="s">
        <v>38</v>
      </c>
      <c r="J1552" s="55">
        <v>39630</v>
      </c>
    </row>
    <row r="1553" spans="1:10" x14ac:dyDescent="0.3">
      <c r="A1553" s="54" t="s">
        <v>92</v>
      </c>
      <c r="B1553" s="54">
        <v>2873</v>
      </c>
      <c r="C1553" s="56" t="s">
        <v>23</v>
      </c>
      <c r="D1553" s="54" t="s">
        <v>92</v>
      </c>
      <c r="E1553" s="54">
        <v>6722</v>
      </c>
      <c r="F1553" s="54" t="s">
        <v>39</v>
      </c>
      <c r="G1553" s="54">
        <v>2579359.1039999998</v>
      </c>
      <c r="H1553" s="54">
        <v>1239267.5290000001</v>
      </c>
      <c r="I1553" s="54" t="s">
        <v>38</v>
      </c>
      <c r="J1553" s="55">
        <v>39630</v>
      </c>
    </row>
    <row r="1554" spans="1:10" x14ac:dyDescent="0.3">
      <c r="A1554" s="54" t="s">
        <v>92</v>
      </c>
      <c r="B1554" s="54">
        <v>2873</v>
      </c>
      <c r="C1554" s="56" t="s">
        <v>23</v>
      </c>
      <c r="D1554" s="54" t="s">
        <v>91</v>
      </c>
      <c r="E1554" s="54">
        <v>6758</v>
      </c>
      <c r="F1554" s="54" t="s">
        <v>39</v>
      </c>
      <c r="G1554" s="54">
        <v>2576280.6940000001</v>
      </c>
      <c r="H1554" s="54">
        <v>1238424.567</v>
      </c>
      <c r="I1554" s="54" t="s">
        <v>38</v>
      </c>
      <c r="J1554" s="55">
        <v>39630</v>
      </c>
    </row>
    <row r="1555" spans="1:10" x14ac:dyDescent="0.3">
      <c r="A1555" s="54" t="s">
        <v>69</v>
      </c>
      <c r="B1555" s="54">
        <v>2882</v>
      </c>
      <c r="C1555" s="56" t="s">
        <v>23</v>
      </c>
      <c r="D1555" s="54" t="s">
        <v>91</v>
      </c>
      <c r="E1555" s="54">
        <v>6758</v>
      </c>
      <c r="F1555" s="54" t="s">
        <v>39</v>
      </c>
      <c r="G1555" s="54">
        <v>2575296.977</v>
      </c>
      <c r="H1555" s="54">
        <v>1241146.159</v>
      </c>
      <c r="I1555" s="54" t="s">
        <v>38</v>
      </c>
      <c r="J1555" s="55">
        <v>39630</v>
      </c>
    </row>
    <row r="1556" spans="1:10" x14ac:dyDescent="0.3">
      <c r="A1556" s="54" t="s">
        <v>69</v>
      </c>
      <c r="B1556" s="54">
        <v>2882</v>
      </c>
      <c r="C1556" s="56" t="s">
        <v>23</v>
      </c>
      <c r="D1556" s="54" t="s">
        <v>62</v>
      </c>
      <c r="E1556" s="54">
        <v>6808</v>
      </c>
      <c r="F1556" s="54" t="s">
        <v>39</v>
      </c>
      <c r="G1556" s="54">
        <v>2578049.0959999999</v>
      </c>
      <c r="H1556" s="54">
        <v>1245839.311</v>
      </c>
      <c r="I1556" s="54" t="s">
        <v>38</v>
      </c>
      <c r="J1556" s="55">
        <v>39630</v>
      </c>
    </row>
    <row r="1557" spans="1:10" x14ac:dyDescent="0.3">
      <c r="A1557" s="54" t="s">
        <v>68</v>
      </c>
      <c r="B1557" s="54">
        <v>2883</v>
      </c>
      <c r="C1557" s="56" t="s">
        <v>23</v>
      </c>
      <c r="D1557" s="54" t="s">
        <v>150</v>
      </c>
      <c r="E1557" s="54">
        <v>6702</v>
      </c>
      <c r="F1557" s="54" t="s">
        <v>39</v>
      </c>
      <c r="G1557" s="54">
        <v>2581703.9720000001</v>
      </c>
      <c r="H1557" s="54">
        <v>1244710.27</v>
      </c>
      <c r="I1557" s="54" t="s">
        <v>38</v>
      </c>
      <c r="J1557" s="55">
        <v>39630</v>
      </c>
    </row>
    <row r="1558" spans="1:10" x14ac:dyDescent="0.3">
      <c r="A1558" s="54" t="s">
        <v>68</v>
      </c>
      <c r="B1558" s="54">
        <v>2883</v>
      </c>
      <c r="C1558" s="56" t="s">
        <v>23</v>
      </c>
      <c r="D1558" s="54" t="s">
        <v>91</v>
      </c>
      <c r="E1558" s="54">
        <v>6758</v>
      </c>
      <c r="F1558" s="54" t="s">
        <v>39</v>
      </c>
      <c r="G1558" s="54">
        <v>2577021.8650000002</v>
      </c>
      <c r="H1558" s="54">
        <v>1242016.719</v>
      </c>
      <c r="I1558" s="54" t="s">
        <v>38</v>
      </c>
      <c r="J1558" s="55">
        <v>39630</v>
      </c>
    </row>
    <row r="1559" spans="1:10" x14ac:dyDescent="0.3">
      <c r="A1559" s="54" t="s">
        <v>68</v>
      </c>
      <c r="B1559" s="54">
        <v>2883</v>
      </c>
      <c r="C1559" s="56" t="s">
        <v>23</v>
      </c>
      <c r="D1559" s="54" t="s">
        <v>62</v>
      </c>
      <c r="E1559" s="54">
        <v>6808</v>
      </c>
      <c r="F1559" s="54" t="s">
        <v>39</v>
      </c>
      <c r="G1559" s="54">
        <v>2580013.1519999998</v>
      </c>
      <c r="H1559" s="54">
        <v>1244390.878</v>
      </c>
      <c r="I1559" s="54" t="s">
        <v>38</v>
      </c>
      <c r="J1559" s="55">
        <v>39630</v>
      </c>
    </row>
    <row r="1560" spans="1:10" x14ac:dyDescent="0.3">
      <c r="A1560" s="54" t="s">
        <v>67</v>
      </c>
      <c r="B1560" s="54">
        <v>2884</v>
      </c>
      <c r="C1560" s="56" t="s">
        <v>23</v>
      </c>
      <c r="D1560" s="54" t="s">
        <v>62</v>
      </c>
      <c r="E1560" s="54">
        <v>6808</v>
      </c>
      <c r="F1560" s="54" t="s">
        <v>39</v>
      </c>
      <c r="G1560" s="54">
        <v>2577397.1630000002</v>
      </c>
      <c r="H1560" s="54">
        <v>1244413.061</v>
      </c>
      <c r="I1560" s="54" t="s">
        <v>38</v>
      </c>
      <c r="J1560" s="55">
        <v>39630</v>
      </c>
    </row>
    <row r="1561" spans="1:10" x14ac:dyDescent="0.3">
      <c r="A1561" s="54" t="s">
        <v>66</v>
      </c>
      <c r="B1561" s="54">
        <v>2885</v>
      </c>
      <c r="C1561" s="56" t="s">
        <v>23</v>
      </c>
      <c r="D1561" s="54" t="s">
        <v>62</v>
      </c>
      <c r="E1561" s="54">
        <v>6808</v>
      </c>
      <c r="F1561" s="54" t="s">
        <v>39</v>
      </c>
      <c r="G1561" s="54">
        <v>2576265.588</v>
      </c>
      <c r="H1561" s="54">
        <v>1242825.02</v>
      </c>
      <c r="I1561" s="54" t="s">
        <v>38</v>
      </c>
      <c r="J1561" s="55">
        <v>39630</v>
      </c>
    </row>
    <row r="1562" spans="1:10" x14ac:dyDescent="0.3">
      <c r="A1562" s="54" t="s">
        <v>65</v>
      </c>
      <c r="B1562" s="54">
        <v>2886</v>
      </c>
      <c r="C1562" s="56" t="s">
        <v>23</v>
      </c>
      <c r="D1562" s="54" t="s">
        <v>91</v>
      </c>
      <c r="E1562" s="54">
        <v>6758</v>
      </c>
      <c r="F1562" s="54" t="s">
        <v>39</v>
      </c>
      <c r="G1562" s="54">
        <v>2574753.7340000002</v>
      </c>
      <c r="H1562" s="54">
        <v>1241020.1969999999</v>
      </c>
      <c r="I1562" s="54" t="s">
        <v>38</v>
      </c>
      <c r="J1562" s="55">
        <v>39630</v>
      </c>
    </row>
    <row r="1563" spans="1:10" x14ac:dyDescent="0.3">
      <c r="A1563" s="54" t="s">
        <v>65</v>
      </c>
      <c r="B1563" s="54">
        <v>2886</v>
      </c>
      <c r="C1563" s="56" t="s">
        <v>23</v>
      </c>
      <c r="D1563" s="54" t="s">
        <v>62</v>
      </c>
      <c r="E1563" s="54">
        <v>6808</v>
      </c>
      <c r="F1563" s="54" t="s">
        <v>39</v>
      </c>
      <c r="G1563" s="54">
        <v>2572106.159</v>
      </c>
      <c r="H1563" s="54">
        <v>1242024.3049999999</v>
      </c>
      <c r="I1563" s="54" t="s">
        <v>38</v>
      </c>
      <c r="J1563" s="55">
        <v>39630</v>
      </c>
    </row>
    <row r="1564" spans="1:10" x14ac:dyDescent="0.3">
      <c r="A1564" s="54" t="s">
        <v>90</v>
      </c>
      <c r="B1564" s="54">
        <v>2887</v>
      </c>
      <c r="C1564" s="56" t="s">
        <v>23</v>
      </c>
      <c r="D1564" s="54" t="s">
        <v>90</v>
      </c>
      <c r="E1564" s="54">
        <v>6759</v>
      </c>
      <c r="F1564" s="54" t="s">
        <v>39</v>
      </c>
      <c r="G1564" s="54">
        <v>2570407.7319999998</v>
      </c>
      <c r="H1564" s="54">
        <v>1240074.666</v>
      </c>
      <c r="I1564" s="54" t="s">
        <v>38</v>
      </c>
      <c r="J1564" s="55">
        <v>39630</v>
      </c>
    </row>
    <row r="1565" spans="1:10" x14ac:dyDescent="0.3">
      <c r="A1565" s="54" t="s">
        <v>64</v>
      </c>
      <c r="B1565" s="54">
        <v>2888</v>
      </c>
      <c r="C1565" s="56" t="s">
        <v>23</v>
      </c>
      <c r="D1565" s="54" t="s">
        <v>62</v>
      </c>
      <c r="E1565" s="54">
        <v>6808</v>
      </c>
      <c r="F1565" s="54" t="s">
        <v>39</v>
      </c>
      <c r="G1565" s="54">
        <v>2575246.6230000001</v>
      </c>
      <c r="H1565" s="54">
        <v>1246456.8330000001</v>
      </c>
      <c r="I1565" s="54" t="s">
        <v>38</v>
      </c>
      <c r="J1565" s="55">
        <v>39630</v>
      </c>
    </row>
    <row r="1566" spans="1:10" x14ac:dyDescent="0.3">
      <c r="A1566" s="54" t="s">
        <v>63</v>
      </c>
      <c r="B1566" s="54">
        <v>2889</v>
      </c>
      <c r="C1566" s="56" t="s">
        <v>23</v>
      </c>
      <c r="D1566" s="54" t="s">
        <v>62</v>
      </c>
      <c r="E1566" s="54">
        <v>6808</v>
      </c>
      <c r="F1566" s="54" t="s">
        <v>39</v>
      </c>
      <c r="G1566" s="54">
        <v>2572010.784</v>
      </c>
      <c r="H1566" s="54">
        <v>1244732.8529999999</v>
      </c>
      <c r="I1566" s="54" t="s">
        <v>38</v>
      </c>
      <c r="J1566" s="55">
        <v>39630</v>
      </c>
    </row>
    <row r="1567" spans="1:10" x14ac:dyDescent="0.3">
      <c r="A1567" s="54" t="s">
        <v>76</v>
      </c>
      <c r="B1567" s="54">
        <v>2900</v>
      </c>
      <c r="C1567" s="56" t="s">
        <v>23</v>
      </c>
      <c r="D1567" s="54" t="s">
        <v>82</v>
      </c>
      <c r="E1567" s="54">
        <v>6785</v>
      </c>
      <c r="F1567" s="54" t="s">
        <v>39</v>
      </c>
      <c r="G1567" s="54">
        <v>2570598.3020000001</v>
      </c>
      <c r="H1567" s="54">
        <v>1251048.5379999999</v>
      </c>
      <c r="I1567" s="54" t="s">
        <v>38</v>
      </c>
      <c r="J1567" s="55">
        <v>39630</v>
      </c>
    </row>
    <row r="1568" spans="1:10" x14ac:dyDescent="0.3">
      <c r="A1568" s="54" t="s">
        <v>76</v>
      </c>
      <c r="B1568" s="54">
        <v>2900</v>
      </c>
      <c r="C1568" s="56" t="s">
        <v>23</v>
      </c>
      <c r="D1568" s="54" t="s">
        <v>78</v>
      </c>
      <c r="E1568" s="54">
        <v>6790</v>
      </c>
      <c r="F1568" s="54" t="s">
        <v>39</v>
      </c>
      <c r="G1568" s="54">
        <v>2572669.2710000002</v>
      </c>
      <c r="H1568" s="54">
        <v>1250729.527</v>
      </c>
      <c r="I1568" s="54" t="s">
        <v>38</v>
      </c>
      <c r="J1568" s="55">
        <v>39630</v>
      </c>
    </row>
    <row r="1569" spans="1:10" x14ac:dyDescent="0.3">
      <c r="A1569" s="54" t="s">
        <v>76</v>
      </c>
      <c r="B1569" s="54">
        <v>2900</v>
      </c>
      <c r="C1569" s="56" t="s">
        <v>23</v>
      </c>
      <c r="D1569" s="54" t="s">
        <v>76</v>
      </c>
      <c r="E1569" s="54">
        <v>6800</v>
      </c>
      <c r="F1569" s="54" t="s">
        <v>39</v>
      </c>
      <c r="G1569" s="54">
        <v>2572077.6970000002</v>
      </c>
      <c r="H1569" s="54">
        <v>1252268.9129999999</v>
      </c>
      <c r="I1569" s="54" t="s">
        <v>38</v>
      </c>
      <c r="J1569" s="55">
        <v>39630</v>
      </c>
    </row>
    <row r="1570" spans="1:10" x14ac:dyDescent="0.3">
      <c r="A1570" s="54" t="s">
        <v>78</v>
      </c>
      <c r="B1570" s="54">
        <v>2902</v>
      </c>
      <c r="C1570" s="56" t="s">
        <v>23</v>
      </c>
      <c r="D1570" s="54" t="s">
        <v>78</v>
      </c>
      <c r="E1570" s="54">
        <v>6790</v>
      </c>
      <c r="F1570" s="54" t="s">
        <v>39</v>
      </c>
      <c r="G1570" s="54">
        <v>2572803.4470000002</v>
      </c>
      <c r="H1570" s="54">
        <v>1249792.8670000001</v>
      </c>
      <c r="I1570" s="54" t="s">
        <v>38</v>
      </c>
      <c r="J1570" s="55">
        <v>39630</v>
      </c>
    </row>
    <row r="1571" spans="1:10" x14ac:dyDescent="0.3">
      <c r="A1571" s="54" t="s">
        <v>80</v>
      </c>
      <c r="B1571" s="54">
        <v>2903</v>
      </c>
      <c r="C1571" s="56" t="s">
        <v>23</v>
      </c>
      <c r="D1571" s="54" t="s">
        <v>78</v>
      </c>
      <c r="E1571" s="54">
        <v>6790</v>
      </c>
      <c r="F1571" s="54" t="s">
        <v>39</v>
      </c>
      <c r="G1571" s="54">
        <v>2572576.0159999998</v>
      </c>
      <c r="H1571" s="54">
        <v>1248059.2760000001</v>
      </c>
      <c r="I1571" s="54" t="s">
        <v>38</v>
      </c>
      <c r="J1571" s="55">
        <v>39630</v>
      </c>
    </row>
    <row r="1572" spans="1:10" x14ac:dyDescent="0.3">
      <c r="A1572" s="54" t="s">
        <v>79</v>
      </c>
      <c r="B1572" s="54">
        <v>2904</v>
      </c>
      <c r="C1572" s="56" t="s">
        <v>23</v>
      </c>
      <c r="D1572" s="54" t="s">
        <v>78</v>
      </c>
      <c r="E1572" s="54">
        <v>6790</v>
      </c>
      <c r="F1572" s="54" t="s">
        <v>39</v>
      </c>
      <c r="G1572" s="54">
        <v>2569733.824</v>
      </c>
      <c r="H1572" s="54">
        <v>1248124.5279999999</v>
      </c>
      <c r="I1572" s="54" t="s">
        <v>38</v>
      </c>
      <c r="J1572" s="55">
        <v>39630</v>
      </c>
    </row>
    <row r="1573" spans="1:10" x14ac:dyDescent="0.3">
      <c r="A1573" s="54" t="s">
        <v>82</v>
      </c>
      <c r="B1573" s="54">
        <v>2905</v>
      </c>
      <c r="C1573" s="56" t="s">
        <v>23</v>
      </c>
      <c r="D1573" s="54" t="s">
        <v>82</v>
      </c>
      <c r="E1573" s="54">
        <v>6785</v>
      </c>
      <c r="F1573" s="54" t="s">
        <v>39</v>
      </c>
      <c r="G1573" s="54">
        <v>2569075.0720000002</v>
      </c>
      <c r="H1573" s="54">
        <v>1251298.547</v>
      </c>
      <c r="I1573" s="54" t="s">
        <v>38</v>
      </c>
      <c r="J1573" s="55">
        <v>39630</v>
      </c>
    </row>
    <row r="1574" spans="1:10" x14ac:dyDescent="0.3">
      <c r="A1574" s="54" t="s">
        <v>61</v>
      </c>
      <c r="B1574" s="54">
        <v>2906</v>
      </c>
      <c r="C1574" s="56" t="s">
        <v>23</v>
      </c>
      <c r="D1574" s="54" t="s">
        <v>56</v>
      </c>
      <c r="E1574" s="54">
        <v>6809</v>
      </c>
      <c r="F1574" s="54" t="s">
        <v>39</v>
      </c>
      <c r="G1574" s="54">
        <v>2566632.017</v>
      </c>
      <c r="H1574" s="54">
        <v>1249106.838</v>
      </c>
      <c r="I1574" s="54" t="s">
        <v>38</v>
      </c>
      <c r="J1574" s="55">
        <v>39630</v>
      </c>
    </row>
    <row r="1575" spans="1:10" x14ac:dyDescent="0.3">
      <c r="A1575" s="54" t="s">
        <v>60</v>
      </c>
      <c r="B1575" s="54">
        <v>2907</v>
      </c>
      <c r="C1575" s="56" t="s">
        <v>23</v>
      </c>
      <c r="D1575" s="54" t="s">
        <v>56</v>
      </c>
      <c r="E1575" s="54">
        <v>6809</v>
      </c>
      <c r="F1575" s="54" t="s">
        <v>39</v>
      </c>
      <c r="G1575" s="54">
        <v>2563900.3480000002</v>
      </c>
      <c r="H1575" s="54">
        <v>1248776.6610000001</v>
      </c>
      <c r="I1575" s="54" t="s">
        <v>38</v>
      </c>
      <c r="J1575" s="55">
        <v>39630</v>
      </c>
    </row>
    <row r="1576" spans="1:10" x14ac:dyDescent="0.3">
      <c r="A1576" s="54" t="s">
        <v>77</v>
      </c>
      <c r="B1576" s="54">
        <v>2908</v>
      </c>
      <c r="C1576" s="56" t="s">
        <v>23</v>
      </c>
      <c r="D1576" s="54" t="s">
        <v>77</v>
      </c>
      <c r="E1576" s="54">
        <v>6792</v>
      </c>
      <c r="F1576" s="54" t="s">
        <v>39</v>
      </c>
      <c r="G1576" s="54">
        <v>2561722.1290000002</v>
      </c>
      <c r="H1576" s="54">
        <v>1249240.3659999999</v>
      </c>
      <c r="I1576" s="54" t="s">
        <v>38</v>
      </c>
      <c r="J1576" s="55">
        <v>39630</v>
      </c>
    </row>
    <row r="1577" spans="1:10" x14ac:dyDescent="0.3">
      <c r="A1577" s="54" t="s">
        <v>59</v>
      </c>
      <c r="B1577" s="54">
        <v>2912</v>
      </c>
      <c r="C1577" s="56" t="s">
        <v>46</v>
      </c>
      <c r="D1577" s="54" t="s">
        <v>56</v>
      </c>
      <c r="E1577" s="54">
        <v>6809</v>
      </c>
      <c r="F1577" s="54" t="s">
        <v>39</v>
      </c>
      <c r="G1577" s="54">
        <v>2561133.4219999998</v>
      </c>
      <c r="H1577" s="54">
        <v>1246459.706</v>
      </c>
      <c r="I1577" s="54" t="s">
        <v>38</v>
      </c>
      <c r="J1577" s="55">
        <v>39630</v>
      </c>
    </row>
    <row r="1578" spans="1:10" x14ac:dyDescent="0.3">
      <c r="A1578" s="54" t="s">
        <v>58</v>
      </c>
      <c r="B1578" s="54">
        <v>2912</v>
      </c>
      <c r="C1578" s="56" t="s">
        <v>44</v>
      </c>
      <c r="D1578" s="54" t="s">
        <v>56</v>
      </c>
      <c r="E1578" s="54">
        <v>6809</v>
      </c>
      <c r="F1578" s="54" t="s">
        <v>39</v>
      </c>
      <c r="G1578" s="54">
        <v>2564143.31</v>
      </c>
      <c r="H1578" s="54">
        <v>1246204.675</v>
      </c>
      <c r="I1578" s="54" t="s">
        <v>38</v>
      </c>
      <c r="J1578" s="55">
        <v>39630</v>
      </c>
    </row>
    <row r="1579" spans="1:10" x14ac:dyDescent="0.3">
      <c r="A1579" s="54" t="s">
        <v>57</v>
      </c>
      <c r="B1579" s="54">
        <v>2914</v>
      </c>
      <c r="C1579" s="56" t="s">
        <v>23</v>
      </c>
      <c r="D1579" s="54" t="s">
        <v>56</v>
      </c>
      <c r="E1579" s="54">
        <v>6809</v>
      </c>
      <c r="F1579" s="54" t="s">
        <v>39</v>
      </c>
      <c r="G1579" s="54">
        <v>2558963.6159999999</v>
      </c>
      <c r="H1579" s="54">
        <v>1246594.101</v>
      </c>
      <c r="I1579" s="54" t="s">
        <v>38</v>
      </c>
      <c r="J1579" s="55">
        <v>39630</v>
      </c>
    </row>
    <row r="1580" spans="1:10" x14ac:dyDescent="0.3">
      <c r="A1580" s="54" t="s">
        <v>74</v>
      </c>
      <c r="B1580" s="54">
        <v>2915</v>
      </c>
      <c r="C1580" s="56" t="s">
        <v>23</v>
      </c>
      <c r="D1580" s="54" t="s">
        <v>74</v>
      </c>
      <c r="E1580" s="54">
        <v>6778</v>
      </c>
      <c r="F1580" s="54" t="s">
        <v>39</v>
      </c>
      <c r="G1580" s="54">
        <v>2566585.733</v>
      </c>
      <c r="H1580" s="54">
        <v>1254456.2350000001</v>
      </c>
      <c r="I1580" s="54" t="s">
        <v>38</v>
      </c>
      <c r="J1580" s="55">
        <v>39630</v>
      </c>
    </row>
    <row r="1581" spans="1:10" x14ac:dyDescent="0.3">
      <c r="A1581" s="54" t="s">
        <v>74</v>
      </c>
      <c r="B1581" s="54">
        <v>2915</v>
      </c>
      <c r="C1581" s="56" t="s">
        <v>23</v>
      </c>
      <c r="D1581" s="54" t="s">
        <v>70</v>
      </c>
      <c r="E1581" s="54">
        <v>6807</v>
      </c>
      <c r="F1581" s="54" t="s">
        <v>39</v>
      </c>
      <c r="G1581" s="54">
        <v>2568321.051</v>
      </c>
      <c r="H1581" s="54">
        <v>1256670.932</v>
      </c>
      <c r="I1581" s="54" t="s">
        <v>38</v>
      </c>
      <c r="J1581" s="55">
        <v>39630</v>
      </c>
    </row>
    <row r="1582" spans="1:10" x14ac:dyDescent="0.3">
      <c r="A1582" s="54" t="s">
        <v>81</v>
      </c>
      <c r="B1582" s="54">
        <v>2916</v>
      </c>
      <c r="C1582" s="56" t="s">
        <v>23</v>
      </c>
      <c r="D1582" s="54" t="s">
        <v>81</v>
      </c>
      <c r="E1582" s="54">
        <v>6789</v>
      </c>
      <c r="F1582" s="54" t="s">
        <v>39</v>
      </c>
      <c r="G1582" s="54">
        <v>2563765.2230000002</v>
      </c>
      <c r="H1582" s="54">
        <v>1252210.5430000001</v>
      </c>
      <c r="I1582" s="54" t="s">
        <v>38</v>
      </c>
      <c r="J1582" s="55">
        <v>39630</v>
      </c>
    </row>
    <row r="1583" spans="1:10" x14ac:dyDescent="0.3">
      <c r="A1583" s="54" t="s">
        <v>85</v>
      </c>
      <c r="B1583" s="54">
        <v>2922</v>
      </c>
      <c r="C1583" s="56" t="s">
        <v>23</v>
      </c>
      <c r="D1583" s="54" t="s">
        <v>85</v>
      </c>
      <c r="E1583" s="54">
        <v>6783</v>
      </c>
      <c r="F1583" s="54" t="s">
        <v>39</v>
      </c>
      <c r="G1583" s="54">
        <v>2570293.3879999998</v>
      </c>
      <c r="H1583" s="54">
        <v>1254215.656</v>
      </c>
      <c r="I1583" s="54" t="s">
        <v>38</v>
      </c>
      <c r="J1583" s="55">
        <v>39630</v>
      </c>
    </row>
    <row r="1584" spans="1:10" x14ac:dyDescent="0.3">
      <c r="A1584" s="54" t="s">
        <v>73</v>
      </c>
      <c r="B1584" s="54">
        <v>2923</v>
      </c>
      <c r="C1584" s="56" t="s">
        <v>23</v>
      </c>
      <c r="D1584" s="54" t="s">
        <v>70</v>
      </c>
      <c r="E1584" s="54">
        <v>6807</v>
      </c>
      <c r="F1584" s="54" t="s">
        <v>39</v>
      </c>
      <c r="G1584" s="54">
        <v>2570316.8620000002</v>
      </c>
      <c r="H1584" s="54">
        <v>1256501.3559999999</v>
      </c>
      <c r="I1584" s="54" t="s">
        <v>38</v>
      </c>
      <c r="J1584" s="55">
        <v>39630</v>
      </c>
    </row>
    <row r="1585" spans="1:10" x14ac:dyDescent="0.3">
      <c r="A1585" s="54" t="s">
        <v>72</v>
      </c>
      <c r="B1585" s="54">
        <v>2924</v>
      </c>
      <c r="C1585" s="56" t="s">
        <v>23</v>
      </c>
      <c r="D1585" s="54" t="s">
        <v>70</v>
      </c>
      <c r="E1585" s="54">
        <v>6807</v>
      </c>
      <c r="F1585" s="54" t="s">
        <v>39</v>
      </c>
      <c r="G1585" s="54">
        <v>2571301.0699999998</v>
      </c>
      <c r="H1585" s="54">
        <v>1259259.882</v>
      </c>
      <c r="I1585" s="54" t="s">
        <v>38</v>
      </c>
      <c r="J1585" s="55">
        <v>39630</v>
      </c>
    </row>
    <row r="1586" spans="1:10" x14ac:dyDescent="0.3">
      <c r="A1586" s="54" t="s">
        <v>71</v>
      </c>
      <c r="B1586" s="54">
        <v>2925</v>
      </c>
      <c r="C1586" s="56" t="s">
        <v>23</v>
      </c>
      <c r="D1586" s="54" t="s">
        <v>70</v>
      </c>
      <c r="E1586" s="54">
        <v>6807</v>
      </c>
      <c r="F1586" s="54" t="s">
        <v>39</v>
      </c>
      <c r="G1586" s="54">
        <v>2568808.4959999998</v>
      </c>
      <c r="H1586" s="54">
        <v>1258333.48</v>
      </c>
      <c r="I1586" s="54" t="s">
        <v>38</v>
      </c>
      <c r="J1586" s="55">
        <v>39630</v>
      </c>
    </row>
    <row r="1587" spans="1:10" x14ac:dyDescent="0.3">
      <c r="A1587" s="54" t="s">
        <v>88</v>
      </c>
      <c r="B1587" s="54">
        <v>2926</v>
      </c>
      <c r="C1587" s="56" t="s">
        <v>23</v>
      </c>
      <c r="D1587" s="54" t="s">
        <v>88</v>
      </c>
      <c r="E1587" s="54">
        <v>6774</v>
      </c>
      <c r="F1587" s="54" t="s">
        <v>39</v>
      </c>
      <c r="G1587" s="54">
        <v>2567692.2239999999</v>
      </c>
      <c r="H1587" s="54">
        <v>1259827.31</v>
      </c>
      <c r="I1587" s="54" t="s">
        <v>38</v>
      </c>
      <c r="J1587" s="55">
        <v>39630</v>
      </c>
    </row>
    <row r="1588" spans="1:10" x14ac:dyDescent="0.3">
      <c r="A1588" s="54" t="s">
        <v>87</v>
      </c>
      <c r="B1588" s="54">
        <v>2932</v>
      </c>
      <c r="C1588" s="56" t="s">
        <v>23</v>
      </c>
      <c r="D1588" s="54" t="s">
        <v>87</v>
      </c>
      <c r="E1588" s="54">
        <v>6781</v>
      </c>
      <c r="F1588" s="54" t="s">
        <v>39</v>
      </c>
      <c r="G1588" s="54">
        <v>2574104.5559999999</v>
      </c>
      <c r="H1588" s="54">
        <v>1255606.1089999999</v>
      </c>
      <c r="I1588" s="54" t="s">
        <v>38</v>
      </c>
      <c r="J1588" s="55">
        <v>39630</v>
      </c>
    </row>
    <row r="1589" spans="1:10" x14ac:dyDescent="0.3">
      <c r="A1589" s="54" t="s">
        <v>47</v>
      </c>
      <c r="B1589" s="54">
        <v>2933</v>
      </c>
      <c r="C1589" s="56" t="s">
        <v>46</v>
      </c>
      <c r="D1589" s="54" t="s">
        <v>43</v>
      </c>
      <c r="E1589" s="54">
        <v>6811</v>
      </c>
      <c r="F1589" s="54" t="s">
        <v>39</v>
      </c>
      <c r="G1589" s="54">
        <v>2574426.716</v>
      </c>
      <c r="H1589" s="54">
        <v>1258264.6410000001</v>
      </c>
      <c r="I1589" s="54" t="s">
        <v>38</v>
      </c>
      <c r="J1589" s="55">
        <v>39630</v>
      </c>
    </row>
    <row r="1590" spans="1:10" x14ac:dyDescent="0.3">
      <c r="A1590" s="54" t="s">
        <v>45</v>
      </c>
      <c r="B1590" s="54">
        <v>2933</v>
      </c>
      <c r="C1590" s="56" t="s">
        <v>44</v>
      </c>
      <c r="D1590" s="54" t="s">
        <v>43</v>
      </c>
      <c r="E1590" s="54">
        <v>6811</v>
      </c>
      <c r="F1590" s="54" t="s">
        <v>39</v>
      </c>
      <c r="G1590" s="54">
        <v>2574176.4739999999</v>
      </c>
      <c r="H1590" s="54">
        <v>1259384.713</v>
      </c>
      <c r="I1590" s="54" t="s">
        <v>38</v>
      </c>
      <c r="J1590" s="55">
        <v>39630</v>
      </c>
    </row>
    <row r="1591" spans="1:10" x14ac:dyDescent="0.3">
      <c r="A1591" s="54" t="s">
        <v>42</v>
      </c>
      <c r="B1591" s="54">
        <v>2935</v>
      </c>
      <c r="C1591" s="56" t="s">
        <v>23</v>
      </c>
      <c r="D1591" s="54" t="s">
        <v>40</v>
      </c>
      <c r="E1591" s="54">
        <v>6812</v>
      </c>
      <c r="F1591" s="54" t="s">
        <v>39</v>
      </c>
      <c r="G1591" s="54">
        <v>2577185.9950000001</v>
      </c>
      <c r="H1591" s="54">
        <v>1260157.9979999999</v>
      </c>
      <c r="I1591" s="54" t="s">
        <v>38</v>
      </c>
      <c r="J1591" s="55">
        <v>39630</v>
      </c>
    </row>
    <row r="1592" spans="1:10" x14ac:dyDescent="0.3">
      <c r="A1592" s="54" t="s">
        <v>89</v>
      </c>
      <c r="B1592" s="54">
        <v>2942</v>
      </c>
      <c r="C1592" s="56" t="s">
        <v>23</v>
      </c>
      <c r="D1592" s="54" t="s">
        <v>89</v>
      </c>
      <c r="E1592" s="54">
        <v>6771</v>
      </c>
      <c r="F1592" s="54" t="s">
        <v>39</v>
      </c>
      <c r="G1592" s="54">
        <v>2576436.6120000002</v>
      </c>
      <c r="H1592" s="54">
        <v>1253031.1240000001</v>
      </c>
      <c r="I1592" s="54" t="s">
        <v>38</v>
      </c>
      <c r="J1592" s="55">
        <v>39630</v>
      </c>
    </row>
    <row r="1593" spans="1:10" x14ac:dyDescent="0.3">
      <c r="A1593" s="54" t="s">
        <v>75</v>
      </c>
      <c r="B1593" s="54">
        <v>2943</v>
      </c>
      <c r="C1593" s="56" t="s">
        <v>23</v>
      </c>
      <c r="D1593" s="54" t="s">
        <v>75</v>
      </c>
      <c r="E1593" s="54">
        <v>6806</v>
      </c>
      <c r="F1593" s="54" t="s">
        <v>39</v>
      </c>
      <c r="G1593" s="54">
        <v>2577684.852</v>
      </c>
      <c r="H1593" s="54">
        <v>1255794.0789999999</v>
      </c>
      <c r="I1593" s="54" t="s">
        <v>38</v>
      </c>
      <c r="J1593" s="55">
        <v>39630</v>
      </c>
    </row>
    <row r="1594" spans="1:10" x14ac:dyDescent="0.3">
      <c r="A1594" s="54" t="s">
        <v>41</v>
      </c>
      <c r="B1594" s="54">
        <v>2944</v>
      </c>
      <c r="C1594" s="56" t="s">
        <v>23</v>
      </c>
      <c r="D1594" s="54" t="s">
        <v>40</v>
      </c>
      <c r="E1594" s="54">
        <v>6812</v>
      </c>
      <c r="F1594" s="54" t="s">
        <v>39</v>
      </c>
      <c r="G1594" s="54">
        <v>2578757.7820000001</v>
      </c>
      <c r="H1594" s="54">
        <v>1258521.7309999999</v>
      </c>
      <c r="I1594" s="54" t="s">
        <v>38</v>
      </c>
      <c r="J1594" s="55">
        <v>39630</v>
      </c>
    </row>
    <row r="1595" spans="1:10" x14ac:dyDescent="0.3">
      <c r="A1595" s="54" t="s">
        <v>53</v>
      </c>
      <c r="B1595" s="54">
        <v>2946</v>
      </c>
      <c r="C1595" s="56" t="s">
        <v>23</v>
      </c>
      <c r="D1595" s="54" t="s">
        <v>48</v>
      </c>
      <c r="E1595" s="54">
        <v>6810</v>
      </c>
      <c r="F1595" s="54" t="s">
        <v>39</v>
      </c>
      <c r="G1595" s="54">
        <v>2579829.895</v>
      </c>
      <c r="H1595" s="54">
        <v>1253405.7239999999</v>
      </c>
      <c r="I1595" s="54" t="s">
        <v>38</v>
      </c>
      <c r="J1595" s="55">
        <v>39630</v>
      </c>
    </row>
    <row r="1596" spans="1:10" x14ac:dyDescent="0.3">
      <c r="A1596" s="54" t="s">
        <v>52</v>
      </c>
      <c r="B1596" s="54">
        <v>2947</v>
      </c>
      <c r="C1596" s="56" t="s">
        <v>23</v>
      </c>
      <c r="D1596" s="54" t="s">
        <v>48</v>
      </c>
      <c r="E1596" s="54">
        <v>6810</v>
      </c>
      <c r="F1596" s="54" t="s">
        <v>39</v>
      </c>
      <c r="G1596" s="54">
        <v>2583150.4270000001</v>
      </c>
      <c r="H1596" s="54">
        <v>1252980.504</v>
      </c>
      <c r="I1596" s="54" t="s">
        <v>38</v>
      </c>
      <c r="J1596" s="55">
        <v>39630</v>
      </c>
    </row>
    <row r="1597" spans="1:10" x14ac:dyDescent="0.3">
      <c r="A1597" s="54" t="s">
        <v>83</v>
      </c>
      <c r="B1597" s="54">
        <v>2950</v>
      </c>
      <c r="C1597" s="56" t="s">
        <v>23</v>
      </c>
      <c r="D1597" s="54" t="s">
        <v>83</v>
      </c>
      <c r="E1597" s="54">
        <v>6784</v>
      </c>
      <c r="F1597" s="54" t="s">
        <v>39</v>
      </c>
      <c r="G1597" s="54">
        <v>2576392.6379999998</v>
      </c>
      <c r="H1597" s="54">
        <v>1249490.1880000001</v>
      </c>
      <c r="I1597" s="54" t="s">
        <v>38</v>
      </c>
      <c r="J1597" s="55">
        <v>39630</v>
      </c>
    </row>
    <row r="1598" spans="1:10" x14ac:dyDescent="0.3">
      <c r="A1598" s="54" t="s">
        <v>84</v>
      </c>
      <c r="B1598" s="54">
        <v>2950</v>
      </c>
      <c r="C1598" s="56" t="s">
        <v>46</v>
      </c>
      <c r="D1598" s="54" t="s">
        <v>83</v>
      </c>
      <c r="E1598" s="54">
        <v>6784</v>
      </c>
      <c r="F1598" s="54" t="s">
        <v>39</v>
      </c>
      <c r="G1598" s="54">
        <v>2577552.0150000001</v>
      </c>
      <c r="H1598" s="54">
        <v>1247997.888</v>
      </c>
      <c r="I1598" s="54" t="s">
        <v>38</v>
      </c>
      <c r="J1598" s="55">
        <v>39630</v>
      </c>
    </row>
    <row r="1599" spans="1:10" x14ac:dyDescent="0.3">
      <c r="A1599" s="54" t="s">
        <v>86</v>
      </c>
      <c r="B1599" s="54">
        <v>2952</v>
      </c>
      <c r="C1599" s="56" t="s">
        <v>23</v>
      </c>
      <c r="D1599" s="54" t="s">
        <v>86</v>
      </c>
      <c r="E1599" s="54">
        <v>6782</v>
      </c>
      <c r="F1599" s="54" t="s">
        <v>39</v>
      </c>
      <c r="G1599" s="54">
        <v>2579077.8360000001</v>
      </c>
      <c r="H1599" s="54">
        <v>1250543.78</v>
      </c>
      <c r="I1599" s="54" t="s">
        <v>38</v>
      </c>
      <c r="J1599" s="55">
        <v>39630</v>
      </c>
    </row>
    <row r="1600" spans="1:10" x14ac:dyDescent="0.3">
      <c r="A1600" s="54" t="s">
        <v>51</v>
      </c>
      <c r="B1600" s="54">
        <v>2953</v>
      </c>
      <c r="C1600" s="56" t="s">
        <v>46</v>
      </c>
      <c r="D1600" s="54" t="s">
        <v>48</v>
      </c>
      <c r="E1600" s="54">
        <v>6810</v>
      </c>
      <c r="F1600" s="54" t="s">
        <v>39</v>
      </c>
      <c r="G1600" s="54">
        <v>2581387.139</v>
      </c>
      <c r="H1600" s="54">
        <v>1251148.213</v>
      </c>
      <c r="I1600" s="54" t="s">
        <v>38</v>
      </c>
      <c r="J1600" s="55">
        <v>39630</v>
      </c>
    </row>
    <row r="1601" spans="1:10" x14ac:dyDescent="0.3">
      <c r="A1601" s="54" t="s">
        <v>50</v>
      </c>
      <c r="B1601" s="54">
        <v>2953</v>
      </c>
      <c r="C1601" s="56" t="s">
        <v>44</v>
      </c>
      <c r="D1601" s="54" t="s">
        <v>48</v>
      </c>
      <c r="E1601" s="54">
        <v>6810</v>
      </c>
      <c r="F1601" s="54" t="s">
        <v>39</v>
      </c>
      <c r="G1601" s="54">
        <v>2583532.9589999998</v>
      </c>
      <c r="H1601" s="54">
        <v>1251245.298</v>
      </c>
      <c r="I1601" s="54" t="s">
        <v>38</v>
      </c>
      <c r="J1601" s="55">
        <v>39630</v>
      </c>
    </row>
    <row r="1602" spans="1:10" x14ac:dyDescent="0.3">
      <c r="A1602" s="54" t="s">
        <v>49</v>
      </c>
      <c r="B1602" s="54">
        <v>2954</v>
      </c>
      <c r="C1602" s="56" t="s">
        <v>23</v>
      </c>
      <c r="D1602" s="54" t="s">
        <v>48</v>
      </c>
      <c r="E1602" s="54">
        <v>6810</v>
      </c>
      <c r="F1602" s="54" t="s">
        <v>39</v>
      </c>
      <c r="G1602" s="54">
        <v>2582244.4380000001</v>
      </c>
      <c r="H1602" s="54">
        <v>1248909.476</v>
      </c>
      <c r="I1602" s="54" t="s">
        <v>38</v>
      </c>
      <c r="J1602" s="55">
        <v>39630</v>
      </c>
    </row>
    <row r="1603" spans="1:10" x14ac:dyDescent="0.3">
      <c r="A1603" s="54" t="s">
        <v>3897</v>
      </c>
      <c r="B1603" s="54">
        <v>3004</v>
      </c>
      <c r="C1603" s="56" t="s">
        <v>23</v>
      </c>
      <c r="D1603" s="54" t="s">
        <v>3897</v>
      </c>
      <c r="E1603" s="54">
        <v>351</v>
      </c>
      <c r="F1603" s="54" t="s">
        <v>3591</v>
      </c>
      <c r="G1603" s="54">
        <v>2601057.6030000001</v>
      </c>
      <c r="H1603" s="54">
        <v>1203119.352</v>
      </c>
      <c r="I1603" s="54" t="s">
        <v>21</v>
      </c>
      <c r="J1603" s="55">
        <v>39630</v>
      </c>
    </row>
    <row r="1604" spans="1:10" x14ac:dyDescent="0.3">
      <c r="A1604" s="54" t="s">
        <v>3897</v>
      </c>
      <c r="B1604" s="54">
        <v>3005</v>
      </c>
      <c r="C1604" s="56" t="s">
        <v>23</v>
      </c>
      <c r="D1604" s="54" t="s">
        <v>3897</v>
      </c>
      <c r="E1604" s="54">
        <v>351</v>
      </c>
      <c r="F1604" s="54" t="s">
        <v>3591</v>
      </c>
      <c r="G1604" s="54">
        <v>2600860.3289999999</v>
      </c>
      <c r="H1604" s="54">
        <v>1198700.1529999999</v>
      </c>
      <c r="I1604" s="54" t="s">
        <v>21</v>
      </c>
      <c r="J1604" s="55">
        <v>39630</v>
      </c>
    </row>
    <row r="1605" spans="1:10" x14ac:dyDescent="0.3">
      <c r="A1605" s="54" t="s">
        <v>3897</v>
      </c>
      <c r="B1605" s="54">
        <v>3006</v>
      </c>
      <c r="C1605" s="56" t="s">
        <v>23</v>
      </c>
      <c r="D1605" s="54" t="s">
        <v>3897</v>
      </c>
      <c r="E1605" s="54">
        <v>351</v>
      </c>
      <c r="F1605" s="54" t="s">
        <v>3591</v>
      </c>
      <c r="G1605" s="54">
        <v>2602489.3160000001</v>
      </c>
      <c r="H1605" s="54">
        <v>1199418.19</v>
      </c>
      <c r="I1605" s="54" t="s">
        <v>21</v>
      </c>
      <c r="J1605" s="55">
        <v>39630</v>
      </c>
    </row>
    <row r="1606" spans="1:10" x14ac:dyDescent="0.3">
      <c r="A1606" s="54" t="s">
        <v>3897</v>
      </c>
      <c r="B1606" s="54">
        <v>3007</v>
      </c>
      <c r="C1606" s="56" t="s">
        <v>23</v>
      </c>
      <c r="D1606" s="54" t="s">
        <v>3897</v>
      </c>
      <c r="E1606" s="54">
        <v>351</v>
      </c>
      <c r="F1606" s="54" t="s">
        <v>3591</v>
      </c>
      <c r="G1606" s="54">
        <v>2599653.517</v>
      </c>
      <c r="H1606" s="54">
        <v>1198699.2919999999</v>
      </c>
      <c r="I1606" s="54" t="s">
        <v>21</v>
      </c>
      <c r="J1606" s="55">
        <v>39630</v>
      </c>
    </row>
    <row r="1607" spans="1:10" x14ac:dyDescent="0.3">
      <c r="A1607" s="54" t="s">
        <v>3897</v>
      </c>
      <c r="B1607" s="54">
        <v>3007</v>
      </c>
      <c r="C1607" s="56" t="s">
        <v>23</v>
      </c>
      <c r="D1607" s="54" t="s">
        <v>4135</v>
      </c>
      <c r="E1607" s="54">
        <v>355</v>
      </c>
      <c r="F1607" s="54" t="s">
        <v>3591</v>
      </c>
      <c r="G1607" s="54">
        <v>2599822.301</v>
      </c>
      <c r="H1607" s="54">
        <v>1198066.8500000001</v>
      </c>
      <c r="I1607" s="54" t="s">
        <v>21</v>
      </c>
      <c r="J1607" s="55">
        <v>39630</v>
      </c>
    </row>
    <row r="1608" spans="1:10" x14ac:dyDescent="0.3">
      <c r="A1608" s="54" t="s">
        <v>3897</v>
      </c>
      <c r="B1608" s="54">
        <v>3008</v>
      </c>
      <c r="C1608" s="56" t="s">
        <v>23</v>
      </c>
      <c r="D1608" s="54" t="s">
        <v>3897</v>
      </c>
      <c r="E1608" s="54">
        <v>351</v>
      </c>
      <c r="F1608" s="54" t="s">
        <v>3591</v>
      </c>
      <c r="G1608" s="54">
        <v>2598116.7799999998</v>
      </c>
      <c r="H1608" s="54">
        <v>1199335.3840000001</v>
      </c>
      <c r="I1608" s="54" t="s">
        <v>21</v>
      </c>
      <c r="J1608" s="55">
        <v>39630</v>
      </c>
    </row>
    <row r="1609" spans="1:10" x14ac:dyDescent="0.3">
      <c r="A1609" s="54" t="s">
        <v>3897</v>
      </c>
      <c r="B1609" s="54">
        <v>3010</v>
      </c>
      <c r="C1609" s="56" t="s">
        <v>23</v>
      </c>
      <c r="D1609" s="54" t="s">
        <v>3897</v>
      </c>
      <c r="E1609" s="54">
        <v>351</v>
      </c>
      <c r="F1609" s="54" t="s">
        <v>3591</v>
      </c>
      <c r="G1609" s="54">
        <v>2598942.156</v>
      </c>
      <c r="H1609" s="54">
        <v>1199577.405</v>
      </c>
      <c r="I1609" s="54" t="s">
        <v>21</v>
      </c>
      <c r="J1609" s="55">
        <v>39630</v>
      </c>
    </row>
    <row r="1610" spans="1:10" x14ac:dyDescent="0.3">
      <c r="A1610" s="54" t="s">
        <v>3897</v>
      </c>
      <c r="B1610" s="54">
        <v>3011</v>
      </c>
      <c r="C1610" s="56" t="s">
        <v>23</v>
      </c>
      <c r="D1610" s="54" t="s">
        <v>3897</v>
      </c>
      <c r="E1610" s="54">
        <v>351</v>
      </c>
      <c r="F1610" s="54" t="s">
        <v>3591</v>
      </c>
      <c r="G1610" s="54">
        <v>2600709.952</v>
      </c>
      <c r="H1610" s="54">
        <v>1199572.713</v>
      </c>
      <c r="I1610" s="54" t="s">
        <v>21</v>
      </c>
      <c r="J1610" s="55">
        <v>39630</v>
      </c>
    </row>
    <row r="1611" spans="1:10" x14ac:dyDescent="0.3">
      <c r="A1611" s="54" t="s">
        <v>3897</v>
      </c>
      <c r="B1611" s="54">
        <v>3012</v>
      </c>
      <c r="C1611" s="56" t="s">
        <v>23</v>
      </c>
      <c r="D1611" s="54" t="s">
        <v>3897</v>
      </c>
      <c r="E1611" s="54">
        <v>351</v>
      </c>
      <c r="F1611" s="54" t="s">
        <v>3591</v>
      </c>
      <c r="G1611" s="54">
        <v>2599040.6839999999</v>
      </c>
      <c r="H1611" s="54">
        <v>1201167.4879999999</v>
      </c>
      <c r="I1611" s="54" t="s">
        <v>21</v>
      </c>
      <c r="J1611" s="55">
        <v>39630</v>
      </c>
    </row>
    <row r="1612" spans="1:10" x14ac:dyDescent="0.3">
      <c r="A1612" s="54" t="s">
        <v>3897</v>
      </c>
      <c r="B1612" s="54">
        <v>3013</v>
      </c>
      <c r="C1612" s="56" t="s">
        <v>23</v>
      </c>
      <c r="D1612" s="54" t="s">
        <v>3897</v>
      </c>
      <c r="E1612" s="54">
        <v>351</v>
      </c>
      <c r="F1612" s="54" t="s">
        <v>3591</v>
      </c>
      <c r="G1612" s="54">
        <v>2600576.0950000002</v>
      </c>
      <c r="H1612" s="54">
        <v>1200569.895</v>
      </c>
      <c r="I1612" s="54" t="s">
        <v>21</v>
      </c>
      <c r="J1612" s="55">
        <v>39630</v>
      </c>
    </row>
    <row r="1613" spans="1:10" x14ac:dyDescent="0.3">
      <c r="A1613" s="54" t="s">
        <v>3897</v>
      </c>
      <c r="B1613" s="54">
        <v>3014</v>
      </c>
      <c r="C1613" s="56" t="s">
        <v>23</v>
      </c>
      <c r="D1613" s="54" t="s">
        <v>3897</v>
      </c>
      <c r="E1613" s="54">
        <v>351</v>
      </c>
      <c r="F1613" s="54" t="s">
        <v>3591</v>
      </c>
      <c r="G1613" s="54">
        <v>2601505.2719999999</v>
      </c>
      <c r="H1613" s="54">
        <v>1201236.0460000001</v>
      </c>
      <c r="I1613" s="54" t="s">
        <v>21</v>
      </c>
      <c r="J1613" s="55">
        <v>39630</v>
      </c>
    </row>
    <row r="1614" spans="1:10" x14ac:dyDescent="0.3">
      <c r="A1614" s="54" t="s">
        <v>3897</v>
      </c>
      <c r="B1614" s="54">
        <v>3015</v>
      </c>
      <c r="C1614" s="56" t="s">
        <v>23</v>
      </c>
      <c r="D1614" s="54" t="s">
        <v>3897</v>
      </c>
      <c r="E1614" s="54">
        <v>351</v>
      </c>
      <c r="F1614" s="54" t="s">
        <v>3591</v>
      </c>
      <c r="G1614" s="54">
        <v>2603515.142</v>
      </c>
      <c r="H1614" s="54">
        <v>1198789.673</v>
      </c>
      <c r="I1614" s="54" t="s">
        <v>21</v>
      </c>
      <c r="J1614" s="55">
        <v>39630</v>
      </c>
    </row>
    <row r="1615" spans="1:10" x14ac:dyDescent="0.3">
      <c r="A1615" s="54" t="s">
        <v>3897</v>
      </c>
      <c r="B1615" s="54">
        <v>3018</v>
      </c>
      <c r="C1615" s="56" t="s">
        <v>23</v>
      </c>
      <c r="D1615" s="54" t="s">
        <v>3897</v>
      </c>
      <c r="E1615" s="54">
        <v>351</v>
      </c>
      <c r="F1615" s="54" t="s">
        <v>3591</v>
      </c>
      <c r="G1615" s="54">
        <v>2596228.963</v>
      </c>
      <c r="H1615" s="54">
        <v>1198089.777</v>
      </c>
      <c r="I1615" s="54" t="s">
        <v>21</v>
      </c>
      <c r="J1615" s="55">
        <v>39630</v>
      </c>
    </row>
    <row r="1616" spans="1:10" x14ac:dyDescent="0.3">
      <c r="A1616" s="54" t="s">
        <v>3897</v>
      </c>
      <c r="B1616" s="54">
        <v>3019</v>
      </c>
      <c r="C1616" s="56" t="s">
        <v>23</v>
      </c>
      <c r="D1616" s="54" t="s">
        <v>3897</v>
      </c>
      <c r="E1616" s="54">
        <v>351</v>
      </c>
      <c r="F1616" s="54" t="s">
        <v>3591</v>
      </c>
      <c r="G1616" s="54">
        <v>2593094.2450000001</v>
      </c>
      <c r="H1616" s="54">
        <v>1197769.523</v>
      </c>
      <c r="I1616" s="54" t="s">
        <v>21</v>
      </c>
      <c r="J1616" s="55">
        <v>39630</v>
      </c>
    </row>
    <row r="1617" spans="1:10" x14ac:dyDescent="0.3">
      <c r="A1617" s="54" t="s">
        <v>3897</v>
      </c>
      <c r="B1617" s="54">
        <v>3020</v>
      </c>
      <c r="C1617" s="56" t="s">
        <v>23</v>
      </c>
      <c r="D1617" s="54" t="s">
        <v>3897</v>
      </c>
      <c r="E1617" s="54">
        <v>351</v>
      </c>
      <c r="F1617" s="54" t="s">
        <v>3591</v>
      </c>
      <c r="G1617" s="54">
        <v>2591033.1860000002</v>
      </c>
      <c r="H1617" s="54">
        <v>1198450.192</v>
      </c>
      <c r="I1617" s="54" t="s">
        <v>21</v>
      </c>
      <c r="J1617" s="55">
        <v>39630</v>
      </c>
    </row>
    <row r="1618" spans="1:10" x14ac:dyDescent="0.3">
      <c r="A1618" s="54" t="s">
        <v>3897</v>
      </c>
      <c r="B1618" s="54">
        <v>3020</v>
      </c>
      <c r="C1618" s="56" t="s">
        <v>23</v>
      </c>
      <c r="D1618" s="54" t="s">
        <v>3893</v>
      </c>
      <c r="E1618" s="54">
        <v>663</v>
      </c>
      <c r="F1618" s="54" t="s">
        <v>3591</v>
      </c>
      <c r="G1618" s="54">
        <v>2591425.591</v>
      </c>
      <c r="H1618" s="54">
        <v>1199404.1540000001</v>
      </c>
      <c r="I1618" s="54" t="s">
        <v>21</v>
      </c>
      <c r="J1618" s="55">
        <v>39630</v>
      </c>
    </row>
    <row r="1619" spans="1:10" x14ac:dyDescent="0.3">
      <c r="A1619" s="54" t="s">
        <v>3897</v>
      </c>
      <c r="B1619" s="54">
        <v>3027</v>
      </c>
      <c r="C1619" s="56" t="s">
        <v>23</v>
      </c>
      <c r="D1619" s="54" t="s">
        <v>3897</v>
      </c>
      <c r="E1619" s="54">
        <v>351</v>
      </c>
      <c r="F1619" s="54" t="s">
        <v>3591</v>
      </c>
      <c r="G1619" s="54">
        <v>2596061.9530000002</v>
      </c>
      <c r="H1619" s="54">
        <v>1200486.923</v>
      </c>
      <c r="I1619" s="54" t="s">
        <v>21</v>
      </c>
      <c r="J1619" s="55">
        <v>39630</v>
      </c>
    </row>
    <row r="1620" spans="1:10" x14ac:dyDescent="0.3">
      <c r="A1620" s="54" t="s">
        <v>4128</v>
      </c>
      <c r="B1620" s="54">
        <v>3032</v>
      </c>
      <c r="C1620" s="56" t="s">
        <v>23</v>
      </c>
      <c r="D1620" s="54" t="s">
        <v>3897</v>
      </c>
      <c r="E1620" s="54">
        <v>351</v>
      </c>
      <c r="F1620" s="54" t="s">
        <v>3591</v>
      </c>
      <c r="G1620" s="54">
        <v>2596304.8080000002</v>
      </c>
      <c r="H1620" s="54">
        <v>1201352.889</v>
      </c>
      <c r="I1620" s="54" t="s">
        <v>21</v>
      </c>
      <c r="J1620" s="55">
        <v>39630</v>
      </c>
    </row>
    <row r="1621" spans="1:10" x14ac:dyDescent="0.3">
      <c r="A1621" s="54" t="s">
        <v>4128</v>
      </c>
      <c r="B1621" s="54">
        <v>3032</v>
      </c>
      <c r="C1621" s="56" t="s">
        <v>23</v>
      </c>
      <c r="D1621" s="54" t="s">
        <v>4118</v>
      </c>
      <c r="E1621" s="54">
        <v>360</v>
      </c>
      <c r="F1621" s="54" t="s">
        <v>3591</v>
      </c>
      <c r="G1621" s="54">
        <v>2595394.602</v>
      </c>
      <c r="H1621" s="54">
        <v>1201955.845</v>
      </c>
      <c r="I1621" s="54" t="s">
        <v>21</v>
      </c>
      <c r="J1621" s="55">
        <v>39630</v>
      </c>
    </row>
    <row r="1622" spans="1:10" x14ac:dyDescent="0.3">
      <c r="A1622" s="54" t="s">
        <v>3896</v>
      </c>
      <c r="B1622" s="54">
        <v>3033</v>
      </c>
      <c r="C1622" s="56" t="s">
        <v>23</v>
      </c>
      <c r="D1622" s="54" t="s">
        <v>4118</v>
      </c>
      <c r="E1622" s="54">
        <v>360</v>
      </c>
      <c r="F1622" s="54" t="s">
        <v>3591</v>
      </c>
      <c r="G1622" s="54">
        <v>2593450.1260000002</v>
      </c>
      <c r="H1622" s="54">
        <v>1202687.2279999999</v>
      </c>
      <c r="I1622" s="54" t="s">
        <v>21</v>
      </c>
      <c r="J1622" s="55">
        <v>39630</v>
      </c>
    </row>
    <row r="1623" spans="1:10" x14ac:dyDescent="0.3">
      <c r="A1623" s="54" t="s">
        <v>3896</v>
      </c>
      <c r="B1623" s="54">
        <v>3033</v>
      </c>
      <c r="C1623" s="56" t="s">
        <v>23</v>
      </c>
      <c r="D1623" s="54" t="s">
        <v>3893</v>
      </c>
      <c r="E1623" s="54">
        <v>663</v>
      </c>
      <c r="F1623" s="54" t="s">
        <v>3591</v>
      </c>
      <c r="G1623" s="54">
        <v>2593844.125</v>
      </c>
      <c r="H1623" s="54">
        <v>1201399.871</v>
      </c>
      <c r="I1623" s="54" t="s">
        <v>21</v>
      </c>
      <c r="J1623" s="55">
        <v>39630</v>
      </c>
    </row>
    <row r="1624" spans="1:10" x14ac:dyDescent="0.3">
      <c r="A1624" s="54" t="s">
        <v>4127</v>
      </c>
      <c r="B1624" s="54">
        <v>3034</v>
      </c>
      <c r="C1624" s="56" t="s">
        <v>23</v>
      </c>
      <c r="D1624" s="54" t="s">
        <v>4118</v>
      </c>
      <c r="E1624" s="54">
        <v>360</v>
      </c>
      <c r="F1624" s="54" t="s">
        <v>3591</v>
      </c>
      <c r="G1624" s="54">
        <v>2590332.6159999999</v>
      </c>
      <c r="H1624" s="54">
        <v>1202899.3770000001</v>
      </c>
      <c r="I1624" s="54" t="s">
        <v>21</v>
      </c>
      <c r="J1624" s="55">
        <v>39630</v>
      </c>
    </row>
    <row r="1625" spans="1:10" x14ac:dyDescent="0.3">
      <c r="A1625" s="54" t="s">
        <v>4126</v>
      </c>
      <c r="B1625" s="54">
        <v>3035</v>
      </c>
      <c r="C1625" s="56" t="s">
        <v>23</v>
      </c>
      <c r="D1625" s="54" t="s">
        <v>4170</v>
      </c>
      <c r="E1625" s="54">
        <v>312</v>
      </c>
      <c r="F1625" s="54" t="s">
        <v>3591</v>
      </c>
      <c r="G1625" s="54">
        <v>2588354.33</v>
      </c>
      <c r="H1625" s="54">
        <v>1204810.7039999999</v>
      </c>
      <c r="I1625" s="54" t="s">
        <v>21</v>
      </c>
      <c r="J1625" s="55">
        <v>39630</v>
      </c>
    </row>
    <row r="1626" spans="1:10" x14ac:dyDescent="0.3">
      <c r="A1626" s="54" t="s">
        <v>4126</v>
      </c>
      <c r="B1626" s="54">
        <v>3035</v>
      </c>
      <c r="C1626" s="56" t="s">
        <v>23</v>
      </c>
      <c r="D1626" s="54" t="s">
        <v>4118</v>
      </c>
      <c r="E1626" s="54">
        <v>360</v>
      </c>
      <c r="F1626" s="54" t="s">
        <v>3591</v>
      </c>
      <c r="G1626" s="54">
        <v>2588921.6710000001</v>
      </c>
      <c r="H1626" s="54">
        <v>1204559.375</v>
      </c>
      <c r="I1626" s="54" t="s">
        <v>21</v>
      </c>
      <c r="J1626" s="55">
        <v>39630</v>
      </c>
    </row>
    <row r="1627" spans="1:10" x14ac:dyDescent="0.3">
      <c r="A1627" s="54" t="s">
        <v>4125</v>
      </c>
      <c r="B1627" s="54">
        <v>3036</v>
      </c>
      <c r="C1627" s="56" t="s">
        <v>23</v>
      </c>
      <c r="D1627" s="54" t="s">
        <v>4183</v>
      </c>
      <c r="E1627" s="54">
        <v>309</v>
      </c>
      <c r="F1627" s="54" t="s">
        <v>3591</v>
      </c>
      <c r="G1627" s="54">
        <v>2587068.426</v>
      </c>
      <c r="H1627" s="54">
        <v>1204379.7790000001</v>
      </c>
      <c r="I1627" s="54" t="s">
        <v>21</v>
      </c>
      <c r="J1627" s="55">
        <v>39630</v>
      </c>
    </row>
    <row r="1628" spans="1:10" x14ac:dyDescent="0.3">
      <c r="A1628" s="54" t="s">
        <v>4125</v>
      </c>
      <c r="B1628" s="54">
        <v>3036</v>
      </c>
      <c r="C1628" s="56" t="s">
        <v>23</v>
      </c>
      <c r="D1628" s="54" t="s">
        <v>4118</v>
      </c>
      <c r="E1628" s="54">
        <v>360</v>
      </c>
      <c r="F1628" s="54" t="s">
        <v>3591</v>
      </c>
      <c r="G1628" s="54">
        <v>2588298.2749999999</v>
      </c>
      <c r="H1628" s="54">
        <v>1202799.713</v>
      </c>
      <c r="I1628" s="54" t="s">
        <v>21</v>
      </c>
      <c r="J1628" s="55">
        <v>39630</v>
      </c>
    </row>
    <row r="1629" spans="1:10" x14ac:dyDescent="0.3">
      <c r="A1629" s="54" t="s">
        <v>4124</v>
      </c>
      <c r="B1629" s="54">
        <v>3037</v>
      </c>
      <c r="C1629" s="56" t="s">
        <v>23</v>
      </c>
      <c r="D1629" s="54" t="s">
        <v>3897</v>
      </c>
      <c r="E1629" s="54">
        <v>351</v>
      </c>
      <c r="F1629" s="54" t="s">
        <v>3591</v>
      </c>
      <c r="G1629" s="54">
        <v>2599346.84</v>
      </c>
      <c r="H1629" s="54">
        <v>1202322.898</v>
      </c>
      <c r="I1629" s="54" t="s">
        <v>21</v>
      </c>
      <c r="J1629" s="55">
        <v>39630</v>
      </c>
    </row>
    <row r="1630" spans="1:10" x14ac:dyDescent="0.3">
      <c r="A1630" s="54" t="s">
        <v>4124</v>
      </c>
      <c r="B1630" s="54">
        <v>3037</v>
      </c>
      <c r="C1630" s="56" t="s">
        <v>23</v>
      </c>
      <c r="D1630" s="54" t="s">
        <v>4143</v>
      </c>
      <c r="E1630" s="54">
        <v>354</v>
      </c>
      <c r="F1630" s="54" t="s">
        <v>3591</v>
      </c>
      <c r="G1630" s="54">
        <v>2598567.3859999999</v>
      </c>
      <c r="H1630" s="54">
        <v>1202904.693</v>
      </c>
      <c r="I1630" s="54" t="s">
        <v>21</v>
      </c>
      <c r="J1630" s="55">
        <v>39630</v>
      </c>
    </row>
    <row r="1631" spans="1:10" x14ac:dyDescent="0.3">
      <c r="A1631" s="54" t="s">
        <v>4124</v>
      </c>
      <c r="B1631" s="54">
        <v>3037</v>
      </c>
      <c r="C1631" s="56" t="s">
        <v>23</v>
      </c>
      <c r="D1631" s="54" t="s">
        <v>4118</v>
      </c>
      <c r="E1631" s="54">
        <v>360</v>
      </c>
      <c r="F1631" s="54" t="s">
        <v>3591</v>
      </c>
      <c r="G1631" s="54">
        <v>2597716.5320000001</v>
      </c>
      <c r="H1631" s="54">
        <v>1202130.933</v>
      </c>
      <c r="I1631" s="54" t="s">
        <v>21</v>
      </c>
      <c r="J1631" s="55">
        <v>39630</v>
      </c>
    </row>
    <row r="1632" spans="1:10" x14ac:dyDescent="0.3">
      <c r="A1632" s="54" t="s">
        <v>4143</v>
      </c>
      <c r="B1632" s="54">
        <v>3038</v>
      </c>
      <c r="C1632" s="56" t="s">
        <v>23</v>
      </c>
      <c r="D1632" s="54" t="s">
        <v>4143</v>
      </c>
      <c r="E1632" s="54">
        <v>354</v>
      </c>
      <c r="F1632" s="54" t="s">
        <v>3591</v>
      </c>
      <c r="G1632" s="54">
        <v>2598207.048</v>
      </c>
      <c r="H1632" s="54">
        <v>1205417.496</v>
      </c>
      <c r="I1632" s="54" t="s">
        <v>21</v>
      </c>
      <c r="J1632" s="55">
        <v>39630</v>
      </c>
    </row>
    <row r="1633" spans="1:10" x14ac:dyDescent="0.3">
      <c r="A1633" s="54" t="s">
        <v>4123</v>
      </c>
      <c r="B1633" s="54">
        <v>3042</v>
      </c>
      <c r="C1633" s="56" t="s">
        <v>23</v>
      </c>
      <c r="D1633" s="54" t="s">
        <v>4120</v>
      </c>
      <c r="E1633" s="54">
        <v>307</v>
      </c>
      <c r="F1633" s="54" t="s">
        <v>3591</v>
      </c>
      <c r="G1633" s="54">
        <v>2597016.574</v>
      </c>
      <c r="H1633" s="54">
        <v>1204567.023</v>
      </c>
      <c r="I1633" s="54" t="s">
        <v>21</v>
      </c>
      <c r="J1633" s="55">
        <v>39630</v>
      </c>
    </row>
    <row r="1634" spans="1:10" x14ac:dyDescent="0.3">
      <c r="A1634" s="54" t="s">
        <v>4123</v>
      </c>
      <c r="B1634" s="54">
        <v>3042</v>
      </c>
      <c r="C1634" s="56" t="s">
        <v>23</v>
      </c>
      <c r="D1634" s="54" t="s">
        <v>4143</v>
      </c>
      <c r="E1634" s="54">
        <v>354</v>
      </c>
      <c r="F1634" s="54" t="s">
        <v>3591</v>
      </c>
      <c r="G1634" s="54">
        <v>2597714.4350000001</v>
      </c>
      <c r="H1634" s="54">
        <v>1204169.9550000001</v>
      </c>
      <c r="I1634" s="54" t="s">
        <v>21</v>
      </c>
      <c r="J1634" s="55">
        <v>39630</v>
      </c>
    </row>
    <row r="1635" spans="1:10" x14ac:dyDescent="0.3">
      <c r="A1635" s="54" t="s">
        <v>4123</v>
      </c>
      <c r="B1635" s="54">
        <v>3042</v>
      </c>
      <c r="C1635" s="56" t="s">
        <v>23</v>
      </c>
      <c r="D1635" s="54" t="s">
        <v>4118</v>
      </c>
      <c r="E1635" s="54">
        <v>360</v>
      </c>
      <c r="F1635" s="54" t="s">
        <v>3591</v>
      </c>
      <c r="G1635" s="54">
        <v>2596208.517</v>
      </c>
      <c r="H1635" s="54">
        <v>1204980.2690000001</v>
      </c>
      <c r="I1635" s="54" t="s">
        <v>21</v>
      </c>
      <c r="J1635" s="55">
        <v>39630</v>
      </c>
    </row>
    <row r="1636" spans="1:10" x14ac:dyDescent="0.3">
      <c r="A1636" s="54" t="s">
        <v>4122</v>
      </c>
      <c r="B1636" s="54">
        <v>3043</v>
      </c>
      <c r="C1636" s="56" t="s">
        <v>23</v>
      </c>
      <c r="D1636" s="54" t="s">
        <v>4118</v>
      </c>
      <c r="E1636" s="54">
        <v>360</v>
      </c>
      <c r="F1636" s="54" t="s">
        <v>3591</v>
      </c>
      <c r="G1636" s="54">
        <v>2595799.48</v>
      </c>
      <c r="H1636" s="54">
        <v>1203938.8370000001</v>
      </c>
      <c r="I1636" s="54" t="s">
        <v>21</v>
      </c>
      <c r="J1636" s="55">
        <v>39630</v>
      </c>
    </row>
    <row r="1637" spans="1:10" x14ac:dyDescent="0.3">
      <c r="A1637" s="54" t="s">
        <v>4121</v>
      </c>
      <c r="B1637" s="54">
        <v>3044</v>
      </c>
      <c r="C1637" s="56" t="s">
        <v>46</v>
      </c>
      <c r="D1637" s="54" t="s">
        <v>4118</v>
      </c>
      <c r="E1637" s="54">
        <v>360</v>
      </c>
      <c r="F1637" s="54" t="s">
        <v>3591</v>
      </c>
      <c r="G1637" s="54">
        <v>2590444.3939999999</v>
      </c>
      <c r="H1637" s="54">
        <v>1205009.6880000001</v>
      </c>
      <c r="I1637" s="54" t="s">
        <v>21</v>
      </c>
      <c r="J1637" s="55">
        <v>39630</v>
      </c>
    </row>
    <row r="1638" spans="1:10" x14ac:dyDescent="0.3">
      <c r="A1638" s="54" t="s">
        <v>4120</v>
      </c>
      <c r="B1638" s="54">
        <v>3045</v>
      </c>
      <c r="C1638" s="56" t="s">
        <v>23</v>
      </c>
      <c r="D1638" s="54" t="s">
        <v>4120</v>
      </c>
      <c r="E1638" s="54">
        <v>307</v>
      </c>
      <c r="F1638" s="54" t="s">
        <v>3591</v>
      </c>
      <c r="G1638" s="54">
        <v>2594954.9380000001</v>
      </c>
      <c r="H1638" s="54">
        <v>1206470.0349999999</v>
      </c>
      <c r="I1638" s="54" t="s">
        <v>21</v>
      </c>
      <c r="J1638" s="55">
        <v>39630</v>
      </c>
    </row>
    <row r="1639" spans="1:10" x14ac:dyDescent="0.3">
      <c r="A1639" s="54" t="s">
        <v>4120</v>
      </c>
      <c r="B1639" s="54">
        <v>3045</v>
      </c>
      <c r="C1639" s="56" t="s">
        <v>23</v>
      </c>
      <c r="D1639" s="54" t="s">
        <v>4118</v>
      </c>
      <c r="E1639" s="54">
        <v>360</v>
      </c>
      <c r="F1639" s="54" t="s">
        <v>3591</v>
      </c>
      <c r="G1639" s="54">
        <v>2595599.702</v>
      </c>
      <c r="H1639" s="54">
        <v>1205504.0049999999</v>
      </c>
      <c r="I1639" s="54" t="s">
        <v>21</v>
      </c>
      <c r="J1639" s="55">
        <v>39630</v>
      </c>
    </row>
    <row r="1640" spans="1:10" x14ac:dyDescent="0.3">
      <c r="A1640" s="54" t="s">
        <v>4185</v>
      </c>
      <c r="B1640" s="54">
        <v>3046</v>
      </c>
      <c r="C1640" s="56" t="s">
        <v>23</v>
      </c>
      <c r="D1640" s="54" t="s">
        <v>4120</v>
      </c>
      <c r="E1640" s="54">
        <v>307</v>
      </c>
      <c r="F1640" s="54" t="s">
        <v>3591</v>
      </c>
      <c r="G1640" s="54">
        <v>2592520.6129999999</v>
      </c>
      <c r="H1640" s="54">
        <v>1206495.3959999999</v>
      </c>
      <c r="I1640" s="54" t="s">
        <v>21</v>
      </c>
      <c r="J1640" s="55">
        <v>39630</v>
      </c>
    </row>
    <row r="1641" spans="1:10" x14ac:dyDescent="0.3">
      <c r="A1641" s="54" t="s">
        <v>4145</v>
      </c>
      <c r="B1641" s="54">
        <v>3047</v>
      </c>
      <c r="C1641" s="56" t="s">
        <v>23</v>
      </c>
      <c r="D1641" s="54" t="s">
        <v>4144</v>
      </c>
      <c r="E1641" s="54">
        <v>353</v>
      </c>
      <c r="F1641" s="54" t="s">
        <v>3591</v>
      </c>
      <c r="G1641" s="54">
        <v>2599803.9190000002</v>
      </c>
      <c r="H1641" s="54">
        <v>1202895.4280000001</v>
      </c>
      <c r="I1641" s="54" t="s">
        <v>21</v>
      </c>
      <c r="J1641" s="55">
        <v>39630</v>
      </c>
    </row>
    <row r="1642" spans="1:10" x14ac:dyDescent="0.3">
      <c r="A1642" s="54" t="s">
        <v>4117</v>
      </c>
      <c r="B1642" s="54">
        <v>3048</v>
      </c>
      <c r="C1642" s="56" t="s">
        <v>23</v>
      </c>
      <c r="D1642" s="54" t="s">
        <v>3897</v>
      </c>
      <c r="E1642" s="54">
        <v>351</v>
      </c>
      <c r="F1642" s="54" t="s">
        <v>3591</v>
      </c>
      <c r="G1642" s="54">
        <v>2602271.2039999999</v>
      </c>
      <c r="H1642" s="54">
        <v>1202376.716</v>
      </c>
      <c r="I1642" s="54" t="s">
        <v>21</v>
      </c>
      <c r="J1642" s="55">
        <v>39630</v>
      </c>
    </row>
    <row r="1643" spans="1:10" x14ac:dyDescent="0.3">
      <c r="A1643" s="54" t="s">
        <v>4117</v>
      </c>
      <c r="B1643" s="54">
        <v>3048</v>
      </c>
      <c r="C1643" s="56" t="s">
        <v>23</v>
      </c>
      <c r="D1643" s="54" t="s">
        <v>4116</v>
      </c>
      <c r="E1643" s="54">
        <v>362</v>
      </c>
      <c r="F1643" s="54" t="s">
        <v>3591</v>
      </c>
      <c r="G1643" s="54">
        <v>2601760.1740000001</v>
      </c>
      <c r="H1643" s="54">
        <v>1202898.6200000001</v>
      </c>
      <c r="I1643" s="54" t="s">
        <v>21</v>
      </c>
      <c r="J1643" s="55">
        <v>39630</v>
      </c>
    </row>
    <row r="1644" spans="1:10" x14ac:dyDescent="0.3">
      <c r="A1644" s="54" t="s">
        <v>4119</v>
      </c>
      <c r="B1644" s="54">
        <v>3049</v>
      </c>
      <c r="C1644" s="56" t="s">
        <v>23</v>
      </c>
      <c r="D1644" s="54" t="s">
        <v>4118</v>
      </c>
      <c r="E1644" s="54">
        <v>360</v>
      </c>
      <c r="F1644" s="54" t="s">
        <v>3591</v>
      </c>
      <c r="G1644" s="54">
        <v>2592102.4720000001</v>
      </c>
      <c r="H1644" s="54">
        <v>1204585.0970000001</v>
      </c>
      <c r="I1644" s="54" t="s">
        <v>21</v>
      </c>
      <c r="J1644" s="55">
        <v>39630</v>
      </c>
    </row>
    <row r="1645" spans="1:10" x14ac:dyDescent="0.3">
      <c r="A1645" s="54" t="s">
        <v>4004</v>
      </c>
      <c r="B1645" s="54">
        <v>3052</v>
      </c>
      <c r="C1645" s="56" t="s">
        <v>23</v>
      </c>
      <c r="D1645" s="54" t="s">
        <v>4004</v>
      </c>
      <c r="E1645" s="54">
        <v>361</v>
      </c>
      <c r="F1645" s="54" t="s">
        <v>3591</v>
      </c>
      <c r="G1645" s="54">
        <v>2601116.7599999998</v>
      </c>
      <c r="H1645" s="54">
        <v>1205068.372</v>
      </c>
      <c r="I1645" s="54" t="s">
        <v>21</v>
      </c>
      <c r="J1645" s="55">
        <v>39630</v>
      </c>
    </row>
    <row r="1646" spans="1:10" x14ac:dyDescent="0.3">
      <c r="A1646" s="54" t="s">
        <v>4004</v>
      </c>
      <c r="B1646" s="54">
        <v>3052</v>
      </c>
      <c r="C1646" s="56" t="s">
        <v>23</v>
      </c>
      <c r="D1646" s="54" t="s">
        <v>4002</v>
      </c>
      <c r="E1646" s="54">
        <v>546</v>
      </c>
      <c r="F1646" s="54" t="s">
        <v>3591</v>
      </c>
      <c r="G1646" s="54">
        <v>2602034.0619999999</v>
      </c>
      <c r="H1646" s="54">
        <v>1205883.6029999999</v>
      </c>
      <c r="I1646" s="54" t="s">
        <v>21</v>
      </c>
      <c r="J1646" s="55">
        <v>39630</v>
      </c>
    </row>
    <row r="1647" spans="1:10" x14ac:dyDescent="0.3">
      <c r="A1647" s="54" t="s">
        <v>4021</v>
      </c>
      <c r="B1647" s="54">
        <v>3053</v>
      </c>
      <c r="C1647" s="56" t="s">
        <v>46</v>
      </c>
      <c r="D1647" s="54" t="s">
        <v>4020</v>
      </c>
      <c r="E1647" s="54">
        <v>535</v>
      </c>
      <c r="F1647" s="54" t="s">
        <v>3591</v>
      </c>
      <c r="G1647" s="54">
        <v>2601096.7489999998</v>
      </c>
      <c r="H1647" s="54">
        <v>1209737.277</v>
      </c>
      <c r="I1647" s="54" t="s">
        <v>21</v>
      </c>
      <c r="J1647" s="55">
        <v>39630</v>
      </c>
    </row>
    <row r="1648" spans="1:10" x14ac:dyDescent="0.3">
      <c r="A1648" s="54" t="s">
        <v>4003</v>
      </c>
      <c r="B1648" s="54">
        <v>3053</v>
      </c>
      <c r="C1648" s="56" t="s">
        <v>44</v>
      </c>
      <c r="D1648" s="54" t="s">
        <v>4002</v>
      </c>
      <c r="E1648" s="54">
        <v>546</v>
      </c>
      <c r="F1648" s="54" t="s">
        <v>3591</v>
      </c>
      <c r="G1648" s="54">
        <v>2598518.31</v>
      </c>
      <c r="H1648" s="54">
        <v>1207592.58</v>
      </c>
      <c r="I1648" s="54" t="s">
        <v>21</v>
      </c>
      <c r="J1648" s="55">
        <v>39630</v>
      </c>
    </row>
    <row r="1649" spans="1:10" x14ac:dyDescent="0.3">
      <c r="A1649" s="54" t="s">
        <v>4182</v>
      </c>
      <c r="B1649" s="54">
        <v>3053</v>
      </c>
      <c r="C1649" s="56" t="s">
        <v>348</v>
      </c>
      <c r="D1649" s="54" t="s">
        <v>4176</v>
      </c>
      <c r="E1649" s="54">
        <v>310</v>
      </c>
      <c r="F1649" s="54" t="s">
        <v>3591</v>
      </c>
      <c r="G1649" s="54">
        <v>2599368.0780000002</v>
      </c>
      <c r="H1649" s="54">
        <v>1209730.692</v>
      </c>
      <c r="I1649" s="54" t="s">
        <v>21</v>
      </c>
      <c r="J1649" s="55">
        <v>39630</v>
      </c>
    </row>
    <row r="1650" spans="1:10" x14ac:dyDescent="0.3">
      <c r="A1650" s="54" t="s">
        <v>4002</v>
      </c>
      <c r="B1650" s="54">
        <v>3053</v>
      </c>
      <c r="C1650" s="56" t="s">
        <v>23</v>
      </c>
      <c r="D1650" s="54" t="s">
        <v>4175</v>
      </c>
      <c r="E1650" s="54">
        <v>311</v>
      </c>
      <c r="F1650" s="54" t="s">
        <v>3591</v>
      </c>
      <c r="G1650" s="54">
        <v>2599074.466</v>
      </c>
      <c r="H1650" s="54">
        <v>1208968.3330000001</v>
      </c>
      <c r="I1650" s="54" t="s">
        <v>21</v>
      </c>
      <c r="J1650" s="55">
        <v>39630</v>
      </c>
    </row>
    <row r="1651" spans="1:10" x14ac:dyDescent="0.3">
      <c r="A1651" s="54" t="s">
        <v>4002</v>
      </c>
      <c r="B1651" s="54">
        <v>3053</v>
      </c>
      <c r="C1651" s="56" t="s">
        <v>23</v>
      </c>
      <c r="D1651" s="54" t="s">
        <v>4005</v>
      </c>
      <c r="E1651" s="54">
        <v>544</v>
      </c>
      <c r="F1651" s="54" t="s">
        <v>3591</v>
      </c>
      <c r="G1651" s="54">
        <v>2601892.1919999998</v>
      </c>
      <c r="H1651" s="54">
        <v>1207059.858</v>
      </c>
      <c r="I1651" s="54" t="s">
        <v>21</v>
      </c>
      <c r="J1651" s="55">
        <v>39630</v>
      </c>
    </row>
    <row r="1652" spans="1:10" x14ac:dyDescent="0.3">
      <c r="A1652" s="54" t="s">
        <v>4002</v>
      </c>
      <c r="B1652" s="54">
        <v>3053</v>
      </c>
      <c r="C1652" s="56" t="s">
        <v>23</v>
      </c>
      <c r="D1652" s="54" t="s">
        <v>4002</v>
      </c>
      <c r="E1652" s="54">
        <v>546</v>
      </c>
      <c r="F1652" s="54" t="s">
        <v>3591</v>
      </c>
      <c r="G1652" s="54">
        <v>2599934.4049999998</v>
      </c>
      <c r="H1652" s="54">
        <v>1207894.7819999999</v>
      </c>
      <c r="I1652" s="54" t="s">
        <v>21</v>
      </c>
      <c r="J1652" s="55">
        <v>39630</v>
      </c>
    </row>
    <row r="1653" spans="1:10" x14ac:dyDescent="0.3">
      <c r="A1653" s="54" t="s">
        <v>4000</v>
      </c>
      <c r="B1653" s="54">
        <v>3053</v>
      </c>
      <c r="C1653" s="56" t="s">
        <v>98</v>
      </c>
      <c r="D1653" s="54" t="s">
        <v>4000</v>
      </c>
      <c r="E1653" s="54">
        <v>553</v>
      </c>
      <c r="F1653" s="54" t="s">
        <v>3591</v>
      </c>
      <c r="G1653" s="54">
        <v>2602323.537</v>
      </c>
      <c r="H1653" s="54">
        <v>1208850.3</v>
      </c>
      <c r="I1653" s="54" t="s">
        <v>21</v>
      </c>
      <c r="J1653" s="55">
        <v>39630</v>
      </c>
    </row>
    <row r="1654" spans="1:10" x14ac:dyDescent="0.3">
      <c r="A1654" s="54" t="s">
        <v>4175</v>
      </c>
      <c r="B1654" s="54">
        <v>3054</v>
      </c>
      <c r="C1654" s="56" t="s">
        <v>23</v>
      </c>
      <c r="D1654" s="54" t="s">
        <v>4175</v>
      </c>
      <c r="E1654" s="54">
        <v>311</v>
      </c>
      <c r="F1654" s="54" t="s">
        <v>3591</v>
      </c>
      <c r="G1654" s="54">
        <v>2595347.827</v>
      </c>
      <c r="H1654" s="54">
        <v>1209383.727</v>
      </c>
      <c r="I1654" s="54" t="s">
        <v>21</v>
      </c>
      <c r="J1654" s="55">
        <v>39630</v>
      </c>
    </row>
    <row r="1655" spans="1:10" x14ac:dyDescent="0.3">
      <c r="A1655" s="54" t="s">
        <v>4116</v>
      </c>
      <c r="B1655" s="54">
        <v>3063</v>
      </c>
      <c r="C1655" s="56" t="s">
        <v>23</v>
      </c>
      <c r="D1655" s="54" t="s">
        <v>3897</v>
      </c>
      <c r="E1655" s="54">
        <v>351</v>
      </c>
      <c r="F1655" s="54" t="s">
        <v>3591</v>
      </c>
      <c r="G1655" s="54">
        <v>2602547.344</v>
      </c>
      <c r="H1655" s="54">
        <v>1201920.2890000001</v>
      </c>
      <c r="I1655" s="54" t="s">
        <v>21</v>
      </c>
      <c r="J1655" s="55">
        <v>39630</v>
      </c>
    </row>
    <row r="1656" spans="1:10" x14ac:dyDescent="0.3">
      <c r="A1656" s="54" t="s">
        <v>4116</v>
      </c>
      <c r="B1656" s="54">
        <v>3063</v>
      </c>
      <c r="C1656" s="56" t="s">
        <v>23</v>
      </c>
      <c r="D1656" s="54" t="s">
        <v>4116</v>
      </c>
      <c r="E1656" s="54">
        <v>362</v>
      </c>
      <c r="F1656" s="54" t="s">
        <v>3591</v>
      </c>
      <c r="G1656" s="54">
        <v>2603041.8250000002</v>
      </c>
      <c r="H1656" s="54">
        <v>1203270.551</v>
      </c>
      <c r="I1656" s="54" t="s">
        <v>21</v>
      </c>
      <c r="J1656" s="55">
        <v>39630</v>
      </c>
    </row>
    <row r="1657" spans="1:10" x14ac:dyDescent="0.3">
      <c r="A1657" s="54" t="s">
        <v>4116</v>
      </c>
      <c r="B1657" s="54">
        <v>3063</v>
      </c>
      <c r="C1657" s="56" t="s">
        <v>23</v>
      </c>
      <c r="D1657" s="54" t="s">
        <v>4113</v>
      </c>
      <c r="E1657" s="54">
        <v>363</v>
      </c>
      <c r="F1657" s="54" t="s">
        <v>3591</v>
      </c>
      <c r="G1657" s="54">
        <v>2603568.8480000002</v>
      </c>
      <c r="H1657" s="54">
        <v>1202058.4750000001</v>
      </c>
      <c r="I1657" s="54" t="s">
        <v>21</v>
      </c>
      <c r="J1657" s="55">
        <v>39630</v>
      </c>
    </row>
    <row r="1658" spans="1:10" x14ac:dyDescent="0.3">
      <c r="A1658" s="54" t="s">
        <v>4115</v>
      </c>
      <c r="B1658" s="54">
        <v>3065</v>
      </c>
      <c r="C1658" s="56" t="s">
        <v>23</v>
      </c>
      <c r="D1658" s="54" t="s">
        <v>4115</v>
      </c>
      <c r="E1658" s="54">
        <v>352</v>
      </c>
      <c r="F1658" s="54" t="s">
        <v>3591</v>
      </c>
      <c r="G1658" s="54">
        <v>2605303.2080000001</v>
      </c>
      <c r="H1658" s="54">
        <v>1203675.0970000001</v>
      </c>
      <c r="I1658" s="54" t="s">
        <v>21</v>
      </c>
      <c r="J1658" s="55">
        <v>39630</v>
      </c>
    </row>
    <row r="1659" spans="1:10" x14ac:dyDescent="0.3">
      <c r="A1659" s="54" t="s">
        <v>4115</v>
      </c>
      <c r="B1659" s="54">
        <v>3065</v>
      </c>
      <c r="C1659" s="56" t="s">
        <v>23</v>
      </c>
      <c r="D1659" s="54" t="s">
        <v>4113</v>
      </c>
      <c r="E1659" s="54">
        <v>363</v>
      </c>
      <c r="F1659" s="54" t="s">
        <v>3591</v>
      </c>
      <c r="G1659" s="54">
        <v>2604129.7519999999</v>
      </c>
      <c r="H1659" s="54">
        <v>1201728.2790000001</v>
      </c>
      <c r="I1659" s="54" t="s">
        <v>21</v>
      </c>
      <c r="J1659" s="55">
        <v>39630</v>
      </c>
    </row>
    <row r="1660" spans="1:10" x14ac:dyDescent="0.3">
      <c r="A1660" s="54" t="s">
        <v>4114</v>
      </c>
      <c r="B1660" s="54">
        <v>3066</v>
      </c>
      <c r="C1660" s="56" t="s">
        <v>23</v>
      </c>
      <c r="D1660" s="54" t="s">
        <v>4115</v>
      </c>
      <c r="E1660" s="54">
        <v>352</v>
      </c>
      <c r="F1660" s="54" t="s">
        <v>3591</v>
      </c>
      <c r="G1660" s="54">
        <v>2606884.6239999998</v>
      </c>
      <c r="H1660" s="54">
        <v>1201279.4339999999</v>
      </c>
      <c r="I1660" s="54" t="s">
        <v>21</v>
      </c>
      <c r="J1660" s="55">
        <v>39630</v>
      </c>
    </row>
    <row r="1661" spans="1:10" x14ac:dyDescent="0.3">
      <c r="A1661" s="54" t="s">
        <v>4114</v>
      </c>
      <c r="B1661" s="54">
        <v>3066</v>
      </c>
      <c r="C1661" s="56" t="s">
        <v>23</v>
      </c>
      <c r="D1661" s="54" t="s">
        <v>4114</v>
      </c>
      <c r="E1661" s="54">
        <v>358</v>
      </c>
      <c r="F1661" s="54" t="s">
        <v>3591</v>
      </c>
      <c r="G1661" s="54">
        <v>2606383.906</v>
      </c>
      <c r="H1661" s="54">
        <v>1200211.939</v>
      </c>
      <c r="I1661" s="54" t="s">
        <v>21</v>
      </c>
      <c r="J1661" s="55">
        <v>39630</v>
      </c>
    </row>
    <row r="1662" spans="1:10" x14ac:dyDescent="0.3">
      <c r="A1662" s="54" t="s">
        <v>4114</v>
      </c>
      <c r="B1662" s="54">
        <v>3066</v>
      </c>
      <c r="C1662" s="56" t="s">
        <v>23</v>
      </c>
      <c r="D1662" s="54" t="s">
        <v>4129</v>
      </c>
      <c r="E1662" s="54">
        <v>359</v>
      </c>
      <c r="F1662" s="54" t="s">
        <v>3591</v>
      </c>
      <c r="G1662" s="54">
        <v>2608418.0980000002</v>
      </c>
      <c r="H1662" s="54">
        <v>1202625.1850000001</v>
      </c>
      <c r="I1662" s="54" t="s">
        <v>21</v>
      </c>
      <c r="J1662" s="55">
        <v>39630</v>
      </c>
    </row>
    <row r="1663" spans="1:10" x14ac:dyDescent="0.3">
      <c r="A1663" s="54" t="s">
        <v>4114</v>
      </c>
      <c r="B1663" s="54">
        <v>3066</v>
      </c>
      <c r="C1663" s="56" t="s">
        <v>23</v>
      </c>
      <c r="D1663" s="54" t="s">
        <v>4113</v>
      </c>
      <c r="E1663" s="54">
        <v>363</v>
      </c>
      <c r="F1663" s="54" t="s">
        <v>3591</v>
      </c>
      <c r="G1663" s="54">
        <v>2605505.3810000001</v>
      </c>
      <c r="H1663" s="54">
        <v>1201041.159</v>
      </c>
      <c r="I1663" s="54" t="s">
        <v>21</v>
      </c>
      <c r="J1663" s="55">
        <v>39630</v>
      </c>
    </row>
    <row r="1664" spans="1:10" x14ac:dyDescent="0.3">
      <c r="A1664" s="54" t="s">
        <v>4130</v>
      </c>
      <c r="B1664" s="54">
        <v>3067</v>
      </c>
      <c r="C1664" s="56" t="s">
        <v>23</v>
      </c>
      <c r="D1664" s="54" t="s">
        <v>4114</v>
      </c>
      <c r="E1664" s="54">
        <v>358</v>
      </c>
      <c r="F1664" s="54" t="s">
        <v>3591</v>
      </c>
      <c r="G1664" s="54">
        <v>2607469.11</v>
      </c>
      <c r="H1664" s="54">
        <v>1201299.7590000001</v>
      </c>
      <c r="I1664" s="54" t="s">
        <v>21</v>
      </c>
      <c r="J1664" s="55">
        <v>39630</v>
      </c>
    </row>
    <row r="1665" spans="1:10" x14ac:dyDescent="0.3">
      <c r="A1665" s="54" t="s">
        <v>4130</v>
      </c>
      <c r="B1665" s="54">
        <v>3067</v>
      </c>
      <c r="C1665" s="56" t="s">
        <v>23</v>
      </c>
      <c r="D1665" s="54" t="s">
        <v>4129</v>
      </c>
      <c r="E1665" s="54">
        <v>359</v>
      </c>
      <c r="F1665" s="54" t="s">
        <v>3591</v>
      </c>
      <c r="G1665" s="54">
        <v>2608649.0750000002</v>
      </c>
      <c r="H1665" s="54">
        <v>1202061.9809999999</v>
      </c>
      <c r="I1665" s="54" t="s">
        <v>21</v>
      </c>
      <c r="J1665" s="55">
        <v>39630</v>
      </c>
    </row>
    <row r="1666" spans="1:10" x14ac:dyDescent="0.3">
      <c r="A1666" s="54" t="s">
        <v>3920</v>
      </c>
      <c r="B1666" s="54">
        <v>3068</v>
      </c>
      <c r="C1666" s="56" t="s">
        <v>23</v>
      </c>
      <c r="D1666" s="54" t="s">
        <v>4129</v>
      </c>
      <c r="E1666" s="54">
        <v>359</v>
      </c>
      <c r="F1666" s="54" t="s">
        <v>3591</v>
      </c>
      <c r="G1666" s="54">
        <v>2611105.514</v>
      </c>
      <c r="H1666" s="54">
        <v>1201737.02</v>
      </c>
      <c r="I1666" s="54" t="s">
        <v>21</v>
      </c>
      <c r="J1666" s="55">
        <v>39630</v>
      </c>
    </row>
    <row r="1667" spans="1:10" x14ac:dyDescent="0.3">
      <c r="A1667" s="54" t="s">
        <v>3920</v>
      </c>
      <c r="B1667" s="54">
        <v>3068</v>
      </c>
      <c r="C1667" s="56" t="s">
        <v>23</v>
      </c>
      <c r="D1667" s="54" t="s">
        <v>3921</v>
      </c>
      <c r="E1667" s="54">
        <v>626</v>
      </c>
      <c r="F1667" s="54" t="s">
        <v>3591</v>
      </c>
      <c r="G1667" s="54">
        <v>2612790.3969999999</v>
      </c>
      <c r="H1667" s="54">
        <v>1200907.885</v>
      </c>
      <c r="I1667" s="54" t="s">
        <v>21</v>
      </c>
      <c r="J1667" s="55">
        <v>39630</v>
      </c>
    </row>
    <row r="1668" spans="1:10" x14ac:dyDescent="0.3">
      <c r="A1668" s="54" t="s">
        <v>3920</v>
      </c>
      <c r="B1668" s="54">
        <v>3068</v>
      </c>
      <c r="C1668" s="56" t="s">
        <v>23</v>
      </c>
      <c r="D1668" s="54" t="s">
        <v>3913</v>
      </c>
      <c r="E1668" s="54">
        <v>627</v>
      </c>
      <c r="F1668" s="54" t="s">
        <v>3591</v>
      </c>
      <c r="G1668" s="54">
        <v>2611647.1809999999</v>
      </c>
      <c r="H1668" s="54">
        <v>1199920.973</v>
      </c>
      <c r="I1668" s="54" t="s">
        <v>21</v>
      </c>
      <c r="J1668" s="55">
        <v>39630</v>
      </c>
    </row>
    <row r="1669" spans="1:10" x14ac:dyDescent="0.3">
      <c r="A1669" s="54" t="s">
        <v>4113</v>
      </c>
      <c r="B1669" s="54">
        <v>3072</v>
      </c>
      <c r="C1669" s="56" t="s">
        <v>23</v>
      </c>
      <c r="D1669" s="54" t="s">
        <v>3897</v>
      </c>
      <c r="E1669" s="54">
        <v>351</v>
      </c>
      <c r="F1669" s="54" t="s">
        <v>3591</v>
      </c>
      <c r="G1669" s="54">
        <v>2603109.3709999998</v>
      </c>
      <c r="H1669" s="54">
        <v>1201857.7150000001</v>
      </c>
      <c r="I1669" s="54" t="s">
        <v>21</v>
      </c>
      <c r="J1669" s="55">
        <v>39630</v>
      </c>
    </row>
    <row r="1670" spans="1:10" x14ac:dyDescent="0.3">
      <c r="A1670" s="54" t="s">
        <v>4113</v>
      </c>
      <c r="B1670" s="54">
        <v>3072</v>
      </c>
      <c r="C1670" s="56" t="s">
        <v>23</v>
      </c>
      <c r="D1670" s="54" t="s">
        <v>4113</v>
      </c>
      <c r="E1670" s="54">
        <v>363</v>
      </c>
      <c r="F1670" s="54" t="s">
        <v>3591</v>
      </c>
      <c r="G1670" s="54">
        <v>2604100.6719999998</v>
      </c>
      <c r="H1670" s="54">
        <v>1200268.2479999999</v>
      </c>
      <c r="I1670" s="54" t="s">
        <v>21</v>
      </c>
      <c r="J1670" s="55">
        <v>39630</v>
      </c>
    </row>
    <row r="1671" spans="1:10" x14ac:dyDescent="0.3">
      <c r="A1671" s="54" t="s">
        <v>3906</v>
      </c>
      <c r="B1671" s="54">
        <v>3073</v>
      </c>
      <c r="C1671" s="56" t="s">
        <v>23</v>
      </c>
      <c r="D1671" s="54" t="s">
        <v>3897</v>
      </c>
      <c r="E1671" s="54">
        <v>351</v>
      </c>
      <c r="F1671" s="54" t="s">
        <v>3591</v>
      </c>
      <c r="G1671" s="54">
        <v>2604108.8739999998</v>
      </c>
      <c r="H1671" s="54">
        <v>1198634.24</v>
      </c>
      <c r="I1671" s="54" t="s">
        <v>21</v>
      </c>
      <c r="J1671" s="55">
        <v>39630</v>
      </c>
    </row>
    <row r="1672" spans="1:10" x14ac:dyDescent="0.3">
      <c r="A1672" s="54" t="s">
        <v>3906</v>
      </c>
      <c r="B1672" s="54">
        <v>3073</v>
      </c>
      <c r="C1672" s="56" t="s">
        <v>23</v>
      </c>
      <c r="D1672" s="54" t="s">
        <v>4133</v>
      </c>
      <c r="E1672" s="54">
        <v>356</v>
      </c>
      <c r="F1672" s="54" t="s">
        <v>3591</v>
      </c>
      <c r="G1672" s="54">
        <v>2605217.2829999998</v>
      </c>
      <c r="H1672" s="54">
        <v>1198228.19</v>
      </c>
      <c r="I1672" s="54" t="s">
        <v>21</v>
      </c>
      <c r="J1672" s="55">
        <v>39630</v>
      </c>
    </row>
    <row r="1673" spans="1:10" x14ac:dyDescent="0.3">
      <c r="A1673" s="54" t="s">
        <v>3906</v>
      </c>
      <c r="B1673" s="54">
        <v>3073</v>
      </c>
      <c r="C1673" s="56" t="s">
        <v>23</v>
      </c>
      <c r="D1673" s="54" t="s">
        <v>4113</v>
      </c>
      <c r="E1673" s="54">
        <v>363</v>
      </c>
      <c r="F1673" s="54" t="s">
        <v>3591</v>
      </c>
      <c r="G1673" s="54">
        <v>2605362.87</v>
      </c>
      <c r="H1673" s="54">
        <v>1199927.2150000001</v>
      </c>
      <c r="I1673" s="54" t="s">
        <v>21</v>
      </c>
      <c r="J1673" s="55">
        <v>39630</v>
      </c>
    </row>
    <row r="1674" spans="1:10" x14ac:dyDescent="0.3">
      <c r="A1674" s="54" t="s">
        <v>3906</v>
      </c>
      <c r="B1674" s="54">
        <v>3073</v>
      </c>
      <c r="C1674" s="56" t="s">
        <v>23</v>
      </c>
      <c r="D1674" s="54" t="s">
        <v>3904</v>
      </c>
      <c r="E1674" s="54">
        <v>630</v>
      </c>
      <c r="F1674" s="54" t="s">
        <v>3591</v>
      </c>
      <c r="G1674" s="54">
        <v>2605835.67</v>
      </c>
      <c r="H1674" s="54">
        <v>1197341.6370000001</v>
      </c>
      <c r="I1674" s="54" t="s">
        <v>21</v>
      </c>
      <c r="J1674" s="55">
        <v>39630</v>
      </c>
    </row>
    <row r="1675" spans="1:10" x14ac:dyDescent="0.3">
      <c r="A1675" s="54" t="s">
        <v>4134</v>
      </c>
      <c r="B1675" s="54">
        <v>3074</v>
      </c>
      <c r="C1675" s="56" t="s">
        <v>23</v>
      </c>
      <c r="D1675" s="54" t="s">
        <v>4133</v>
      </c>
      <c r="E1675" s="54">
        <v>356</v>
      </c>
      <c r="F1675" s="54" t="s">
        <v>3591</v>
      </c>
      <c r="G1675" s="54">
        <v>2603635.8930000002</v>
      </c>
      <c r="H1675" s="54">
        <v>1197279.82</v>
      </c>
      <c r="I1675" s="54" t="s">
        <v>21</v>
      </c>
      <c r="J1675" s="55">
        <v>39630</v>
      </c>
    </row>
    <row r="1676" spans="1:10" x14ac:dyDescent="0.3">
      <c r="A1676" s="54" t="s">
        <v>3919</v>
      </c>
      <c r="B1676" s="54">
        <v>3075</v>
      </c>
      <c r="C1676" s="56" t="s">
        <v>23</v>
      </c>
      <c r="D1676" s="54" t="s">
        <v>3913</v>
      </c>
      <c r="E1676" s="54">
        <v>627</v>
      </c>
      <c r="F1676" s="54" t="s">
        <v>3591</v>
      </c>
      <c r="G1676" s="54">
        <v>2607341.1379999998</v>
      </c>
      <c r="H1676" s="54">
        <v>1197314.791</v>
      </c>
      <c r="I1676" s="54" t="s">
        <v>21</v>
      </c>
      <c r="J1676" s="55">
        <v>39630</v>
      </c>
    </row>
    <row r="1677" spans="1:10" x14ac:dyDescent="0.3">
      <c r="A1677" s="54" t="s">
        <v>3918</v>
      </c>
      <c r="B1677" s="54">
        <v>3075</v>
      </c>
      <c r="C1677" s="56" t="s">
        <v>46</v>
      </c>
      <c r="D1677" s="54" t="s">
        <v>3913</v>
      </c>
      <c r="E1677" s="54">
        <v>627</v>
      </c>
      <c r="F1677" s="54" t="s">
        <v>3591</v>
      </c>
      <c r="G1677" s="54">
        <v>2607948.5639999998</v>
      </c>
      <c r="H1677" s="54">
        <v>1196086.642</v>
      </c>
      <c r="I1677" s="54" t="s">
        <v>21</v>
      </c>
      <c r="J1677" s="55">
        <v>41030</v>
      </c>
    </row>
    <row r="1678" spans="1:10" x14ac:dyDescent="0.3">
      <c r="A1678" s="54" t="s">
        <v>3913</v>
      </c>
      <c r="B1678" s="54">
        <v>3076</v>
      </c>
      <c r="C1678" s="56" t="s">
        <v>23</v>
      </c>
      <c r="D1678" s="54" t="s">
        <v>4133</v>
      </c>
      <c r="E1678" s="54">
        <v>356</v>
      </c>
      <c r="F1678" s="54" t="s">
        <v>3591</v>
      </c>
      <c r="G1678" s="54">
        <v>2606006.9369999999</v>
      </c>
      <c r="H1678" s="54">
        <v>1199020.6229999999</v>
      </c>
      <c r="I1678" s="54" t="s">
        <v>21</v>
      </c>
      <c r="J1678" s="55">
        <v>39630</v>
      </c>
    </row>
    <row r="1679" spans="1:10" x14ac:dyDescent="0.3">
      <c r="A1679" s="54" t="s">
        <v>3913</v>
      </c>
      <c r="B1679" s="54">
        <v>3076</v>
      </c>
      <c r="C1679" s="56" t="s">
        <v>23</v>
      </c>
      <c r="D1679" s="54" t="s">
        <v>4114</v>
      </c>
      <c r="E1679" s="54">
        <v>358</v>
      </c>
      <c r="F1679" s="54" t="s">
        <v>3591</v>
      </c>
      <c r="G1679" s="54">
        <v>2606382.412</v>
      </c>
      <c r="H1679" s="54">
        <v>1199144.0379999999</v>
      </c>
      <c r="I1679" s="54" t="s">
        <v>21</v>
      </c>
      <c r="J1679" s="55">
        <v>39630</v>
      </c>
    </row>
    <row r="1680" spans="1:10" x14ac:dyDescent="0.3">
      <c r="A1680" s="54" t="s">
        <v>3913</v>
      </c>
      <c r="B1680" s="54">
        <v>3076</v>
      </c>
      <c r="C1680" s="56" t="s">
        <v>23</v>
      </c>
      <c r="D1680" s="54" t="s">
        <v>4129</v>
      </c>
      <c r="E1680" s="54">
        <v>359</v>
      </c>
      <c r="F1680" s="54" t="s">
        <v>3591</v>
      </c>
      <c r="G1680" s="54">
        <v>2607203.6800000002</v>
      </c>
      <c r="H1680" s="54">
        <v>1199037.784</v>
      </c>
      <c r="I1680" s="54" t="s">
        <v>21</v>
      </c>
      <c r="J1680" s="55">
        <v>39630</v>
      </c>
    </row>
    <row r="1681" spans="1:10" x14ac:dyDescent="0.3">
      <c r="A1681" s="54" t="s">
        <v>3913</v>
      </c>
      <c r="B1681" s="54">
        <v>3076</v>
      </c>
      <c r="C1681" s="56" t="s">
        <v>23</v>
      </c>
      <c r="D1681" s="54" t="s">
        <v>3913</v>
      </c>
      <c r="E1681" s="54">
        <v>627</v>
      </c>
      <c r="F1681" s="54" t="s">
        <v>3591</v>
      </c>
      <c r="G1681" s="54">
        <v>2609586.0559999999</v>
      </c>
      <c r="H1681" s="54">
        <v>1197749.2949999999</v>
      </c>
      <c r="I1681" s="54" t="s">
        <v>21</v>
      </c>
      <c r="J1681" s="55">
        <v>39630</v>
      </c>
    </row>
    <row r="1682" spans="1:10" x14ac:dyDescent="0.3">
      <c r="A1682" s="54" t="s">
        <v>3917</v>
      </c>
      <c r="B1682" s="54">
        <v>3077</v>
      </c>
      <c r="C1682" s="56" t="s">
        <v>23</v>
      </c>
      <c r="D1682" s="54" t="s">
        <v>3913</v>
      </c>
      <c r="E1682" s="54">
        <v>627</v>
      </c>
      <c r="F1682" s="54" t="s">
        <v>3591</v>
      </c>
      <c r="G1682" s="54">
        <v>2612390.321</v>
      </c>
      <c r="H1682" s="54">
        <v>1197568.8589999999</v>
      </c>
      <c r="I1682" s="54" t="s">
        <v>21</v>
      </c>
      <c r="J1682" s="55">
        <v>39630</v>
      </c>
    </row>
    <row r="1683" spans="1:10" x14ac:dyDescent="0.3">
      <c r="A1683" s="54" t="s">
        <v>3916</v>
      </c>
      <c r="B1683" s="54">
        <v>3078</v>
      </c>
      <c r="C1683" s="56" t="s">
        <v>23</v>
      </c>
      <c r="D1683" s="54" t="s">
        <v>3913</v>
      </c>
      <c r="E1683" s="54">
        <v>627</v>
      </c>
      <c r="F1683" s="54" t="s">
        <v>3591</v>
      </c>
      <c r="G1683" s="54">
        <v>2611064.298</v>
      </c>
      <c r="H1683" s="54">
        <v>1196247.686</v>
      </c>
      <c r="I1683" s="54" t="s">
        <v>21</v>
      </c>
      <c r="J1683" s="55">
        <v>39630</v>
      </c>
    </row>
    <row r="1684" spans="1:10" x14ac:dyDescent="0.3">
      <c r="A1684" s="54" t="s">
        <v>3915</v>
      </c>
      <c r="B1684" s="54">
        <v>3082</v>
      </c>
      <c r="C1684" s="56" t="s">
        <v>23</v>
      </c>
      <c r="D1684" s="54" t="s">
        <v>3912</v>
      </c>
      <c r="E1684" s="54">
        <v>608</v>
      </c>
      <c r="F1684" s="54" t="s">
        <v>3591</v>
      </c>
      <c r="G1684" s="54">
        <v>2613382.0610000002</v>
      </c>
      <c r="H1684" s="54">
        <v>1195104.527</v>
      </c>
      <c r="I1684" s="54" t="s">
        <v>21</v>
      </c>
      <c r="J1684" s="55">
        <v>39630</v>
      </c>
    </row>
    <row r="1685" spans="1:10" x14ac:dyDescent="0.3">
      <c r="A1685" s="54" t="s">
        <v>3915</v>
      </c>
      <c r="B1685" s="54">
        <v>3082</v>
      </c>
      <c r="C1685" s="56" t="s">
        <v>23</v>
      </c>
      <c r="D1685" s="54" t="s">
        <v>3913</v>
      </c>
      <c r="E1685" s="54">
        <v>627</v>
      </c>
      <c r="F1685" s="54" t="s">
        <v>3591</v>
      </c>
      <c r="G1685" s="54">
        <v>2613190.6129999999</v>
      </c>
      <c r="H1685" s="54">
        <v>1195596.3559999999</v>
      </c>
      <c r="I1685" s="54" t="s">
        <v>21</v>
      </c>
      <c r="J1685" s="55">
        <v>39630</v>
      </c>
    </row>
    <row r="1686" spans="1:10" x14ac:dyDescent="0.3">
      <c r="A1686" s="54" t="s">
        <v>3931</v>
      </c>
      <c r="B1686" s="54">
        <v>3083</v>
      </c>
      <c r="C1686" s="56" t="s">
        <v>23</v>
      </c>
      <c r="D1686" s="54" t="s">
        <v>3929</v>
      </c>
      <c r="E1686" s="54">
        <v>616</v>
      </c>
      <c r="F1686" s="54" t="s">
        <v>3591</v>
      </c>
      <c r="G1686" s="54">
        <v>2610753.3309999998</v>
      </c>
      <c r="H1686" s="54">
        <v>1194564.5</v>
      </c>
      <c r="I1686" s="54" t="s">
        <v>21</v>
      </c>
      <c r="J1686" s="55">
        <v>39630</v>
      </c>
    </row>
    <row r="1687" spans="1:10" x14ac:dyDescent="0.3">
      <c r="A1687" s="54" t="s">
        <v>4142</v>
      </c>
      <c r="B1687" s="54">
        <v>3084</v>
      </c>
      <c r="C1687" s="56" t="s">
        <v>23</v>
      </c>
      <c r="D1687" s="54" t="s">
        <v>3897</v>
      </c>
      <c r="E1687" s="54">
        <v>351</v>
      </c>
      <c r="F1687" s="54" t="s">
        <v>3591</v>
      </c>
      <c r="G1687" s="54">
        <v>2600675.5070000002</v>
      </c>
      <c r="H1687" s="54">
        <v>1197828.071</v>
      </c>
      <c r="I1687" s="54" t="s">
        <v>21</v>
      </c>
      <c r="J1687" s="55">
        <v>39630</v>
      </c>
    </row>
    <row r="1688" spans="1:10" x14ac:dyDescent="0.3">
      <c r="A1688" s="54" t="s">
        <v>4142</v>
      </c>
      <c r="B1688" s="54">
        <v>3084</v>
      </c>
      <c r="C1688" s="56" t="s">
        <v>23</v>
      </c>
      <c r="D1688" s="54" t="s">
        <v>4135</v>
      </c>
      <c r="E1688" s="54">
        <v>355</v>
      </c>
      <c r="F1688" s="54" t="s">
        <v>3591</v>
      </c>
      <c r="G1688" s="54">
        <v>2601085.7149999999</v>
      </c>
      <c r="H1688" s="54">
        <v>1196732.0819999999</v>
      </c>
      <c r="I1688" s="54" t="s">
        <v>21</v>
      </c>
      <c r="J1688" s="55">
        <v>39630</v>
      </c>
    </row>
    <row r="1689" spans="1:10" x14ac:dyDescent="0.3">
      <c r="A1689" s="54" t="s">
        <v>3725</v>
      </c>
      <c r="B1689" s="54">
        <v>3086</v>
      </c>
      <c r="C1689" s="56" t="s">
        <v>46</v>
      </c>
      <c r="D1689" s="54" t="s">
        <v>3722</v>
      </c>
      <c r="E1689" s="54">
        <v>888</v>
      </c>
      <c r="F1689" s="54" t="s">
        <v>3591</v>
      </c>
      <c r="G1689" s="54">
        <v>2601910.193</v>
      </c>
      <c r="H1689" s="54">
        <v>1193801.405</v>
      </c>
      <c r="I1689" s="54" t="s">
        <v>21</v>
      </c>
      <c r="J1689" s="55">
        <v>39630</v>
      </c>
    </row>
    <row r="1690" spans="1:10" x14ac:dyDescent="0.3">
      <c r="A1690" s="54" t="s">
        <v>3726</v>
      </c>
      <c r="B1690" s="54">
        <v>3086</v>
      </c>
      <c r="C1690" s="56" t="s">
        <v>23</v>
      </c>
      <c r="D1690" s="54" t="s">
        <v>3723</v>
      </c>
      <c r="E1690" s="54">
        <v>357</v>
      </c>
      <c r="F1690" s="54" t="s">
        <v>3591</v>
      </c>
      <c r="G1690" s="54">
        <v>2599930.344</v>
      </c>
      <c r="H1690" s="54">
        <v>1191808.6880000001</v>
      </c>
      <c r="I1690" s="54" t="s">
        <v>21</v>
      </c>
      <c r="J1690" s="55">
        <v>39630</v>
      </c>
    </row>
    <row r="1691" spans="1:10" x14ac:dyDescent="0.3">
      <c r="A1691" s="54" t="s">
        <v>3726</v>
      </c>
      <c r="B1691" s="54">
        <v>3086</v>
      </c>
      <c r="C1691" s="56" t="s">
        <v>23</v>
      </c>
      <c r="D1691" s="54" t="s">
        <v>3730</v>
      </c>
      <c r="E1691" s="54">
        <v>861</v>
      </c>
      <c r="F1691" s="54" t="s">
        <v>3591</v>
      </c>
      <c r="G1691" s="54">
        <v>2603553.6889999998</v>
      </c>
      <c r="H1691" s="54">
        <v>1192675.3910000001</v>
      </c>
      <c r="I1691" s="54" t="s">
        <v>21</v>
      </c>
      <c r="J1691" s="55">
        <v>39630</v>
      </c>
    </row>
    <row r="1692" spans="1:10" x14ac:dyDescent="0.3">
      <c r="A1692" s="54" t="s">
        <v>3726</v>
      </c>
      <c r="B1692" s="54">
        <v>3086</v>
      </c>
      <c r="C1692" s="56" t="s">
        <v>23</v>
      </c>
      <c r="D1692" s="54" t="s">
        <v>3724</v>
      </c>
      <c r="E1692" s="54">
        <v>877</v>
      </c>
      <c r="F1692" s="54" t="s">
        <v>3591</v>
      </c>
      <c r="G1692" s="54">
        <v>2602230.5430000001</v>
      </c>
      <c r="H1692" s="54">
        <v>1190926.7220000001</v>
      </c>
      <c r="I1692" s="54" t="s">
        <v>21</v>
      </c>
      <c r="J1692" s="55">
        <v>39630</v>
      </c>
    </row>
    <row r="1693" spans="1:10" x14ac:dyDescent="0.3">
      <c r="A1693" s="54" t="s">
        <v>3726</v>
      </c>
      <c r="B1693" s="54">
        <v>3086</v>
      </c>
      <c r="C1693" s="56" t="s">
        <v>23</v>
      </c>
      <c r="D1693" s="54" t="s">
        <v>3722</v>
      </c>
      <c r="E1693" s="54">
        <v>888</v>
      </c>
      <c r="F1693" s="54" t="s">
        <v>3591</v>
      </c>
      <c r="G1693" s="54">
        <v>2601873.84</v>
      </c>
      <c r="H1693" s="54">
        <v>1192065.7050000001</v>
      </c>
      <c r="I1693" s="54" t="s">
        <v>21</v>
      </c>
      <c r="J1693" s="55">
        <v>39630</v>
      </c>
    </row>
    <row r="1694" spans="1:10" x14ac:dyDescent="0.3">
      <c r="A1694" s="54" t="s">
        <v>3724</v>
      </c>
      <c r="B1694" s="54">
        <v>3087</v>
      </c>
      <c r="C1694" s="56" t="s">
        <v>23</v>
      </c>
      <c r="D1694" s="54" t="s">
        <v>3724</v>
      </c>
      <c r="E1694" s="54">
        <v>877</v>
      </c>
      <c r="F1694" s="54" t="s">
        <v>3591</v>
      </c>
      <c r="G1694" s="54">
        <v>2601413.94</v>
      </c>
      <c r="H1694" s="54">
        <v>1189859.6270000001</v>
      </c>
      <c r="I1694" s="54" t="s">
        <v>21</v>
      </c>
      <c r="J1694" s="55">
        <v>39630</v>
      </c>
    </row>
    <row r="1695" spans="1:10" x14ac:dyDescent="0.3">
      <c r="A1695" s="54" t="s">
        <v>3724</v>
      </c>
      <c r="B1695" s="54">
        <v>3087</v>
      </c>
      <c r="C1695" s="56" t="s">
        <v>23</v>
      </c>
      <c r="D1695" s="54" t="s">
        <v>3732</v>
      </c>
      <c r="E1695" s="54">
        <v>880</v>
      </c>
      <c r="F1695" s="54" t="s">
        <v>3591</v>
      </c>
      <c r="G1695" s="54">
        <v>2599690.662</v>
      </c>
      <c r="H1695" s="54">
        <v>1188784.8030000001</v>
      </c>
      <c r="I1695" s="54" t="s">
        <v>21</v>
      </c>
      <c r="J1695" s="55">
        <v>39630</v>
      </c>
    </row>
    <row r="1696" spans="1:10" x14ac:dyDescent="0.3">
      <c r="A1696" s="54" t="s">
        <v>3724</v>
      </c>
      <c r="B1696" s="54">
        <v>3087</v>
      </c>
      <c r="C1696" s="56" t="s">
        <v>23</v>
      </c>
      <c r="D1696" s="54" t="s">
        <v>3722</v>
      </c>
      <c r="E1696" s="54">
        <v>888</v>
      </c>
      <c r="F1696" s="54" t="s">
        <v>3591</v>
      </c>
      <c r="G1696" s="54">
        <v>2600274.5219999999</v>
      </c>
      <c r="H1696" s="54">
        <v>1190461.1880000001</v>
      </c>
      <c r="I1696" s="54" t="s">
        <v>21</v>
      </c>
      <c r="J1696" s="55">
        <v>39630</v>
      </c>
    </row>
    <row r="1697" spans="1:10" x14ac:dyDescent="0.3">
      <c r="A1697" s="54" t="s">
        <v>3738</v>
      </c>
      <c r="B1697" s="54">
        <v>3088</v>
      </c>
      <c r="C1697" s="56" t="s">
        <v>46</v>
      </c>
      <c r="D1697" s="54" t="s">
        <v>3732</v>
      </c>
      <c r="E1697" s="54">
        <v>880</v>
      </c>
      <c r="F1697" s="54" t="s">
        <v>3591</v>
      </c>
      <c r="G1697" s="54">
        <v>2601508.6310000001</v>
      </c>
      <c r="H1697" s="54">
        <v>1187572.9790000001</v>
      </c>
      <c r="I1697" s="54" t="s">
        <v>21</v>
      </c>
      <c r="J1697" s="55">
        <v>39630</v>
      </c>
    </row>
    <row r="1698" spans="1:10" x14ac:dyDescent="0.3">
      <c r="A1698" s="54" t="s">
        <v>3732</v>
      </c>
      <c r="B1698" s="54">
        <v>3088</v>
      </c>
      <c r="C1698" s="56" t="s">
        <v>23</v>
      </c>
      <c r="D1698" s="54" t="s">
        <v>3732</v>
      </c>
      <c r="E1698" s="54">
        <v>880</v>
      </c>
      <c r="F1698" s="54" t="s">
        <v>3591</v>
      </c>
      <c r="G1698" s="54">
        <v>2599963.0589999999</v>
      </c>
      <c r="H1698" s="54">
        <v>1185898.2949999999</v>
      </c>
      <c r="I1698" s="54" t="s">
        <v>21</v>
      </c>
      <c r="J1698" s="55">
        <v>39630</v>
      </c>
    </row>
    <row r="1699" spans="1:10" x14ac:dyDescent="0.3">
      <c r="A1699" s="54" t="s">
        <v>3737</v>
      </c>
      <c r="B1699" s="54">
        <v>3089</v>
      </c>
      <c r="C1699" s="56" t="s">
        <v>23</v>
      </c>
      <c r="D1699" s="54" t="s">
        <v>3732</v>
      </c>
      <c r="E1699" s="54">
        <v>880</v>
      </c>
      <c r="F1699" s="54" t="s">
        <v>3591</v>
      </c>
      <c r="G1699" s="54">
        <v>2597411.7629999998</v>
      </c>
      <c r="H1699" s="54">
        <v>1187414.08</v>
      </c>
      <c r="I1699" s="54" t="s">
        <v>21</v>
      </c>
      <c r="J1699" s="55">
        <v>39630</v>
      </c>
    </row>
    <row r="1700" spans="1:10" x14ac:dyDescent="0.3">
      <c r="A1700" s="54" t="s">
        <v>4141</v>
      </c>
      <c r="B1700" s="54">
        <v>3095</v>
      </c>
      <c r="C1700" s="56" t="s">
        <v>23</v>
      </c>
      <c r="D1700" s="54" t="s">
        <v>4135</v>
      </c>
      <c r="E1700" s="54">
        <v>355</v>
      </c>
      <c r="F1700" s="54" t="s">
        <v>3591</v>
      </c>
      <c r="G1700" s="54">
        <v>2599668.8450000002</v>
      </c>
      <c r="H1700" s="54">
        <v>1197099.9939999999</v>
      </c>
      <c r="I1700" s="54" t="s">
        <v>21</v>
      </c>
      <c r="J1700" s="55">
        <v>39630</v>
      </c>
    </row>
    <row r="1701" spans="1:10" x14ac:dyDescent="0.3">
      <c r="A1701" s="54" t="s">
        <v>3723</v>
      </c>
      <c r="B1701" s="54">
        <v>3096</v>
      </c>
      <c r="C1701" s="56" t="s">
        <v>23</v>
      </c>
      <c r="D1701" s="54" t="s">
        <v>3723</v>
      </c>
      <c r="E1701" s="54">
        <v>357</v>
      </c>
      <c r="F1701" s="54" t="s">
        <v>3591</v>
      </c>
      <c r="G1701" s="54">
        <v>2597861.9249999998</v>
      </c>
      <c r="H1701" s="54">
        <v>1190422.29</v>
      </c>
      <c r="I1701" s="54" t="s">
        <v>21</v>
      </c>
      <c r="J1701" s="55">
        <v>39630</v>
      </c>
    </row>
    <row r="1702" spans="1:10" x14ac:dyDescent="0.3">
      <c r="A1702" s="54" t="s">
        <v>3723</v>
      </c>
      <c r="B1702" s="54">
        <v>3096</v>
      </c>
      <c r="C1702" s="56" t="s">
        <v>23</v>
      </c>
      <c r="D1702" s="54" t="s">
        <v>3722</v>
      </c>
      <c r="E1702" s="54">
        <v>888</v>
      </c>
      <c r="F1702" s="54" t="s">
        <v>3591</v>
      </c>
      <c r="G1702" s="54">
        <v>2599887.1230000001</v>
      </c>
      <c r="H1702" s="54">
        <v>1191208.878</v>
      </c>
      <c r="I1702" s="54" t="s">
        <v>21</v>
      </c>
      <c r="J1702" s="55">
        <v>39630</v>
      </c>
    </row>
    <row r="1703" spans="1:10" x14ac:dyDescent="0.3">
      <c r="A1703" s="54" t="s">
        <v>4140</v>
      </c>
      <c r="B1703" s="54">
        <v>3097</v>
      </c>
      <c r="C1703" s="56" t="s">
        <v>23</v>
      </c>
      <c r="D1703" s="54" t="s">
        <v>3897</v>
      </c>
      <c r="E1703" s="54">
        <v>351</v>
      </c>
      <c r="F1703" s="54" t="s">
        <v>3591</v>
      </c>
      <c r="G1703" s="54">
        <v>2598904.2409999999</v>
      </c>
      <c r="H1703" s="54">
        <v>1198142.9480000001</v>
      </c>
      <c r="I1703" s="54" t="s">
        <v>21</v>
      </c>
      <c r="J1703" s="55">
        <v>39630</v>
      </c>
    </row>
    <row r="1704" spans="1:10" x14ac:dyDescent="0.3">
      <c r="A1704" s="54" t="s">
        <v>4140</v>
      </c>
      <c r="B1704" s="54">
        <v>3097</v>
      </c>
      <c r="C1704" s="56" t="s">
        <v>23</v>
      </c>
      <c r="D1704" s="54" t="s">
        <v>4135</v>
      </c>
      <c r="E1704" s="54">
        <v>355</v>
      </c>
      <c r="F1704" s="54" t="s">
        <v>3591</v>
      </c>
      <c r="G1704" s="54">
        <v>2598660.7859999998</v>
      </c>
      <c r="H1704" s="54">
        <v>1197754.3570000001</v>
      </c>
      <c r="I1704" s="54" t="s">
        <v>21</v>
      </c>
      <c r="J1704" s="55">
        <v>39630</v>
      </c>
    </row>
    <row r="1705" spans="1:10" x14ac:dyDescent="0.3">
      <c r="A1705" s="54" t="s">
        <v>4135</v>
      </c>
      <c r="B1705" s="54">
        <v>3098</v>
      </c>
      <c r="C1705" s="56" t="s">
        <v>23</v>
      </c>
      <c r="D1705" s="54" t="s">
        <v>4135</v>
      </c>
      <c r="E1705" s="54">
        <v>355</v>
      </c>
      <c r="F1705" s="54" t="s">
        <v>3591</v>
      </c>
      <c r="G1705" s="54">
        <v>2599689.7400000002</v>
      </c>
      <c r="H1705" s="54">
        <v>1195748.0120000001</v>
      </c>
      <c r="I1705" s="54" t="s">
        <v>21</v>
      </c>
      <c r="J1705" s="55">
        <v>39630</v>
      </c>
    </row>
    <row r="1706" spans="1:10" x14ac:dyDescent="0.3">
      <c r="A1706" s="54" t="s">
        <v>4135</v>
      </c>
      <c r="B1706" s="54">
        <v>3098</v>
      </c>
      <c r="C1706" s="56" t="s">
        <v>23</v>
      </c>
      <c r="D1706" s="54" t="s">
        <v>4135</v>
      </c>
      <c r="E1706" s="54">
        <v>355</v>
      </c>
      <c r="F1706" s="54" t="s">
        <v>3591</v>
      </c>
      <c r="G1706" s="54">
        <v>2599792.3739999998</v>
      </c>
      <c r="H1706" s="54">
        <v>1197685.9580000001</v>
      </c>
      <c r="I1706" s="54" t="s">
        <v>21</v>
      </c>
      <c r="J1706" s="55">
        <v>39630</v>
      </c>
    </row>
    <row r="1707" spans="1:10" x14ac:dyDescent="0.3">
      <c r="A1707" s="54" t="s">
        <v>4139</v>
      </c>
      <c r="B1707" s="54">
        <v>3098</v>
      </c>
      <c r="C1707" s="56" t="s">
        <v>54</v>
      </c>
      <c r="D1707" s="54" t="s">
        <v>4135</v>
      </c>
      <c r="E1707" s="54">
        <v>355</v>
      </c>
      <c r="F1707" s="54" t="s">
        <v>3591</v>
      </c>
      <c r="G1707" s="54">
        <v>2599144.0260000001</v>
      </c>
      <c r="H1707" s="54">
        <v>1195009.0179999999</v>
      </c>
      <c r="I1707" s="54" t="s">
        <v>21</v>
      </c>
      <c r="J1707" s="55">
        <v>39630</v>
      </c>
    </row>
    <row r="1708" spans="1:10" x14ac:dyDescent="0.3">
      <c r="A1708" s="54" t="s">
        <v>3736</v>
      </c>
      <c r="B1708" s="54">
        <v>3099</v>
      </c>
      <c r="C1708" s="56" t="s">
        <v>23</v>
      </c>
      <c r="D1708" s="54" t="s">
        <v>3756</v>
      </c>
      <c r="E1708" s="54">
        <v>853</v>
      </c>
      <c r="F1708" s="54" t="s">
        <v>3591</v>
      </c>
      <c r="G1708" s="54">
        <v>2600117.4780000001</v>
      </c>
      <c r="H1708" s="54">
        <v>1175529.6740000001</v>
      </c>
      <c r="I1708" s="54" t="s">
        <v>21</v>
      </c>
      <c r="J1708" s="55">
        <v>39630</v>
      </c>
    </row>
    <row r="1709" spans="1:10" x14ac:dyDescent="0.3">
      <c r="A1709" s="54" t="s">
        <v>3736</v>
      </c>
      <c r="B1709" s="54">
        <v>3099</v>
      </c>
      <c r="C1709" s="56" t="s">
        <v>23</v>
      </c>
      <c r="D1709" s="54" t="s">
        <v>3735</v>
      </c>
      <c r="E1709" s="54">
        <v>879</v>
      </c>
      <c r="F1709" s="54" t="s">
        <v>3591</v>
      </c>
      <c r="G1709" s="54">
        <v>2601573.3590000002</v>
      </c>
      <c r="H1709" s="54">
        <v>1178562.7579999999</v>
      </c>
      <c r="I1709" s="54" t="s">
        <v>21</v>
      </c>
      <c r="J1709" s="55">
        <v>39630</v>
      </c>
    </row>
    <row r="1710" spans="1:10" x14ac:dyDescent="0.3">
      <c r="A1710" s="54" t="s">
        <v>3736</v>
      </c>
      <c r="B1710" s="54">
        <v>3099</v>
      </c>
      <c r="C1710" s="56" t="s">
        <v>23</v>
      </c>
      <c r="D1710" s="54" t="s">
        <v>3732</v>
      </c>
      <c r="E1710" s="54">
        <v>880</v>
      </c>
      <c r="F1710" s="54" t="s">
        <v>3591</v>
      </c>
      <c r="G1710" s="54">
        <v>2601130.094</v>
      </c>
      <c r="H1710" s="54">
        <v>1174213.024</v>
      </c>
      <c r="I1710" s="54" t="s">
        <v>21</v>
      </c>
      <c r="J1710" s="55">
        <v>39630</v>
      </c>
    </row>
    <row r="1711" spans="1:10" x14ac:dyDescent="0.3">
      <c r="A1711" s="54" t="s">
        <v>3929</v>
      </c>
      <c r="B1711" s="54">
        <v>3110</v>
      </c>
      <c r="C1711" s="56" t="s">
        <v>23</v>
      </c>
      <c r="D1711" s="54" t="s">
        <v>3929</v>
      </c>
      <c r="E1711" s="54">
        <v>616</v>
      </c>
      <c r="F1711" s="54" t="s">
        <v>3591</v>
      </c>
      <c r="G1711" s="54">
        <v>2609251.588</v>
      </c>
      <c r="H1711" s="54">
        <v>1191702.179</v>
      </c>
      <c r="I1711" s="54" t="s">
        <v>21</v>
      </c>
      <c r="J1711" s="55">
        <v>39630</v>
      </c>
    </row>
    <row r="1712" spans="1:10" x14ac:dyDescent="0.3">
      <c r="A1712" s="54" t="s">
        <v>3930</v>
      </c>
      <c r="B1712" s="54">
        <v>3111</v>
      </c>
      <c r="C1712" s="56" t="s">
        <v>23</v>
      </c>
      <c r="D1712" s="54" t="s">
        <v>3929</v>
      </c>
      <c r="E1712" s="54">
        <v>616</v>
      </c>
      <c r="F1712" s="54" t="s">
        <v>3591</v>
      </c>
      <c r="G1712" s="54">
        <v>2611308.8709999998</v>
      </c>
      <c r="H1712" s="54">
        <v>1191408.223</v>
      </c>
      <c r="I1712" s="54" t="s">
        <v>21</v>
      </c>
      <c r="J1712" s="55">
        <v>39630</v>
      </c>
    </row>
    <row r="1713" spans="1:10" x14ac:dyDescent="0.3">
      <c r="A1713" s="54" t="s">
        <v>3905</v>
      </c>
      <c r="B1713" s="54">
        <v>3112</v>
      </c>
      <c r="C1713" s="56" t="s">
        <v>23</v>
      </c>
      <c r="D1713" s="54" t="s">
        <v>3914</v>
      </c>
      <c r="E1713" s="54">
        <v>623</v>
      </c>
      <c r="F1713" s="54" t="s">
        <v>3591</v>
      </c>
      <c r="G1713" s="54">
        <v>2607239.86</v>
      </c>
      <c r="H1713" s="54">
        <v>1195365.83</v>
      </c>
      <c r="I1713" s="54" t="s">
        <v>21</v>
      </c>
      <c r="J1713" s="55">
        <v>39630</v>
      </c>
    </row>
    <row r="1714" spans="1:10" x14ac:dyDescent="0.3">
      <c r="A1714" s="54" t="s">
        <v>3905</v>
      </c>
      <c r="B1714" s="54">
        <v>3112</v>
      </c>
      <c r="C1714" s="56" t="s">
        <v>23</v>
      </c>
      <c r="D1714" s="54" t="s">
        <v>3904</v>
      </c>
      <c r="E1714" s="54">
        <v>630</v>
      </c>
      <c r="F1714" s="54" t="s">
        <v>3591</v>
      </c>
      <c r="G1714" s="54">
        <v>2606177.21</v>
      </c>
      <c r="H1714" s="54">
        <v>1196291.615</v>
      </c>
      <c r="I1714" s="54" t="s">
        <v>21</v>
      </c>
      <c r="J1714" s="55">
        <v>39630</v>
      </c>
    </row>
    <row r="1715" spans="1:10" x14ac:dyDescent="0.3">
      <c r="A1715" s="54" t="s">
        <v>3914</v>
      </c>
      <c r="B1715" s="54">
        <v>3113</v>
      </c>
      <c r="C1715" s="56" t="s">
        <v>23</v>
      </c>
      <c r="D1715" s="54" t="s">
        <v>3914</v>
      </c>
      <c r="E1715" s="54">
        <v>623</v>
      </c>
      <c r="F1715" s="54" t="s">
        <v>3591</v>
      </c>
      <c r="G1715" s="54">
        <v>2607774.84</v>
      </c>
      <c r="H1715" s="54">
        <v>1193735.0930000001</v>
      </c>
      <c r="I1715" s="54" t="s">
        <v>21</v>
      </c>
      <c r="J1715" s="55">
        <v>39630</v>
      </c>
    </row>
    <row r="1716" spans="1:10" x14ac:dyDescent="0.3">
      <c r="A1716" s="54" t="s">
        <v>3914</v>
      </c>
      <c r="B1716" s="54">
        <v>3113</v>
      </c>
      <c r="C1716" s="56" t="s">
        <v>23</v>
      </c>
      <c r="D1716" s="54" t="s">
        <v>3913</v>
      </c>
      <c r="E1716" s="54">
        <v>627</v>
      </c>
      <c r="F1716" s="54" t="s">
        <v>3591</v>
      </c>
      <c r="G1716" s="54">
        <v>2609183.88</v>
      </c>
      <c r="H1716" s="54">
        <v>1195749.186</v>
      </c>
      <c r="I1716" s="54" t="s">
        <v>21</v>
      </c>
      <c r="J1716" s="55">
        <v>39630</v>
      </c>
    </row>
    <row r="1717" spans="1:10" x14ac:dyDescent="0.3">
      <c r="A1717" s="54" t="s">
        <v>3902</v>
      </c>
      <c r="B1717" s="54">
        <v>3114</v>
      </c>
      <c r="C1717" s="56" t="s">
        <v>23</v>
      </c>
      <c r="D1717" s="54" t="s">
        <v>3741</v>
      </c>
      <c r="E1717" s="54">
        <v>611</v>
      </c>
      <c r="F1717" s="54" t="s">
        <v>3591</v>
      </c>
      <c r="G1717" s="54">
        <v>2610772.7999999998</v>
      </c>
      <c r="H1717" s="54">
        <v>1186234.9080000001</v>
      </c>
      <c r="I1717" s="54" t="s">
        <v>21</v>
      </c>
      <c r="J1717" s="55">
        <v>39630</v>
      </c>
    </row>
    <row r="1718" spans="1:10" x14ac:dyDescent="0.3">
      <c r="A1718" s="54" t="s">
        <v>3902</v>
      </c>
      <c r="B1718" s="54">
        <v>3114</v>
      </c>
      <c r="C1718" s="56" t="s">
        <v>23</v>
      </c>
      <c r="D1718" s="54" t="s">
        <v>3902</v>
      </c>
      <c r="E1718" s="54">
        <v>632</v>
      </c>
      <c r="F1718" s="54" t="s">
        <v>3591</v>
      </c>
      <c r="G1718" s="54">
        <v>2610918.0750000002</v>
      </c>
      <c r="H1718" s="54">
        <v>1188290.48</v>
      </c>
      <c r="I1718" s="54" t="s">
        <v>21</v>
      </c>
      <c r="J1718" s="55">
        <v>39630</v>
      </c>
    </row>
    <row r="1719" spans="1:10" x14ac:dyDescent="0.3">
      <c r="A1719" s="54" t="s">
        <v>3746</v>
      </c>
      <c r="B1719" s="54">
        <v>3115</v>
      </c>
      <c r="C1719" s="56" t="s">
        <v>23</v>
      </c>
      <c r="D1719" s="54" t="s">
        <v>3730</v>
      </c>
      <c r="E1719" s="54">
        <v>861</v>
      </c>
      <c r="F1719" s="54" t="s">
        <v>3591</v>
      </c>
      <c r="G1719" s="54">
        <v>2607804.4550000001</v>
      </c>
      <c r="H1719" s="54">
        <v>1190447.655</v>
      </c>
      <c r="I1719" s="54" t="s">
        <v>21</v>
      </c>
      <c r="J1719" s="55">
        <v>39630</v>
      </c>
    </row>
    <row r="1720" spans="1:10" x14ac:dyDescent="0.3">
      <c r="A1720" s="54" t="s">
        <v>3746</v>
      </c>
      <c r="B1720" s="54">
        <v>3115</v>
      </c>
      <c r="C1720" s="56" t="s">
        <v>23</v>
      </c>
      <c r="D1720" s="54" t="s">
        <v>3746</v>
      </c>
      <c r="E1720" s="54">
        <v>866</v>
      </c>
      <c r="F1720" s="54" t="s">
        <v>3591</v>
      </c>
      <c r="G1720" s="54">
        <v>2607836.5070000002</v>
      </c>
      <c r="H1720" s="54">
        <v>1188721.169</v>
      </c>
      <c r="I1720" s="54" t="s">
        <v>21</v>
      </c>
      <c r="J1720" s="55">
        <v>39630</v>
      </c>
    </row>
    <row r="1721" spans="1:10" x14ac:dyDescent="0.3">
      <c r="A1721" s="54" t="s">
        <v>3746</v>
      </c>
      <c r="B1721" s="54">
        <v>3115</v>
      </c>
      <c r="C1721" s="56" t="s">
        <v>23</v>
      </c>
      <c r="D1721" s="54" t="s">
        <v>3740</v>
      </c>
      <c r="E1721" s="54">
        <v>872</v>
      </c>
      <c r="F1721" s="54" t="s">
        <v>3591</v>
      </c>
      <c r="G1721" s="54">
        <v>2606887.986</v>
      </c>
      <c r="H1721" s="54">
        <v>1187012.355</v>
      </c>
      <c r="I1721" s="54" t="s">
        <v>21</v>
      </c>
      <c r="J1721" s="55">
        <v>39630</v>
      </c>
    </row>
    <row r="1722" spans="1:10" x14ac:dyDescent="0.3">
      <c r="A1722" s="54" t="s">
        <v>3745</v>
      </c>
      <c r="B1722" s="54">
        <v>3116</v>
      </c>
      <c r="C1722" s="56" t="s">
        <v>23</v>
      </c>
      <c r="D1722" s="54" t="s">
        <v>3740</v>
      </c>
      <c r="E1722" s="54">
        <v>872</v>
      </c>
      <c r="F1722" s="54" t="s">
        <v>3591</v>
      </c>
      <c r="G1722" s="54">
        <v>2607890.2039999999</v>
      </c>
      <c r="H1722" s="54">
        <v>1185187.5930000001</v>
      </c>
      <c r="I1722" s="54" t="s">
        <v>21</v>
      </c>
      <c r="J1722" s="55">
        <v>39630</v>
      </c>
    </row>
    <row r="1723" spans="1:10" x14ac:dyDescent="0.3">
      <c r="A1723" s="54" t="s">
        <v>3744</v>
      </c>
      <c r="B1723" s="54">
        <v>3116</v>
      </c>
      <c r="C1723" s="56" t="s">
        <v>46</v>
      </c>
      <c r="D1723" s="54" t="s">
        <v>3740</v>
      </c>
      <c r="E1723" s="54">
        <v>872</v>
      </c>
      <c r="F1723" s="54" t="s">
        <v>3591</v>
      </c>
      <c r="G1723" s="54">
        <v>2607075.5869999998</v>
      </c>
      <c r="H1723" s="54">
        <v>1186219.45</v>
      </c>
      <c r="I1723" s="54" t="s">
        <v>21</v>
      </c>
      <c r="J1723" s="55">
        <v>39630</v>
      </c>
    </row>
    <row r="1724" spans="1:10" x14ac:dyDescent="0.3">
      <c r="A1724" s="54" t="s">
        <v>3743</v>
      </c>
      <c r="B1724" s="54">
        <v>3116</v>
      </c>
      <c r="C1724" s="56" t="s">
        <v>44</v>
      </c>
      <c r="D1724" s="54" t="s">
        <v>3740</v>
      </c>
      <c r="E1724" s="54">
        <v>872</v>
      </c>
      <c r="F1724" s="54" t="s">
        <v>3591</v>
      </c>
      <c r="G1724" s="54">
        <v>2607856.37</v>
      </c>
      <c r="H1724" s="54">
        <v>1183406.75</v>
      </c>
      <c r="I1724" s="54" t="s">
        <v>21</v>
      </c>
      <c r="J1724" s="55">
        <v>39630</v>
      </c>
    </row>
    <row r="1725" spans="1:10" x14ac:dyDescent="0.3">
      <c r="A1725" s="54" t="s">
        <v>3747</v>
      </c>
      <c r="B1725" s="54">
        <v>3122</v>
      </c>
      <c r="C1725" s="56" t="s">
        <v>23</v>
      </c>
      <c r="D1725" s="54" t="s">
        <v>3730</v>
      </c>
      <c r="E1725" s="54">
        <v>861</v>
      </c>
      <c r="F1725" s="54" t="s">
        <v>3591</v>
      </c>
      <c r="G1725" s="54">
        <v>2603226.2930000001</v>
      </c>
      <c r="H1725" s="54">
        <v>1194054.47</v>
      </c>
      <c r="I1725" s="54" t="s">
        <v>21</v>
      </c>
      <c r="J1725" s="55">
        <v>39630</v>
      </c>
    </row>
    <row r="1726" spans="1:10" x14ac:dyDescent="0.3">
      <c r="A1726" s="54" t="s">
        <v>3747</v>
      </c>
      <c r="B1726" s="54">
        <v>3122</v>
      </c>
      <c r="C1726" s="56" t="s">
        <v>23</v>
      </c>
      <c r="D1726" s="54" t="s">
        <v>3747</v>
      </c>
      <c r="E1726" s="54">
        <v>870</v>
      </c>
      <c r="F1726" s="54" t="s">
        <v>3591</v>
      </c>
      <c r="G1726" s="54">
        <v>2602211.09</v>
      </c>
      <c r="H1726" s="54">
        <v>1195788.8470000001</v>
      </c>
      <c r="I1726" s="54" t="s">
        <v>21</v>
      </c>
      <c r="J1726" s="55">
        <v>39630</v>
      </c>
    </row>
    <row r="1727" spans="1:10" x14ac:dyDescent="0.3">
      <c r="A1727" s="54" t="s">
        <v>3730</v>
      </c>
      <c r="B1727" s="54">
        <v>3123</v>
      </c>
      <c r="C1727" s="56" t="s">
        <v>23</v>
      </c>
      <c r="D1727" s="54" t="s">
        <v>3730</v>
      </c>
      <c r="E1727" s="54">
        <v>861</v>
      </c>
      <c r="F1727" s="54" t="s">
        <v>3591</v>
      </c>
      <c r="G1727" s="54">
        <v>2605231.8360000001</v>
      </c>
      <c r="H1727" s="54">
        <v>1193589.5449999999</v>
      </c>
      <c r="I1727" s="54" t="s">
        <v>21</v>
      </c>
      <c r="J1727" s="55">
        <v>39630</v>
      </c>
    </row>
    <row r="1728" spans="1:10" x14ac:dyDescent="0.3">
      <c r="A1728" s="54" t="s">
        <v>3730</v>
      </c>
      <c r="B1728" s="54">
        <v>3123</v>
      </c>
      <c r="C1728" s="56" t="s">
        <v>23</v>
      </c>
      <c r="D1728" s="54" t="s">
        <v>3747</v>
      </c>
      <c r="E1728" s="54">
        <v>870</v>
      </c>
      <c r="F1728" s="54" t="s">
        <v>3591</v>
      </c>
      <c r="G1728" s="54">
        <v>2603254.463</v>
      </c>
      <c r="H1728" s="54">
        <v>1194663.855</v>
      </c>
      <c r="I1728" s="54" t="s">
        <v>21</v>
      </c>
      <c r="J1728" s="55">
        <v>39630</v>
      </c>
    </row>
    <row r="1729" spans="1:10" x14ac:dyDescent="0.3">
      <c r="A1729" s="54" t="s">
        <v>3730</v>
      </c>
      <c r="B1729" s="54">
        <v>3123</v>
      </c>
      <c r="C1729" s="56" t="s">
        <v>23</v>
      </c>
      <c r="D1729" s="54" t="s">
        <v>3729</v>
      </c>
      <c r="E1729" s="54">
        <v>884</v>
      </c>
      <c r="F1729" s="54" t="s">
        <v>3591</v>
      </c>
      <c r="G1729" s="54">
        <v>2604215.858</v>
      </c>
      <c r="H1729" s="54">
        <v>1191668.78</v>
      </c>
      <c r="I1729" s="54" t="s">
        <v>21</v>
      </c>
      <c r="J1729" s="55">
        <v>39630</v>
      </c>
    </row>
    <row r="1730" spans="1:10" x14ac:dyDescent="0.3">
      <c r="A1730" s="54" t="s">
        <v>3750</v>
      </c>
      <c r="B1730" s="54">
        <v>3124</v>
      </c>
      <c r="C1730" s="56" t="s">
        <v>23</v>
      </c>
      <c r="D1730" s="54" t="s">
        <v>3730</v>
      </c>
      <c r="E1730" s="54">
        <v>861</v>
      </c>
      <c r="F1730" s="54" t="s">
        <v>3591</v>
      </c>
      <c r="G1730" s="54">
        <v>2606533.1510000001</v>
      </c>
      <c r="H1730" s="54">
        <v>1190689.0430000001</v>
      </c>
      <c r="I1730" s="54" t="s">
        <v>21</v>
      </c>
      <c r="J1730" s="55">
        <v>39630</v>
      </c>
    </row>
    <row r="1731" spans="1:10" x14ac:dyDescent="0.3">
      <c r="A1731" s="54" t="s">
        <v>3729</v>
      </c>
      <c r="B1731" s="54">
        <v>3125</v>
      </c>
      <c r="C1731" s="56" t="s">
        <v>23</v>
      </c>
      <c r="D1731" s="54" t="s">
        <v>3730</v>
      </c>
      <c r="E1731" s="54">
        <v>861</v>
      </c>
      <c r="F1731" s="54" t="s">
        <v>3591</v>
      </c>
      <c r="G1731" s="54">
        <v>2604995.9759999998</v>
      </c>
      <c r="H1731" s="54">
        <v>1190211.2309999999</v>
      </c>
      <c r="I1731" s="54" t="s">
        <v>21</v>
      </c>
      <c r="J1731" s="55">
        <v>39630</v>
      </c>
    </row>
    <row r="1732" spans="1:10" x14ac:dyDescent="0.3">
      <c r="A1732" s="54" t="s">
        <v>3729</v>
      </c>
      <c r="B1732" s="54">
        <v>3125</v>
      </c>
      <c r="C1732" s="56" t="s">
        <v>23</v>
      </c>
      <c r="D1732" s="54" t="s">
        <v>3740</v>
      </c>
      <c r="E1732" s="54">
        <v>872</v>
      </c>
      <c r="F1732" s="54" t="s">
        <v>3591</v>
      </c>
      <c r="G1732" s="54">
        <v>2605142.409</v>
      </c>
      <c r="H1732" s="54">
        <v>1189394.173</v>
      </c>
      <c r="I1732" s="54" t="s">
        <v>21</v>
      </c>
      <c r="J1732" s="55">
        <v>39630</v>
      </c>
    </row>
    <row r="1733" spans="1:10" x14ac:dyDescent="0.3">
      <c r="A1733" s="54" t="s">
        <v>3729</v>
      </c>
      <c r="B1733" s="54">
        <v>3125</v>
      </c>
      <c r="C1733" s="56" t="s">
        <v>23</v>
      </c>
      <c r="D1733" s="54" t="s">
        <v>3729</v>
      </c>
      <c r="E1733" s="54">
        <v>884</v>
      </c>
      <c r="F1733" s="54" t="s">
        <v>3591</v>
      </c>
      <c r="G1733" s="54">
        <v>2604268.6710000001</v>
      </c>
      <c r="H1733" s="54">
        <v>1189966.152</v>
      </c>
      <c r="I1733" s="54" t="s">
        <v>21</v>
      </c>
      <c r="J1733" s="55">
        <v>39630</v>
      </c>
    </row>
    <row r="1734" spans="1:10" x14ac:dyDescent="0.3">
      <c r="A1734" s="54" t="s">
        <v>3742</v>
      </c>
      <c r="B1734" s="54">
        <v>3126</v>
      </c>
      <c r="C1734" s="56" t="s">
        <v>46</v>
      </c>
      <c r="D1734" s="54" t="s">
        <v>3740</v>
      </c>
      <c r="E1734" s="54">
        <v>872</v>
      </c>
      <c r="F1734" s="54" t="s">
        <v>3591</v>
      </c>
      <c r="G1734" s="54">
        <v>2606042.824</v>
      </c>
      <c r="H1734" s="54">
        <v>1187916.0889999999</v>
      </c>
      <c r="I1734" s="54" t="s">
        <v>21</v>
      </c>
      <c r="J1734" s="55">
        <v>39630</v>
      </c>
    </row>
    <row r="1735" spans="1:10" x14ac:dyDescent="0.3">
      <c r="A1735" s="54" t="s">
        <v>3748</v>
      </c>
      <c r="B1735" s="54">
        <v>3126</v>
      </c>
      <c r="C1735" s="56" t="s">
        <v>23</v>
      </c>
      <c r="D1735" s="54" t="s">
        <v>3748</v>
      </c>
      <c r="E1735" s="54">
        <v>869</v>
      </c>
      <c r="F1735" s="54" t="s">
        <v>3591</v>
      </c>
      <c r="G1735" s="54">
        <v>2604296.5410000002</v>
      </c>
      <c r="H1735" s="54">
        <v>1187617.9069999999</v>
      </c>
      <c r="I1735" s="54" t="s">
        <v>21</v>
      </c>
      <c r="J1735" s="55">
        <v>39630</v>
      </c>
    </row>
    <row r="1736" spans="1:10" x14ac:dyDescent="0.3">
      <c r="A1736" s="54" t="s">
        <v>3720</v>
      </c>
      <c r="B1736" s="54">
        <v>3127</v>
      </c>
      <c r="C1736" s="56" t="s">
        <v>46</v>
      </c>
      <c r="D1736" s="54" t="s">
        <v>3718</v>
      </c>
      <c r="E1736" s="54">
        <v>889</v>
      </c>
      <c r="F1736" s="54" t="s">
        <v>3591</v>
      </c>
      <c r="G1736" s="54">
        <v>2605515.1290000002</v>
      </c>
      <c r="H1736" s="54">
        <v>1183939.5120000001</v>
      </c>
      <c r="I1736" s="54" t="s">
        <v>21</v>
      </c>
      <c r="J1736" s="55">
        <v>39630</v>
      </c>
    </row>
    <row r="1737" spans="1:10" x14ac:dyDescent="0.3">
      <c r="A1737" s="54" t="s">
        <v>3721</v>
      </c>
      <c r="B1737" s="54">
        <v>3127</v>
      </c>
      <c r="C1737" s="56" t="s">
        <v>23</v>
      </c>
      <c r="D1737" s="54" t="s">
        <v>3718</v>
      </c>
      <c r="E1737" s="54">
        <v>889</v>
      </c>
      <c r="F1737" s="54" t="s">
        <v>3591</v>
      </c>
      <c r="G1737" s="54">
        <v>2605420.2110000001</v>
      </c>
      <c r="H1737" s="54">
        <v>1184974.8640000001</v>
      </c>
      <c r="I1737" s="54" t="s">
        <v>21</v>
      </c>
      <c r="J1737" s="55">
        <v>39630</v>
      </c>
    </row>
    <row r="1738" spans="1:10" x14ac:dyDescent="0.3">
      <c r="A1738" s="54" t="s">
        <v>3719</v>
      </c>
      <c r="B1738" s="54">
        <v>3128</v>
      </c>
      <c r="C1738" s="56" t="s">
        <v>23</v>
      </c>
      <c r="D1738" s="54" t="s">
        <v>3718</v>
      </c>
      <c r="E1738" s="54">
        <v>889</v>
      </c>
      <c r="F1738" s="54" t="s">
        <v>3591</v>
      </c>
      <c r="G1738" s="54">
        <v>2604993.5419999999</v>
      </c>
      <c r="H1738" s="54">
        <v>1185912.061</v>
      </c>
      <c r="I1738" s="54" t="s">
        <v>21</v>
      </c>
      <c r="J1738" s="55">
        <v>39630</v>
      </c>
    </row>
    <row r="1739" spans="1:10" x14ac:dyDescent="0.3">
      <c r="A1739" s="54" t="s">
        <v>3739</v>
      </c>
      <c r="B1739" s="54">
        <v>3128</v>
      </c>
      <c r="C1739" s="56" t="s">
        <v>46</v>
      </c>
      <c r="D1739" s="54" t="s">
        <v>3735</v>
      </c>
      <c r="E1739" s="54">
        <v>879</v>
      </c>
      <c r="F1739" s="54" t="s">
        <v>3591</v>
      </c>
      <c r="G1739" s="54">
        <v>2604034.5529999998</v>
      </c>
      <c r="H1739" s="54">
        <v>1186233.665</v>
      </c>
      <c r="I1739" s="54" t="s">
        <v>21</v>
      </c>
      <c r="J1739" s="55">
        <v>39630</v>
      </c>
    </row>
    <row r="1740" spans="1:10" x14ac:dyDescent="0.3">
      <c r="A1740" s="54" t="s">
        <v>3735</v>
      </c>
      <c r="B1740" s="54">
        <v>3132</v>
      </c>
      <c r="C1740" s="56" t="s">
        <v>23</v>
      </c>
      <c r="D1740" s="54" t="s">
        <v>3735</v>
      </c>
      <c r="E1740" s="54">
        <v>879</v>
      </c>
      <c r="F1740" s="54" t="s">
        <v>3591</v>
      </c>
      <c r="G1740" s="54">
        <v>2602069.6609999998</v>
      </c>
      <c r="H1740" s="54">
        <v>1183969.8359999999</v>
      </c>
      <c r="I1740" s="54" t="s">
        <v>21</v>
      </c>
      <c r="J1740" s="55">
        <v>39630</v>
      </c>
    </row>
    <row r="1741" spans="1:10" x14ac:dyDescent="0.3">
      <c r="A1741" s="54" t="s">
        <v>3735</v>
      </c>
      <c r="B1741" s="54">
        <v>3132</v>
      </c>
      <c r="C1741" s="56" t="s">
        <v>23</v>
      </c>
      <c r="D1741" s="54" t="s">
        <v>3732</v>
      </c>
      <c r="E1741" s="54">
        <v>880</v>
      </c>
      <c r="F1741" s="54" t="s">
        <v>3591</v>
      </c>
      <c r="G1741" s="54">
        <v>2602834.5699999998</v>
      </c>
      <c r="H1741" s="54">
        <v>1185524.669</v>
      </c>
      <c r="I1741" s="54" t="s">
        <v>21</v>
      </c>
      <c r="J1741" s="55">
        <v>39630</v>
      </c>
    </row>
    <row r="1742" spans="1:10" x14ac:dyDescent="0.3">
      <c r="A1742" s="54" t="s">
        <v>4138</v>
      </c>
      <c r="B1742" s="54">
        <v>3144</v>
      </c>
      <c r="C1742" s="56" t="s">
        <v>23</v>
      </c>
      <c r="D1742" s="54" t="s">
        <v>4135</v>
      </c>
      <c r="E1742" s="54">
        <v>355</v>
      </c>
      <c r="F1742" s="54" t="s">
        <v>3591</v>
      </c>
      <c r="G1742" s="54">
        <v>2598130.1140000001</v>
      </c>
      <c r="H1742" s="54">
        <v>1193862.2749999999</v>
      </c>
      <c r="I1742" s="54" t="s">
        <v>21</v>
      </c>
      <c r="J1742" s="55">
        <v>39630</v>
      </c>
    </row>
    <row r="1743" spans="1:10" x14ac:dyDescent="0.3">
      <c r="A1743" s="54" t="s">
        <v>4132</v>
      </c>
      <c r="B1743" s="54">
        <v>3145</v>
      </c>
      <c r="C1743" s="56" t="s">
        <v>23</v>
      </c>
      <c r="D1743" s="54" t="s">
        <v>4135</v>
      </c>
      <c r="E1743" s="54">
        <v>355</v>
      </c>
      <c r="F1743" s="54" t="s">
        <v>3591</v>
      </c>
      <c r="G1743" s="54">
        <v>2596614.5219999999</v>
      </c>
      <c r="H1743" s="54">
        <v>1192689.4650000001</v>
      </c>
      <c r="I1743" s="54" t="s">
        <v>21</v>
      </c>
      <c r="J1743" s="55">
        <v>39630</v>
      </c>
    </row>
    <row r="1744" spans="1:10" x14ac:dyDescent="0.3">
      <c r="A1744" s="54" t="s">
        <v>4132</v>
      </c>
      <c r="B1744" s="54">
        <v>3145</v>
      </c>
      <c r="C1744" s="56" t="s">
        <v>23</v>
      </c>
      <c r="D1744" s="54" t="s">
        <v>3723</v>
      </c>
      <c r="E1744" s="54">
        <v>357</v>
      </c>
      <c r="F1744" s="54" t="s">
        <v>3591</v>
      </c>
      <c r="G1744" s="54">
        <v>2596126.3560000001</v>
      </c>
      <c r="H1744" s="54">
        <v>1192266.5390000001</v>
      </c>
      <c r="I1744" s="54" t="s">
        <v>21</v>
      </c>
      <c r="J1744" s="55">
        <v>39630</v>
      </c>
    </row>
    <row r="1745" spans="1:10" x14ac:dyDescent="0.3">
      <c r="A1745" s="54" t="s">
        <v>4131</v>
      </c>
      <c r="B1745" s="54">
        <v>3147</v>
      </c>
      <c r="C1745" s="56" t="s">
        <v>23</v>
      </c>
      <c r="D1745" s="54" t="s">
        <v>4135</v>
      </c>
      <c r="E1745" s="54">
        <v>355</v>
      </c>
      <c r="F1745" s="54" t="s">
        <v>3591</v>
      </c>
      <c r="G1745" s="54">
        <v>2594877.3020000001</v>
      </c>
      <c r="H1745" s="54">
        <v>1191293.8500000001</v>
      </c>
      <c r="I1745" s="54" t="s">
        <v>21</v>
      </c>
      <c r="J1745" s="55">
        <v>39630</v>
      </c>
    </row>
    <row r="1746" spans="1:10" x14ac:dyDescent="0.3">
      <c r="A1746" s="54" t="s">
        <v>4131</v>
      </c>
      <c r="B1746" s="54">
        <v>3147</v>
      </c>
      <c r="C1746" s="56" t="s">
        <v>23</v>
      </c>
      <c r="D1746" s="54" t="s">
        <v>3723</v>
      </c>
      <c r="E1746" s="54">
        <v>357</v>
      </c>
      <c r="F1746" s="54" t="s">
        <v>3591</v>
      </c>
      <c r="G1746" s="54">
        <v>2596007.1549999998</v>
      </c>
      <c r="H1746" s="54">
        <v>1189511.0719999999</v>
      </c>
      <c r="I1746" s="54" t="s">
        <v>21</v>
      </c>
      <c r="J1746" s="55">
        <v>39630</v>
      </c>
    </row>
    <row r="1747" spans="1:10" x14ac:dyDescent="0.3">
      <c r="A1747" s="54" t="s">
        <v>3755</v>
      </c>
      <c r="B1747" s="54">
        <v>3148</v>
      </c>
      <c r="C1747" s="56" t="s">
        <v>23</v>
      </c>
      <c r="D1747" s="54" t="s">
        <v>3751</v>
      </c>
      <c r="E1747" s="54">
        <v>855</v>
      </c>
      <c r="F1747" s="54" t="s">
        <v>3591</v>
      </c>
      <c r="G1747" s="54">
        <v>2594270.3390000002</v>
      </c>
      <c r="H1747" s="54">
        <v>1188338.503</v>
      </c>
      <c r="I1747" s="54" t="s">
        <v>21</v>
      </c>
      <c r="J1747" s="55">
        <v>39630</v>
      </c>
    </row>
    <row r="1748" spans="1:10" x14ac:dyDescent="0.3">
      <c r="A1748" s="54" t="s">
        <v>3751</v>
      </c>
      <c r="B1748" s="54">
        <v>3150</v>
      </c>
      <c r="C1748" s="56" t="s">
        <v>23</v>
      </c>
      <c r="D1748" s="54" t="s">
        <v>3759</v>
      </c>
      <c r="E1748" s="54">
        <v>852</v>
      </c>
      <c r="F1748" s="54" t="s">
        <v>3591</v>
      </c>
      <c r="G1748" s="54">
        <v>2592878.5750000002</v>
      </c>
      <c r="H1748" s="54">
        <v>1182755.7749999999</v>
      </c>
      <c r="I1748" s="54" t="s">
        <v>21</v>
      </c>
      <c r="J1748" s="55">
        <v>39630</v>
      </c>
    </row>
    <row r="1749" spans="1:10" x14ac:dyDescent="0.3">
      <c r="A1749" s="54" t="s">
        <v>3751</v>
      </c>
      <c r="B1749" s="54">
        <v>3150</v>
      </c>
      <c r="C1749" s="56" t="s">
        <v>23</v>
      </c>
      <c r="D1749" s="54" t="s">
        <v>3751</v>
      </c>
      <c r="E1749" s="54">
        <v>855</v>
      </c>
      <c r="F1749" s="54" t="s">
        <v>3591</v>
      </c>
      <c r="G1749" s="54">
        <v>2591820.1379999998</v>
      </c>
      <c r="H1749" s="54">
        <v>1184730.112</v>
      </c>
      <c r="I1749" s="54" t="s">
        <v>21</v>
      </c>
      <c r="J1749" s="55">
        <v>39630</v>
      </c>
    </row>
    <row r="1750" spans="1:10" x14ac:dyDescent="0.3">
      <c r="A1750" s="54" t="s">
        <v>3754</v>
      </c>
      <c r="B1750" s="54">
        <v>3152</v>
      </c>
      <c r="C1750" s="56" t="s">
        <v>23</v>
      </c>
      <c r="D1750" s="54" t="s">
        <v>3756</v>
      </c>
      <c r="E1750" s="54">
        <v>853</v>
      </c>
      <c r="F1750" s="54" t="s">
        <v>3591</v>
      </c>
      <c r="G1750" s="54">
        <v>2596958.9840000002</v>
      </c>
      <c r="H1750" s="54">
        <v>1183891.7</v>
      </c>
      <c r="I1750" s="54" t="s">
        <v>21</v>
      </c>
      <c r="J1750" s="55">
        <v>39630</v>
      </c>
    </row>
    <row r="1751" spans="1:10" x14ac:dyDescent="0.3">
      <c r="A1751" s="54" t="s">
        <v>3754</v>
      </c>
      <c r="B1751" s="54">
        <v>3152</v>
      </c>
      <c r="C1751" s="56" t="s">
        <v>23</v>
      </c>
      <c r="D1751" s="54" t="s">
        <v>3751</v>
      </c>
      <c r="E1751" s="54">
        <v>855</v>
      </c>
      <c r="F1751" s="54" t="s">
        <v>3591</v>
      </c>
      <c r="G1751" s="54">
        <v>2595338.2310000001</v>
      </c>
      <c r="H1751" s="54">
        <v>1184959.2309999999</v>
      </c>
      <c r="I1751" s="54" t="s">
        <v>21</v>
      </c>
      <c r="J1751" s="55">
        <v>39630</v>
      </c>
    </row>
    <row r="1752" spans="1:10" x14ac:dyDescent="0.3">
      <c r="A1752" s="54" t="s">
        <v>3758</v>
      </c>
      <c r="B1752" s="54">
        <v>3153</v>
      </c>
      <c r="C1752" s="56" t="s">
        <v>23</v>
      </c>
      <c r="D1752" s="54" t="s">
        <v>3756</v>
      </c>
      <c r="E1752" s="54">
        <v>853</v>
      </c>
      <c r="F1752" s="54" t="s">
        <v>3591</v>
      </c>
      <c r="G1752" s="54">
        <v>2595244.219</v>
      </c>
      <c r="H1752" s="54">
        <v>1179922.523</v>
      </c>
      <c r="I1752" s="54" t="s">
        <v>21</v>
      </c>
      <c r="J1752" s="55">
        <v>39630</v>
      </c>
    </row>
    <row r="1753" spans="1:10" x14ac:dyDescent="0.3">
      <c r="A1753" s="54" t="s">
        <v>3734</v>
      </c>
      <c r="B1753" s="54">
        <v>3154</v>
      </c>
      <c r="C1753" s="56" t="s">
        <v>23</v>
      </c>
      <c r="D1753" s="54" t="s">
        <v>3756</v>
      </c>
      <c r="E1753" s="54">
        <v>853</v>
      </c>
      <c r="F1753" s="54" t="s">
        <v>3591</v>
      </c>
      <c r="G1753" s="54">
        <v>2598468.2650000001</v>
      </c>
      <c r="H1753" s="54">
        <v>1180024.9410000001</v>
      </c>
      <c r="I1753" s="54" t="s">
        <v>21</v>
      </c>
      <c r="J1753" s="55">
        <v>39630</v>
      </c>
    </row>
    <row r="1754" spans="1:10" x14ac:dyDescent="0.3">
      <c r="A1754" s="54" t="s">
        <v>3734</v>
      </c>
      <c r="B1754" s="54">
        <v>3154</v>
      </c>
      <c r="C1754" s="56" t="s">
        <v>23</v>
      </c>
      <c r="D1754" s="54" t="s">
        <v>3751</v>
      </c>
      <c r="E1754" s="54">
        <v>855</v>
      </c>
      <c r="F1754" s="54" t="s">
        <v>3591</v>
      </c>
      <c r="G1754" s="54">
        <v>2596986.8870000001</v>
      </c>
      <c r="H1754" s="54">
        <v>1183352.5009999999</v>
      </c>
      <c r="I1754" s="54" t="s">
        <v>21</v>
      </c>
      <c r="J1754" s="55">
        <v>39630</v>
      </c>
    </row>
    <row r="1755" spans="1:10" x14ac:dyDescent="0.3">
      <c r="A1755" s="54" t="s">
        <v>3734</v>
      </c>
      <c r="B1755" s="54">
        <v>3154</v>
      </c>
      <c r="C1755" s="56" t="s">
        <v>23</v>
      </c>
      <c r="D1755" s="54" t="s">
        <v>3732</v>
      </c>
      <c r="E1755" s="54">
        <v>880</v>
      </c>
      <c r="F1755" s="54" t="s">
        <v>3591</v>
      </c>
      <c r="G1755" s="54">
        <v>2598625.0210000002</v>
      </c>
      <c r="H1755" s="54">
        <v>1182399.0589999999</v>
      </c>
      <c r="I1755" s="54" t="s">
        <v>21</v>
      </c>
      <c r="J1755" s="55">
        <v>39630</v>
      </c>
    </row>
    <row r="1756" spans="1:10" x14ac:dyDescent="0.3">
      <c r="A1756" s="54" t="s">
        <v>3733</v>
      </c>
      <c r="B1756" s="54">
        <v>3155</v>
      </c>
      <c r="C1756" s="56" t="s">
        <v>23</v>
      </c>
      <c r="D1756" s="54" t="s">
        <v>3732</v>
      </c>
      <c r="E1756" s="54">
        <v>880</v>
      </c>
      <c r="F1756" s="54" t="s">
        <v>3591</v>
      </c>
      <c r="G1756" s="54">
        <v>2598367.5520000001</v>
      </c>
      <c r="H1756" s="54">
        <v>1184440.362</v>
      </c>
      <c r="I1756" s="54" t="s">
        <v>21</v>
      </c>
      <c r="J1756" s="55">
        <v>39630</v>
      </c>
    </row>
    <row r="1757" spans="1:10" x14ac:dyDescent="0.3">
      <c r="A1757" s="54" t="s">
        <v>3757</v>
      </c>
      <c r="B1757" s="54">
        <v>3156</v>
      </c>
      <c r="C1757" s="56" t="s">
        <v>23</v>
      </c>
      <c r="D1757" s="54" t="s">
        <v>3759</v>
      </c>
      <c r="E1757" s="54">
        <v>852</v>
      </c>
      <c r="F1757" s="54" t="s">
        <v>3591</v>
      </c>
      <c r="G1757" s="54">
        <v>2593041.2960000001</v>
      </c>
      <c r="H1757" s="54">
        <v>1178551.787</v>
      </c>
      <c r="I1757" s="54" t="s">
        <v>21</v>
      </c>
      <c r="J1757" s="55">
        <v>39630</v>
      </c>
    </row>
    <row r="1758" spans="1:10" x14ac:dyDescent="0.3">
      <c r="A1758" s="54" t="s">
        <v>3757</v>
      </c>
      <c r="B1758" s="54">
        <v>3156</v>
      </c>
      <c r="C1758" s="56" t="s">
        <v>23</v>
      </c>
      <c r="D1758" s="54" t="s">
        <v>3756</v>
      </c>
      <c r="E1758" s="54">
        <v>853</v>
      </c>
      <c r="F1758" s="54" t="s">
        <v>3591</v>
      </c>
      <c r="G1758" s="54">
        <v>2596201.4180000001</v>
      </c>
      <c r="H1758" s="54">
        <v>1177081.83</v>
      </c>
      <c r="I1758" s="54" t="s">
        <v>21</v>
      </c>
      <c r="J1758" s="55">
        <v>39630</v>
      </c>
    </row>
    <row r="1759" spans="1:10" x14ac:dyDescent="0.3">
      <c r="A1759" s="54" t="s">
        <v>3753</v>
      </c>
      <c r="B1759" s="54">
        <v>3157</v>
      </c>
      <c r="C1759" s="56" t="s">
        <v>23</v>
      </c>
      <c r="D1759" s="54" t="s">
        <v>3759</v>
      </c>
      <c r="E1759" s="54">
        <v>852</v>
      </c>
      <c r="F1759" s="54" t="s">
        <v>3591</v>
      </c>
      <c r="G1759" s="54">
        <v>2593179.378</v>
      </c>
      <c r="H1759" s="54">
        <v>1181568.338</v>
      </c>
      <c r="I1759" s="54" t="s">
        <v>21</v>
      </c>
      <c r="J1759" s="55">
        <v>39630</v>
      </c>
    </row>
    <row r="1760" spans="1:10" x14ac:dyDescent="0.3">
      <c r="A1760" s="54" t="s">
        <v>3753</v>
      </c>
      <c r="B1760" s="54">
        <v>3157</v>
      </c>
      <c r="C1760" s="56" t="s">
        <v>23</v>
      </c>
      <c r="D1760" s="54" t="s">
        <v>3756</v>
      </c>
      <c r="E1760" s="54">
        <v>853</v>
      </c>
      <c r="F1760" s="54" t="s">
        <v>3591</v>
      </c>
      <c r="G1760" s="54">
        <v>2594310.787</v>
      </c>
      <c r="H1760" s="54">
        <v>1181447.98</v>
      </c>
      <c r="I1760" s="54" t="s">
        <v>21</v>
      </c>
      <c r="J1760" s="55">
        <v>39630</v>
      </c>
    </row>
    <row r="1761" spans="1:10" x14ac:dyDescent="0.3">
      <c r="A1761" s="54" t="s">
        <v>3753</v>
      </c>
      <c r="B1761" s="54">
        <v>3157</v>
      </c>
      <c r="C1761" s="56" t="s">
        <v>23</v>
      </c>
      <c r="D1761" s="54" t="s">
        <v>3751</v>
      </c>
      <c r="E1761" s="54">
        <v>855</v>
      </c>
      <c r="F1761" s="54" t="s">
        <v>3591</v>
      </c>
      <c r="G1761" s="54">
        <v>2594420.4500000002</v>
      </c>
      <c r="H1761" s="54">
        <v>1182533.51</v>
      </c>
      <c r="I1761" s="54" t="s">
        <v>21</v>
      </c>
      <c r="J1761" s="55">
        <v>39630</v>
      </c>
    </row>
    <row r="1762" spans="1:10" x14ac:dyDescent="0.3">
      <c r="A1762" s="54" t="s">
        <v>3759</v>
      </c>
      <c r="B1762" s="54">
        <v>3158</v>
      </c>
      <c r="C1762" s="56" t="s">
        <v>23</v>
      </c>
      <c r="D1762" s="54" t="s">
        <v>3759</v>
      </c>
      <c r="E1762" s="54">
        <v>852</v>
      </c>
      <c r="F1762" s="54" t="s">
        <v>3591</v>
      </c>
      <c r="G1762" s="54">
        <v>2590939.2069999999</v>
      </c>
      <c r="H1762" s="54">
        <v>1178743.196</v>
      </c>
      <c r="I1762" s="54" t="s">
        <v>21</v>
      </c>
      <c r="J1762" s="55">
        <v>39630</v>
      </c>
    </row>
    <row r="1763" spans="1:10" x14ac:dyDescent="0.3">
      <c r="A1763" s="54" t="s">
        <v>3760</v>
      </c>
      <c r="B1763" s="54">
        <v>3159</v>
      </c>
      <c r="C1763" s="56" t="s">
        <v>23</v>
      </c>
      <c r="D1763" s="54" t="s">
        <v>3759</v>
      </c>
      <c r="E1763" s="54">
        <v>852</v>
      </c>
      <c r="F1763" s="54" t="s">
        <v>3591</v>
      </c>
      <c r="G1763" s="54">
        <v>2590859.1880000001</v>
      </c>
      <c r="H1763" s="54">
        <v>1181423.9040000001</v>
      </c>
      <c r="I1763" s="54" t="s">
        <v>21</v>
      </c>
      <c r="J1763" s="55">
        <v>39630</v>
      </c>
    </row>
    <row r="1764" spans="1:10" x14ac:dyDescent="0.3">
      <c r="A1764" s="54" t="s">
        <v>4137</v>
      </c>
      <c r="B1764" s="54">
        <v>3172</v>
      </c>
      <c r="C1764" s="56" t="s">
        <v>23</v>
      </c>
      <c r="D1764" s="54" t="s">
        <v>3897</v>
      </c>
      <c r="E1764" s="54">
        <v>351</v>
      </c>
      <c r="F1764" s="54" t="s">
        <v>3591</v>
      </c>
      <c r="G1764" s="54">
        <v>2595613.318</v>
      </c>
      <c r="H1764" s="54">
        <v>1197741.189</v>
      </c>
      <c r="I1764" s="54" t="s">
        <v>21</v>
      </c>
      <c r="J1764" s="55">
        <v>39630</v>
      </c>
    </row>
    <row r="1765" spans="1:10" x14ac:dyDescent="0.3">
      <c r="A1765" s="54" t="s">
        <v>4137</v>
      </c>
      <c r="B1765" s="54">
        <v>3172</v>
      </c>
      <c r="C1765" s="56" t="s">
        <v>23</v>
      </c>
      <c r="D1765" s="54" t="s">
        <v>4135</v>
      </c>
      <c r="E1765" s="54">
        <v>355</v>
      </c>
      <c r="F1765" s="54" t="s">
        <v>3591</v>
      </c>
      <c r="G1765" s="54">
        <v>2595389.0809999998</v>
      </c>
      <c r="H1765" s="54">
        <v>1196735.8540000001</v>
      </c>
      <c r="I1765" s="54" t="s">
        <v>21</v>
      </c>
      <c r="J1765" s="55">
        <v>39630</v>
      </c>
    </row>
    <row r="1766" spans="1:10" x14ac:dyDescent="0.3">
      <c r="A1766" s="54" t="s">
        <v>4136</v>
      </c>
      <c r="B1766" s="54">
        <v>3173</v>
      </c>
      <c r="C1766" s="56" t="s">
        <v>23</v>
      </c>
      <c r="D1766" s="54" t="s">
        <v>4135</v>
      </c>
      <c r="E1766" s="54">
        <v>355</v>
      </c>
      <c r="F1766" s="54" t="s">
        <v>3591</v>
      </c>
      <c r="G1766" s="54">
        <v>2593706.5690000001</v>
      </c>
      <c r="H1766" s="54">
        <v>1195647.0649999999</v>
      </c>
      <c r="I1766" s="54" t="s">
        <v>21</v>
      </c>
      <c r="J1766" s="55">
        <v>39630</v>
      </c>
    </row>
    <row r="1767" spans="1:10" x14ac:dyDescent="0.3">
      <c r="A1767" s="54" t="s">
        <v>3890</v>
      </c>
      <c r="B1767" s="54">
        <v>3174</v>
      </c>
      <c r="C1767" s="56" t="s">
        <v>23</v>
      </c>
      <c r="D1767" s="54" t="s">
        <v>4135</v>
      </c>
      <c r="E1767" s="54">
        <v>355</v>
      </c>
      <c r="F1767" s="54" t="s">
        <v>3591</v>
      </c>
      <c r="G1767" s="54">
        <v>2593104.9619999998</v>
      </c>
      <c r="H1767" s="54">
        <v>1194375.794</v>
      </c>
      <c r="I1767" s="54" t="s">
        <v>21</v>
      </c>
      <c r="J1767" s="55">
        <v>39630</v>
      </c>
    </row>
    <row r="1768" spans="1:10" x14ac:dyDescent="0.3">
      <c r="A1768" s="54" t="s">
        <v>3890</v>
      </c>
      <c r="B1768" s="54">
        <v>3174</v>
      </c>
      <c r="C1768" s="56" t="s">
        <v>23</v>
      </c>
      <c r="D1768" s="54" t="s">
        <v>2942</v>
      </c>
      <c r="E1768" s="54">
        <v>670</v>
      </c>
      <c r="F1768" s="54" t="s">
        <v>3591</v>
      </c>
      <c r="G1768" s="54">
        <v>2592503.9929999998</v>
      </c>
      <c r="H1768" s="54">
        <v>1193700.9720000001</v>
      </c>
      <c r="I1768" s="54" t="s">
        <v>21</v>
      </c>
      <c r="J1768" s="55">
        <v>39630</v>
      </c>
    </row>
    <row r="1769" spans="1:10" x14ac:dyDescent="0.3">
      <c r="A1769" s="54" t="s">
        <v>2943</v>
      </c>
      <c r="B1769" s="54">
        <v>3175</v>
      </c>
      <c r="C1769" s="56" t="s">
        <v>23</v>
      </c>
      <c r="D1769" s="54" t="s">
        <v>2944</v>
      </c>
      <c r="E1769" s="54">
        <v>2308</v>
      </c>
      <c r="F1769" s="54" t="s">
        <v>2915</v>
      </c>
      <c r="G1769" s="54">
        <v>2590397.193</v>
      </c>
      <c r="H1769" s="54">
        <v>1192921.996</v>
      </c>
      <c r="I1769" s="54" t="s">
        <v>21</v>
      </c>
      <c r="J1769" s="55">
        <v>39630</v>
      </c>
    </row>
    <row r="1770" spans="1:10" x14ac:dyDescent="0.3">
      <c r="A1770" s="54" t="s">
        <v>2943</v>
      </c>
      <c r="B1770" s="54">
        <v>3175</v>
      </c>
      <c r="C1770" s="56" t="s">
        <v>23</v>
      </c>
      <c r="D1770" s="54" t="s">
        <v>2939</v>
      </c>
      <c r="E1770" s="54">
        <v>2309</v>
      </c>
      <c r="F1770" s="54" t="s">
        <v>2915</v>
      </c>
      <c r="G1770" s="54">
        <v>2589946.3939999999</v>
      </c>
      <c r="H1770" s="54">
        <v>1192927.862</v>
      </c>
      <c r="I1770" s="54" t="s">
        <v>21</v>
      </c>
      <c r="J1770" s="55">
        <v>39630</v>
      </c>
    </row>
    <row r="1771" spans="1:10" x14ac:dyDescent="0.3">
      <c r="A1771" s="54" t="s">
        <v>2942</v>
      </c>
      <c r="B1771" s="54">
        <v>3176</v>
      </c>
      <c r="C1771" s="56" t="s">
        <v>23</v>
      </c>
      <c r="D1771" s="54" t="s">
        <v>2942</v>
      </c>
      <c r="E1771" s="54">
        <v>670</v>
      </c>
      <c r="F1771" s="54" t="s">
        <v>3591</v>
      </c>
      <c r="G1771" s="54">
        <v>2589223.0389999999</v>
      </c>
      <c r="H1771" s="54">
        <v>1195150.051</v>
      </c>
      <c r="I1771" s="54" t="s">
        <v>21</v>
      </c>
      <c r="J1771" s="55">
        <v>39630</v>
      </c>
    </row>
    <row r="1772" spans="1:10" x14ac:dyDescent="0.3">
      <c r="A1772" s="54" t="s">
        <v>2942</v>
      </c>
      <c r="B1772" s="54">
        <v>3176</v>
      </c>
      <c r="C1772" s="56" t="s">
        <v>23</v>
      </c>
      <c r="D1772" s="54" t="s">
        <v>2939</v>
      </c>
      <c r="E1772" s="54">
        <v>2309</v>
      </c>
      <c r="F1772" s="54" t="s">
        <v>2915</v>
      </c>
      <c r="G1772" s="54">
        <v>2589200.304</v>
      </c>
      <c r="H1772" s="54">
        <v>1193499.1640000001</v>
      </c>
      <c r="I1772" s="54" t="s">
        <v>21</v>
      </c>
      <c r="J1772" s="55">
        <v>39630</v>
      </c>
    </row>
    <row r="1773" spans="1:10" x14ac:dyDescent="0.3">
      <c r="A1773" s="54" t="s">
        <v>3889</v>
      </c>
      <c r="B1773" s="54">
        <v>3177</v>
      </c>
      <c r="C1773" s="56" t="s">
        <v>23</v>
      </c>
      <c r="D1773" s="54" t="s">
        <v>3898</v>
      </c>
      <c r="E1773" s="54">
        <v>662</v>
      </c>
      <c r="F1773" s="54" t="s">
        <v>3591</v>
      </c>
      <c r="G1773" s="54">
        <v>2584307.3199999998</v>
      </c>
      <c r="H1773" s="54">
        <v>1196456.264</v>
      </c>
      <c r="I1773" s="54" t="s">
        <v>21</v>
      </c>
      <c r="J1773" s="55">
        <v>39630</v>
      </c>
    </row>
    <row r="1774" spans="1:10" x14ac:dyDescent="0.3">
      <c r="A1774" s="54" t="s">
        <v>3889</v>
      </c>
      <c r="B1774" s="54">
        <v>3177</v>
      </c>
      <c r="C1774" s="56" t="s">
        <v>23</v>
      </c>
      <c r="D1774" s="54" t="s">
        <v>3894</v>
      </c>
      <c r="E1774" s="54">
        <v>667</v>
      </c>
      <c r="F1774" s="54" t="s">
        <v>3591</v>
      </c>
      <c r="G1774" s="54">
        <v>2585533.9300000002</v>
      </c>
      <c r="H1774" s="54">
        <v>1195031.45</v>
      </c>
      <c r="I1774" s="54" t="s">
        <v>21</v>
      </c>
      <c r="J1774" s="55">
        <v>39630</v>
      </c>
    </row>
    <row r="1775" spans="1:10" x14ac:dyDescent="0.3">
      <c r="A1775" s="54" t="s">
        <v>3889</v>
      </c>
      <c r="B1775" s="54">
        <v>3177</v>
      </c>
      <c r="C1775" s="56" t="s">
        <v>23</v>
      </c>
      <c r="D1775" s="54" t="s">
        <v>2942</v>
      </c>
      <c r="E1775" s="54">
        <v>670</v>
      </c>
      <c r="F1775" s="54" t="s">
        <v>3591</v>
      </c>
      <c r="G1775" s="54">
        <v>2586366.0070000002</v>
      </c>
      <c r="H1775" s="54">
        <v>1195837.3160000001</v>
      </c>
      <c r="I1775" s="54" t="s">
        <v>21</v>
      </c>
      <c r="J1775" s="55">
        <v>39630</v>
      </c>
    </row>
    <row r="1776" spans="1:10" x14ac:dyDescent="0.3">
      <c r="A1776" s="54" t="s">
        <v>2964</v>
      </c>
      <c r="B1776" s="54">
        <v>3178</v>
      </c>
      <c r="C1776" s="56" t="s">
        <v>23</v>
      </c>
      <c r="D1776" s="54" t="s">
        <v>2964</v>
      </c>
      <c r="E1776" s="54">
        <v>2295</v>
      </c>
      <c r="F1776" s="54" t="s">
        <v>2915</v>
      </c>
      <c r="G1776" s="54">
        <v>2584437.2519999999</v>
      </c>
      <c r="H1776" s="54">
        <v>1192894.379</v>
      </c>
      <c r="I1776" s="54" t="s">
        <v>21</v>
      </c>
      <c r="J1776" s="55">
        <v>39630</v>
      </c>
    </row>
    <row r="1777" spans="1:10" x14ac:dyDescent="0.3">
      <c r="A1777" s="54" t="s">
        <v>3001</v>
      </c>
      <c r="B1777" s="54">
        <v>3179</v>
      </c>
      <c r="C1777" s="56" t="s">
        <v>23</v>
      </c>
      <c r="D1777" s="54" t="s">
        <v>3001</v>
      </c>
      <c r="E1777" s="54">
        <v>666</v>
      </c>
      <c r="F1777" s="54" t="s">
        <v>3591</v>
      </c>
      <c r="G1777" s="54">
        <v>2582664.3280000002</v>
      </c>
      <c r="H1777" s="54">
        <v>1195869.669</v>
      </c>
      <c r="I1777" s="54" t="s">
        <v>21</v>
      </c>
      <c r="J1777" s="55">
        <v>39630</v>
      </c>
    </row>
    <row r="1778" spans="1:10" x14ac:dyDescent="0.3">
      <c r="A1778" s="54" t="s">
        <v>3001</v>
      </c>
      <c r="B1778" s="54">
        <v>3179</v>
      </c>
      <c r="C1778" s="56" t="s">
        <v>23</v>
      </c>
      <c r="D1778" s="54" t="s">
        <v>2996</v>
      </c>
      <c r="E1778" s="54">
        <v>2262</v>
      </c>
      <c r="F1778" s="54" t="s">
        <v>2915</v>
      </c>
      <c r="G1778" s="54">
        <v>2582320.912</v>
      </c>
      <c r="H1778" s="54">
        <v>1196281.9979999999</v>
      </c>
      <c r="I1778" s="54" t="s">
        <v>21</v>
      </c>
      <c r="J1778" s="55">
        <v>39630</v>
      </c>
    </row>
    <row r="1779" spans="1:10" x14ac:dyDescent="0.3">
      <c r="A1779" s="54" t="s">
        <v>2944</v>
      </c>
      <c r="B1779" s="54">
        <v>3182</v>
      </c>
      <c r="C1779" s="56" t="s">
        <v>23</v>
      </c>
      <c r="D1779" s="54" t="s">
        <v>2952</v>
      </c>
      <c r="E1779" s="54">
        <v>2305</v>
      </c>
      <c r="F1779" s="54" t="s">
        <v>2915</v>
      </c>
      <c r="G1779" s="54">
        <v>2588088.0490000001</v>
      </c>
      <c r="H1779" s="54">
        <v>1189272.7439999999</v>
      </c>
      <c r="I1779" s="54" t="s">
        <v>21</v>
      </c>
      <c r="J1779" s="55">
        <v>39630</v>
      </c>
    </row>
    <row r="1780" spans="1:10" x14ac:dyDescent="0.3">
      <c r="A1780" s="54" t="s">
        <v>2944</v>
      </c>
      <c r="B1780" s="54">
        <v>3182</v>
      </c>
      <c r="C1780" s="56" t="s">
        <v>23</v>
      </c>
      <c r="D1780" s="54" t="s">
        <v>2946</v>
      </c>
      <c r="E1780" s="54">
        <v>2306</v>
      </c>
      <c r="F1780" s="54" t="s">
        <v>2915</v>
      </c>
      <c r="G1780" s="54">
        <v>2588340.6549999998</v>
      </c>
      <c r="H1780" s="54">
        <v>1189272.9720000001</v>
      </c>
      <c r="I1780" s="54" t="s">
        <v>21</v>
      </c>
      <c r="J1780" s="55">
        <v>39630</v>
      </c>
    </row>
    <row r="1781" spans="1:10" x14ac:dyDescent="0.3">
      <c r="A1781" s="54" t="s">
        <v>2944</v>
      </c>
      <c r="B1781" s="54">
        <v>3182</v>
      </c>
      <c r="C1781" s="56" t="s">
        <v>23</v>
      </c>
      <c r="D1781" s="54" t="s">
        <v>2944</v>
      </c>
      <c r="E1781" s="54">
        <v>2308</v>
      </c>
      <c r="F1781" s="54" t="s">
        <v>2915</v>
      </c>
      <c r="G1781" s="54">
        <v>2591384.9180000001</v>
      </c>
      <c r="H1781" s="54">
        <v>1190864.0390000001</v>
      </c>
      <c r="I1781" s="54" t="s">
        <v>21</v>
      </c>
      <c r="J1781" s="55">
        <v>39630</v>
      </c>
    </row>
    <row r="1782" spans="1:10" x14ac:dyDescent="0.3">
      <c r="A1782" s="54" t="s">
        <v>3752</v>
      </c>
      <c r="B1782" s="54">
        <v>3183</v>
      </c>
      <c r="C1782" s="56" t="s">
        <v>23</v>
      </c>
      <c r="D1782" s="54" t="s">
        <v>3751</v>
      </c>
      <c r="E1782" s="54">
        <v>855</v>
      </c>
      <c r="F1782" s="54" t="s">
        <v>3591</v>
      </c>
      <c r="G1782" s="54">
        <v>2591147.2259999998</v>
      </c>
      <c r="H1782" s="54">
        <v>1188630.8119999999</v>
      </c>
      <c r="I1782" s="54" t="s">
        <v>21</v>
      </c>
      <c r="J1782" s="55">
        <v>39630</v>
      </c>
    </row>
    <row r="1783" spans="1:10" x14ac:dyDescent="0.3">
      <c r="A1783" s="54" t="s">
        <v>2941</v>
      </c>
      <c r="B1783" s="54">
        <v>3184</v>
      </c>
      <c r="C1783" s="56" t="s">
        <v>23</v>
      </c>
      <c r="D1783" s="54" t="s">
        <v>2964</v>
      </c>
      <c r="E1783" s="54">
        <v>2295</v>
      </c>
      <c r="F1783" s="54" t="s">
        <v>2915</v>
      </c>
      <c r="G1783" s="54">
        <v>2586999.2590000001</v>
      </c>
      <c r="H1783" s="54">
        <v>1193195.42</v>
      </c>
      <c r="I1783" s="54" t="s">
        <v>21</v>
      </c>
      <c r="J1783" s="55">
        <v>39630</v>
      </c>
    </row>
    <row r="1784" spans="1:10" x14ac:dyDescent="0.3">
      <c r="A1784" s="54" t="s">
        <v>2941</v>
      </c>
      <c r="B1784" s="54">
        <v>3184</v>
      </c>
      <c r="C1784" s="56" t="s">
        <v>23</v>
      </c>
      <c r="D1784" s="54" t="s">
        <v>2939</v>
      </c>
      <c r="E1784" s="54">
        <v>2309</v>
      </c>
      <c r="F1784" s="54" t="s">
        <v>2915</v>
      </c>
      <c r="G1784" s="54">
        <v>2587712.673</v>
      </c>
      <c r="H1784" s="54">
        <v>1191390.976</v>
      </c>
      <c r="I1784" s="54" t="s">
        <v>21</v>
      </c>
      <c r="J1784" s="55">
        <v>39630</v>
      </c>
    </row>
    <row r="1785" spans="1:10" x14ac:dyDescent="0.3">
      <c r="A1785" s="54" t="s">
        <v>2940</v>
      </c>
      <c r="B1785" s="54">
        <v>3185</v>
      </c>
      <c r="C1785" s="56" t="s">
        <v>23</v>
      </c>
      <c r="D1785" s="54" t="s">
        <v>2964</v>
      </c>
      <c r="E1785" s="54">
        <v>2295</v>
      </c>
      <c r="F1785" s="54" t="s">
        <v>2915</v>
      </c>
      <c r="G1785" s="54">
        <v>2584819.5819999999</v>
      </c>
      <c r="H1785" s="54">
        <v>1190749.118</v>
      </c>
      <c r="I1785" s="54" t="s">
        <v>21</v>
      </c>
      <c r="J1785" s="55">
        <v>39630</v>
      </c>
    </row>
    <row r="1786" spans="1:10" x14ac:dyDescent="0.3">
      <c r="A1786" s="54" t="s">
        <v>2940</v>
      </c>
      <c r="B1786" s="54">
        <v>3185</v>
      </c>
      <c r="C1786" s="56" t="s">
        <v>23</v>
      </c>
      <c r="D1786" s="54" t="s">
        <v>2952</v>
      </c>
      <c r="E1786" s="54">
        <v>2305</v>
      </c>
      <c r="F1786" s="54" t="s">
        <v>2915</v>
      </c>
      <c r="G1786" s="54">
        <v>2585715.5950000002</v>
      </c>
      <c r="H1786" s="54">
        <v>1188706.6869999999</v>
      </c>
      <c r="I1786" s="54" t="s">
        <v>21</v>
      </c>
      <c r="J1786" s="55">
        <v>39630</v>
      </c>
    </row>
    <row r="1787" spans="1:10" x14ac:dyDescent="0.3">
      <c r="A1787" s="54" t="s">
        <v>2940</v>
      </c>
      <c r="B1787" s="54">
        <v>3185</v>
      </c>
      <c r="C1787" s="56" t="s">
        <v>23</v>
      </c>
      <c r="D1787" s="54" t="s">
        <v>2946</v>
      </c>
      <c r="E1787" s="54">
        <v>2306</v>
      </c>
      <c r="F1787" s="54" t="s">
        <v>2915</v>
      </c>
      <c r="G1787" s="54">
        <v>2587456.9369999999</v>
      </c>
      <c r="H1787" s="54">
        <v>1188569.173</v>
      </c>
      <c r="I1787" s="54" t="s">
        <v>21</v>
      </c>
      <c r="J1787" s="55">
        <v>39630</v>
      </c>
    </row>
    <row r="1788" spans="1:10" x14ac:dyDescent="0.3">
      <c r="A1788" s="54" t="s">
        <v>2940</v>
      </c>
      <c r="B1788" s="54">
        <v>3185</v>
      </c>
      <c r="C1788" s="56" t="s">
        <v>23</v>
      </c>
      <c r="D1788" s="54" t="s">
        <v>2939</v>
      </c>
      <c r="E1788" s="54">
        <v>2309</v>
      </c>
      <c r="F1788" s="54" t="s">
        <v>2915</v>
      </c>
      <c r="G1788" s="54">
        <v>2587224.1</v>
      </c>
      <c r="H1788" s="54">
        <v>1190190.676</v>
      </c>
      <c r="I1788" s="54" t="s">
        <v>21</v>
      </c>
      <c r="J1788" s="55">
        <v>39630</v>
      </c>
    </row>
    <row r="1789" spans="1:10" x14ac:dyDescent="0.3">
      <c r="A1789" s="54" t="s">
        <v>2965</v>
      </c>
      <c r="B1789" s="54">
        <v>3186</v>
      </c>
      <c r="C1789" s="56" t="s">
        <v>23</v>
      </c>
      <c r="D1789" s="54" t="s">
        <v>2965</v>
      </c>
      <c r="E1789" s="54">
        <v>2293</v>
      </c>
      <c r="F1789" s="54" t="s">
        <v>2915</v>
      </c>
      <c r="G1789" s="54">
        <v>2580977.5490000001</v>
      </c>
      <c r="H1789" s="54">
        <v>1188180.9010000001</v>
      </c>
      <c r="I1789" s="54" t="s">
        <v>21</v>
      </c>
      <c r="J1789" s="55">
        <v>39630</v>
      </c>
    </row>
    <row r="1790" spans="1:10" x14ac:dyDescent="0.3">
      <c r="A1790" s="54" t="s">
        <v>3893</v>
      </c>
      <c r="B1790" s="54">
        <v>3202</v>
      </c>
      <c r="C1790" s="56" t="s">
        <v>23</v>
      </c>
      <c r="D1790" s="54" t="s">
        <v>3893</v>
      </c>
      <c r="E1790" s="54">
        <v>663</v>
      </c>
      <c r="F1790" s="54" t="s">
        <v>3591</v>
      </c>
      <c r="G1790" s="54">
        <v>2591896.4300000002</v>
      </c>
      <c r="H1790" s="54">
        <v>1200367.203</v>
      </c>
      <c r="I1790" s="54" t="s">
        <v>21</v>
      </c>
      <c r="J1790" s="55">
        <v>39630</v>
      </c>
    </row>
    <row r="1791" spans="1:10" x14ac:dyDescent="0.3">
      <c r="A1791" s="54" t="s">
        <v>3893</v>
      </c>
      <c r="B1791" s="54">
        <v>3202</v>
      </c>
      <c r="C1791" s="56" t="s">
        <v>23</v>
      </c>
      <c r="D1791" s="54" t="s">
        <v>3892</v>
      </c>
      <c r="E1791" s="54">
        <v>668</v>
      </c>
      <c r="F1791" s="54" t="s">
        <v>3591</v>
      </c>
      <c r="G1791" s="54">
        <v>2589617.9679999999</v>
      </c>
      <c r="H1791" s="54">
        <v>1200285.997</v>
      </c>
      <c r="I1791" s="54" t="s">
        <v>21</v>
      </c>
      <c r="J1791" s="55">
        <v>39630</v>
      </c>
    </row>
    <row r="1792" spans="1:10" x14ac:dyDescent="0.3">
      <c r="A1792" s="54" t="s">
        <v>3892</v>
      </c>
      <c r="B1792" s="54">
        <v>3203</v>
      </c>
      <c r="C1792" s="56" t="s">
        <v>23</v>
      </c>
      <c r="D1792" s="54" t="s">
        <v>3892</v>
      </c>
      <c r="E1792" s="54">
        <v>668</v>
      </c>
      <c r="F1792" s="54" t="s">
        <v>3591</v>
      </c>
      <c r="G1792" s="54">
        <v>2586718.69</v>
      </c>
      <c r="H1792" s="54">
        <v>1201330.378</v>
      </c>
      <c r="I1792" s="54" t="s">
        <v>21</v>
      </c>
      <c r="J1792" s="55">
        <v>39630</v>
      </c>
    </row>
    <row r="1793" spans="1:10" x14ac:dyDescent="0.3">
      <c r="A1793" s="54" t="s">
        <v>3888</v>
      </c>
      <c r="B1793" s="54">
        <v>3204</v>
      </c>
      <c r="C1793" s="56" t="s">
        <v>23</v>
      </c>
      <c r="D1793" s="54" t="s">
        <v>3892</v>
      </c>
      <c r="E1793" s="54">
        <v>668</v>
      </c>
      <c r="F1793" s="54" t="s">
        <v>3591</v>
      </c>
      <c r="G1793" s="54">
        <v>2587373.4709999999</v>
      </c>
      <c r="H1793" s="54">
        <v>1197608.112</v>
      </c>
      <c r="I1793" s="54" t="s">
        <v>21</v>
      </c>
      <c r="J1793" s="55">
        <v>39630</v>
      </c>
    </row>
    <row r="1794" spans="1:10" x14ac:dyDescent="0.3">
      <c r="A1794" s="54" t="s">
        <v>3888</v>
      </c>
      <c r="B1794" s="54">
        <v>3204</v>
      </c>
      <c r="C1794" s="56" t="s">
        <v>23</v>
      </c>
      <c r="D1794" s="54" t="s">
        <v>2942</v>
      </c>
      <c r="E1794" s="54">
        <v>670</v>
      </c>
      <c r="F1794" s="54" t="s">
        <v>3591</v>
      </c>
      <c r="G1794" s="54">
        <v>2586960.1469999999</v>
      </c>
      <c r="H1794" s="54">
        <v>1196391.791</v>
      </c>
      <c r="I1794" s="54" t="s">
        <v>21</v>
      </c>
      <c r="J1794" s="55">
        <v>39630</v>
      </c>
    </row>
    <row r="1795" spans="1:10" x14ac:dyDescent="0.3">
      <c r="A1795" s="54" t="s">
        <v>3000</v>
      </c>
      <c r="B1795" s="54">
        <v>3205</v>
      </c>
      <c r="C1795" s="56" t="s">
        <v>23</v>
      </c>
      <c r="D1795" s="54" t="s">
        <v>3898</v>
      </c>
      <c r="E1795" s="54">
        <v>662</v>
      </c>
      <c r="F1795" s="54" t="s">
        <v>3591</v>
      </c>
      <c r="G1795" s="54">
        <v>2584744.23</v>
      </c>
      <c r="H1795" s="54">
        <v>1198791.446</v>
      </c>
      <c r="I1795" s="54" t="s">
        <v>21</v>
      </c>
      <c r="J1795" s="55">
        <v>39630</v>
      </c>
    </row>
    <row r="1796" spans="1:10" x14ac:dyDescent="0.3">
      <c r="A1796" s="54" t="s">
        <v>3000</v>
      </c>
      <c r="B1796" s="54">
        <v>3205</v>
      </c>
      <c r="C1796" s="56" t="s">
        <v>23</v>
      </c>
      <c r="D1796" s="54" t="s">
        <v>3892</v>
      </c>
      <c r="E1796" s="54">
        <v>668</v>
      </c>
      <c r="F1796" s="54" t="s">
        <v>3591</v>
      </c>
      <c r="G1796" s="54">
        <v>2585756.835</v>
      </c>
      <c r="H1796" s="54">
        <v>1199152.284</v>
      </c>
      <c r="I1796" s="54" t="s">
        <v>21</v>
      </c>
      <c r="J1796" s="55">
        <v>39630</v>
      </c>
    </row>
    <row r="1797" spans="1:10" x14ac:dyDescent="0.3">
      <c r="A1797" s="54" t="s">
        <v>3000</v>
      </c>
      <c r="B1797" s="54">
        <v>3205</v>
      </c>
      <c r="C1797" s="56" t="s">
        <v>23</v>
      </c>
      <c r="D1797" s="54" t="s">
        <v>2996</v>
      </c>
      <c r="E1797" s="54">
        <v>2262</v>
      </c>
      <c r="F1797" s="54" t="s">
        <v>2915</v>
      </c>
      <c r="G1797" s="54">
        <v>2584309.3840000001</v>
      </c>
      <c r="H1797" s="54">
        <v>1197907.0519999999</v>
      </c>
      <c r="I1797" s="54" t="s">
        <v>21</v>
      </c>
      <c r="J1797" s="55">
        <v>39630</v>
      </c>
    </row>
    <row r="1798" spans="1:10" x14ac:dyDescent="0.3">
      <c r="A1798" s="54" t="s">
        <v>3900</v>
      </c>
      <c r="B1798" s="54">
        <v>3206</v>
      </c>
      <c r="C1798" s="56" t="s">
        <v>44</v>
      </c>
      <c r="D1798" s="54" t="s">
        <v>3898</v>
      </c>
      <c r="E1798" s="54">
        <v>662</v>
      </c>
      <c r="F1798" s="54" t="s">
        <v>3591</v>
      </c>
      <c r="G1798" s="54">
        <v>2582664.3259999999</v>
      </c>
      <c r="H1798" s="54">
        <v>1198615.3670000001</v>
      </c>
      <c r="I1798" s="54" t="s">
        <v>21</v>
      </c>
      <c r="J1798" s="55">
        <v>39630</v>
      </c>
    </row>
    <row r="1799" spans="1:10" x14ac:dyDescent="0.3">
      <c r="A1799" s="54" t="s">
        <v>3898</v>
      </c>
      <c r="B1799" s="54">
        <v>3206</v>
      </c>
      <c r="C1799" s="56" t="s">
        <v>54</v>
      </c>
      <c r="D1799" s="54" t="s">
        <v>3898</v>
      </c>
      <c r="E1799" s="54">
        <v>662</v>
      </c>
      <c r="F1799" s="54" t="s">
        <v>3591</v>
      </c>
      <c r="G1799" s="54">
        <v>2582975.0959999999</v>
      </c>
      <c r="H1799" s="54">
        <v>1200586.429</v>
      </c>
      <c r="I1799" s="54" t="s">
        <v>21</v>
      </c>
      <c r="J1799" s="55">
        <v>39630</v>
      </c>
    </row>
    <row r="1800" spans="1:10" x14ac:dyDescent="0.3">
      <c r="A1800" s="54" t="s">
        <v>3899</v>
      </c>
      <c r="B1800" s="54">
        <v>3206</v>
      </c>
      <c r="C1800" s="56" t="s">
        <v>98</v>
      </c>
      <c r="D1800" s="54" t="s">
        <v>3898</v>
      </c>
      <c r="E1800" s="54">
        <v>662</v>
      </c>
      <c r="F1800" s="54" t="s">
        <v>3591</v>
      </c>
      <c r="G1800" s="54">
        <v>2583776.798</v>
      </c>
      <c r="H1800" s="54">
        <v>1196717.209</v>
      </c>
      <c r="I1800" s="54" t="s">
        <v>21</v>
      </c>
      <c r="J1800" s="55">
        <v>39630</v>
      </c>
    </row>
    <row r="1801" spans="1:10" x14ac:dyDescent="0.3">
      <c r="A1801" s="54" t="s">
        <v>3901</v>
      </c>
      <c r="B1801" s="54">
        <v>3206</v>
      </c>
      <c r="C1801" s="56" t="s">
        <v>23</v>
      </c>
      <c r="D1801" s="54" t="s">
        <v>3898</v>
      </c>
      <c r="E1801" s="54">
        <v>662</v>
      </c>
      <c r="F1801" s="54" t="s">
        <v>3591</v>
      </c>
      <c r="G1801" s="54">
        <v>2583967.7400000002</v>
      </c>
      <c r="H1801" s="54">
        <v>1199763.709</v>
      </c>
      <c r="I1801" s="54" t="s">
        <v>21</v>
      </c>
      <c r="J1801" s="55">
        <v>39630</v>
      </c>
    </row>
    <row r="1802" spans="1:10" x14ac:dyDescent="0.3">
      <c r="A1802" s="54" t="s">
        <v>2999</v>
      </c>
      <c r="B1802" s="54">
        <v>3206</v>
      </c>
      <c r="C1802" s="56" t="s">
        <v>46</v>
      </c>
      <c r="D1802" s="54" t="s">
        <v>2996</v>
      </c>
      <c r="E1802" s="54">
        <v>2262</v>
      </c>
      <c r="F1802" s="54" t="s">
        <v>2915</v>
      </c>
      <c r="G1802" s="54">
        <v>2583714.0210000002</v>
      </c>
      <c r="H1802" s="54">
        <v>1197917.4790000001</v>
      </c>
      <c r="I1802" s="54" t="s">
        <v>21</v>
      </c>
      <c r="J1802" s="55">
        <v>39630</v>
      </c>
    </row>
    <row r="1803" spans="1:10" x14ac:dyDescent="0.3">
      <c r="A1803" s="54" t="s">
        <v>2994</v>
      </c>
      <c r="B1803" s="54">
        <v>3207</v>
      </c>
      <c r="C1803" s="56" t="s">
        <v>46</v>
      </c>
      <c r="D1803" s="54" t="s">
        <v>4189</v>
      </c>
      <c r="E1803" s="54">
        <v>304</v>
      </c>
      <c r="F1803" s="54" t="s">
        <v>3591</v>
      </c>
      <c r="G1803" s="54">
        <v>2584659.9449999998</v>
      </c>
      <c r="H1803" s="54">
        <v>1203983.085</v>
      </c>
      <c r="I1803" s="54" t="s">
        <v>21</v>
      </c>
      <c r="J1803" s="55">
        <v>39630</v>
      </c>
    </row>
    <row r="1804" spans="1:10" x14ac:dyDescent="0.3">
      <c r="A1804" s="54" t="s">
        <v>2994</v>
      </c>
      <c r="B1804" s="54">
        <v>3207</v>
      </c>
      <c r="C1804" s="56" t="s">
        <v>46</v>
      </c>
      <c r="D1804" s="54" t="s">
        <v>2976</v>
      </c>
      <c r="E1804" s="54">
        <v>2265</v>
      </c>
      <c r="F1804" s="54" t="s">
        <v>2915</v>
      </c>
      <c r="G1804" s="54">
        <v>2583972.466</v>
      </c>
      <c r="H1804" s="54">
        <v>1203828.5319999999</v>
      </c>
      <c r="I1804" s="54" t="s">
        <v>21</v>
      </c>
      <c r="J1804" s="55">
        <v>39630</v>
      </c>
    </row>
    <row r="1805" spans="1:10" x14ac:dyDescent="0.3">
      <c r="A1805" s="54" t="s">
        <v>2995</v>
      </c>
      <c r="B1805" s="54">
        <v>3207</v>
      </c>
      <c r="C1805" s="56" t="s">
        <v>23</v>
      </c>
      <c r="D1805" s="54" t="s">
        <v>3898</v>
      </c>
      <c r="E1805" s="54">
        <v>662</v>
      </c>
      <c r="F1805" s="54" t="s">
        <v>3591</v>
      </c>
      <c r="G1805" s="54">
        <v>2584405.8229999999</v>
      </c>
      <c r="H1805" s="54">
        <v>1200838.9920000001</v>
      </c>
      <c r="I1805" s="54" t="s">
        <v>21</v>
      </c>
      <c r="J1805" s="55">
        <v>39630</v>
      </c>
    </row>
    <row r="1806" spans="1:10" x14ac:dyDescent="0.3">
      <c r="A1806" s="54" t="s">
        <v>2995</v>
      </c>
      <c r="B1806" s="54">
        <v>3207</v>
      </c>
      <c r="C1806" s="56" t="s">
        <v>23</v>
      </c>
      <c r="D1806" s="54" t="s">
        <v>2995</v>
      </c>
      <c r="E1806" s="54">
        <v>671</v>
      </c>
      <c r="F1806" s="54" t="s">
        <v>3591</v>
      </c>
      <c r="G1806" s="54">
        <v>2584816.983</v>
      </c>
      <c r="H1806" s="54">
        <v>1202215.371</v>
      </c>
      <c r="I1806" s="54" t="s">
        <v>21</v>
      </c>
      <c r="J1806" s="55">
        <v>39630</v>
      </c>
    </row>
    <row r="1807" spans="1:10" x14ac:dyDescent="0.3">
      <c r="A1807" s="54" t="s">
        <v>2995</v>
      </c>
      <c r="B1807" s="54">
        <v>3207</v>
      </c>
      <c r="C1807" s="56" t="s">
        <v>23</v>
      </c>
      <c r="D1807" s="54" t="s">
        <v>2976</v>
      </c>
      <c r="E1807" s="54">
        <v>2265</v>
      </c>
      <c r="F1807" s="54" t="s">
        <v>2915</v>
      </c>
      <c r="G1807" s="54">
        <v>2583990.23</v>
      </c>
      <c r="H1807" s="54">
        <v>1203130.2420000001</v>
      </c>
      <c r="I1807" s="54" t="s">
        <v>21</v>
      </c>
      <c r="J1807" s="55">
        <v>39630</v>
      </c>
    </row>
    <row r="1808" spans="1:10" x14ac:dyDescent="0.3">
      <c r="A1808" s="54" t="s">
        <v>3895</v>
      </c>
      <c r="B1808" s="54">
        <v>3208</v>
      </c>
      <c r="C1808" s="56" t="s">
        <v>23</v>
      </c>
      <c r="D1808" s="54" t="s">
        <v>3895</v>
      </c>
      <c r="E1808" s="54">
        <v>665</v>
      </c>
      <c r="F1808" s="54" t="s">
        <v>3591</v>
      </c>
      <c r="G1808" s="54">
        <v>2583121.0219999999</v>
      </c>
      <c r="H1808" s="54">
        <v>1201776.8319999999</v>
      </c>
      <c r="I1808" s="54" t="s">
        <v>21</v>
      </c>
      <c r="J1808" s="55">
        <v>39630</v>
      </c>
    </row>
    <row r="1809" spans="1:10" x14ac:dyDescent="0.3">
      <c r="A1809" s="54" t="s">
        <v>2976</v>
      </c>
      <c r="B1809" s="54">
        <v>3210</v>
      </c>
      <c r="C1809" s="56" t="s">
        <v>23</v>
      </c>
      <c r="D1809" s="54" t="s">
        <v>3895</v>
      </c>
      <c r="E1809" s="54">
        <v>665</v>
      </c>
      <c r="F1809" s="54" t="s">
        <v>3591</v>
      </c>
      <c r="G1809" s="54">
        <v>2581580.9649999999</v>
      </c>
      <c r="H1809" s="54">
        <v>1201278.3859999999</v>
      </c>
      <c r="I1809" s="54" t="s">
        <v>21</v>
      </c>
      <c r="J1809" s="55">
        <v>39630</v>
      </c>
    </row>
    <row r="1810" spans="1:10" x14ac:dyDescent="0.3">
      <c r="A1810" s="54" t="s">
        <v>2976</v>
      </c>
      <c r="B1810" s="54">
        <v>3210</v>
      </c>
      <c r="C1810" s="56" t="s">
        <v>23</v>
      </c>
      <c r="D1810" s="54" t="s">
        <v>2976</v>
      </c>
      <c r="E1810" s="54">
        <v>2265</v>
      </c>
      <c r="F1810" s="54" t="s">
        <v>2915</v>
      </c>
      <c r="G1810" s="54">
        <v>2581724.0079999999</v>
      </c>
      <c r="H1810" s="54">
        <v>1203129.5530000001</v>
      </c>
      <c r="I1810" s="54" t="s">
        <v>21</v>
      </c>
      <c r="J1810" s="55">
        <v>39630</v>
      </c>
    </row>
    <row r="1811" spans="1:10" x14ac:dyDescent="0.3">
      <c r="A1811" s="54" t="s">
        <v>2976</v>
      </c>
      <c r="B1811" s="54">
        <v>3210</v>
      </c>
      <c r="C1811" s="56" t="s">
        <v>23</v>
      </c>
      <c r="D1811" s="54" t="s">
        <v>2973</v>
      </c>
      <c r="E1811" s="54">
        <v>2276</v>
      </c>
      <c r="F1811" s="54" t="s">
        <v>2915</v>
      </c>
      <c r="G1811" s="54">
        <v>2581373.04</v>
      </c>
      <c r="H1811" s="54">
        <v>1201367.274</v>
      </c>
      <c r="I1811" s="54" t="s">
        <v>21</v>
      </c>
      <c r="J1811" s="55">
        <v>39630</v>
      </c>
    </row>
    <row r="1812" spans="1:10" x14ac:dyDescent="0.3">
      <c r="A1812" s="54" t="s">
        <v>2996</v>
      </c>
      <c r="B1812" s="54">
        <v>3212</v>
      </c>
      <c r="C1812" s="56" t="s">
        <v>23</v>
      </c>
      <c r="D1812" s="54" t="s">
        <v>2996</v>
      </c>
      <c r="E1812" s="54">
        <v>2262</v>
      </c>
      <c r="F1812" s="54" t="s">
        <v>2915</v>
      </c>
      <c r="G1812" s="54">
        <v>2579798.2590000001</v>
      </c>
      <c r="H1812" s="54">
        <v>1193091.2320000001</v>
      </c>
      <c r="I1812" s="54" t="s">
        <v>21</v>
      </c>
      <c r="J1812" s="55">
        <v>39630</v>
      </c>
    </row>
    <row r="1813" spans="1:10" x14ac:dyDescent="0.3">
      <c r="A1813" s="54" t="s">
        <v>2998</v>
      </c>
      <c r="B1813" s="54">
        <v>3212</v>
      </c>
      <c r="C1813" s="56" t="s">
        <v>46</v>
      </c>
      <c r="D1813" s="54" t="s">
        <v>3007</v>
      </c>
      <c r="E1813" s="54">
        <v>2254</v>
      </c>
      <c r="F1813" s="54" t="s">
        <v>2915</v>
      </c>
      <c r="G1813" s="54">
        <v>2580712.9730000002</v>
      </c>
      <c r="H1813" s="54">
        <v>1192458.024</v>
      </c>
      <c r="I1813" s="54" t="s">
        <v>21</v>
      </c>
      <c r="J1813" s="55">
        <v>39630</v>
      </c>
    </row>
    <row r="1814" spans="1:10" x14ac:dyDescent="0.3">
      <c r="A1814" s="54" t="s">
        <v>2998</v>
      </c>
      <c r="B1814" s="54">
        <v>3212</v>
      </c>
      <c r="C1814" s="56" t="s">
        <v>46</v>
      </c>
      <c r="D1814" s="54" t="s">
        <v>2996</v>
      </c>
      <c r="E1814" s="54">
        <v>2262</v>
      </c>
      <c r="F1814" s="54" t="s">
        <v>2915</v>
      </c>
      <c r="G1814" s="54">
        <v>2580661.0329999998</v>
      </c>
      <c r="H1814" s="54">
        <v>1192592.9280000001</v>
      </c>
      <c r="I1814" s="54" t="s">
        <v>21</v>
      </c>
      <c r="J1814" s="55">
        <v>39630</v>
      </c>
    </row>
    <row r="1815" spans="1:10" x14ac:dyDescent="0.3">
      <c r="A1815" s="54" t="s">
        <v>2993</v>
      </c>
      <c r="B1815" s="54">
        <v>3213</v>
      </c>
      <c r="C1815" s="56" t="s">
        <v>46</v>
      </c>
      <c r="D1815" s="54" t="s">
        <v>2993</v>
      </c>
      <c r="E1815" s="54">
        <v>2266</v>
      </c>
      <c r="F1815" s="54" t="s">
        <v>2915</v>
      </c>
      <c r="G1815" s="54">
        <v>2582096.41</v>
      </c>
      <c r="H1815" s="54">
        <v>1193654.4210000001</v>
      </c>
      <c r="I1815" s="54" t="s">
        <v>21</v>
      </c>
      <c r="J1815" s="55">
        <v>39630</v>
      </c>
    </row>
    <row r="1816" spans="1:10" x14ac:dyDescent="0.3">
      <c r="A1816" s="54" t="s">
        <v>2997</v>
      </c>
      <c r="B1816" s="54">
        <v>3213</v>
      </c>
      <c r="C1816" s="56" t="s">
        <v>23</v>
      </c>
      <c r="D1816" s="54" t="s">
        <v>2996</v>
      </c>
      <c r="E1816" s="54">
        <v>2262</v>
      </c>
      <c r="F1816" s="54" t="s">
        <v>2915</v>
      </c>
      <c r="G1816" s="54">
        <v>2581196.4440000001</v>
      </c>
      <c r="H1816" s="54">
        <v>1195681.5179999999</v>
      </c>
      <c r="I1816" s="54" t="s">
        <v>21</v>
      </c>
      <c r="J1816" s="55">
        <v>39630</v>
      </c>
    </row>
    <row r="1817" spans="1:10" x14ac:dyDescent="0.3">
      <c r="A1817" s="54" t="s">
        <v>2972</v>
      </c>
      <c r="B1817" s="54">
        <v>3214</v>
      </c>
      <c r="C1817" s="56" t="s">
        <v>23</v>
      </c>
      <c r="D1817" s="54" t="s">
        <v>2972</v>
      </c>
      <c r="E1817" s="54">
        <v>2278</v>
      </c>
      <c r="F1817" s="54" t="s">
        <v>2915</v>
      </c>
      <c r="G1817" s="54">
        <v>2581777.861</v>
      </c>
      <c r="H1817" s="54">
        <v>1197669.6370000001</v>
      </c>
      <c r="I1817" s="54" t="s">
        <v>21</v>
      </c>
      <c r="J1817" s="55">
        <v>39630</v>
      </c>
    </row>
    <row r="1818" spans="1:10" x14ac:dyDescent="0.3">
      <c r="A1818" s="54" t="s">
        <v>2981</v>
      </c>
      <c r="B1818" s="54">
        <v>3215</v>
      </c>
      <c r="C1818" s="56" t="s">
        <v>46</v>
      </c>
      <c r="D1818" s="54" t="s">
        <v>2977</v>
      </c>
      <c r="E1818" s="54">
        <v>2275</v>
      </c>
      <c r="F1818" s="54" t="s">
        <v>2915</v>
      </c>
      <c r="G1818" s="54">
        <v>2580509.486</v>
      </c>
      <c r="H1818" s="54">
        <v>1199225.574</v>
      </c>
      <c r="I1818" s="54" t="s">
        <v>21</v>
      </c>
      <c r="J1818" s="55">
        <v>39630</v>
      </c>
    </row>
    <row r="1819" spans="1:10" x14ac:dyDescent="0.3">
      <c r="A1819" s="54" t="s">
        <v>2982</v>
      </c>
      <c r="B1819" s="54">
        <v>3215</v>
      </c>
      <c r="C1819" s="56" t="s">
        <v>23</v>
      </c>
      <c r="D1819" s="54" t="s">
        <v>2977</v>
      </c>
      <c r="E1819" s="54">
        <v>2275</v>
      </c>
      <c r="F1819" s="54" t="s">
        <v>2915</v>
      </c>
      <c r="G1819" s="54">
        <v>2581772.5019999999</v>
      </c>
      <c r="H1819" s="54">
        <v>1199129.8319999999</v>
      </c>
      <c r="I1819" s="54" t="s">
        <v>21</v>
      </c>
      <c r="J1819" s="55">
        <v>39630</v>
      </c>
    </row>
    <row r="1820" spans="1:10" x14ac:dyDescent="0.3">
      <c r="A1820" s="54" t="s">
        <v>2980</v>
      </c>
      <c r="B1820" s="54">
        <v>3215</v>
      </c>
      <c r="C1820" s="56" t="s">
        <v>44</v>
      </c>
      <c r="D1820" s="54" t="s">
        <v>2977</v>
      </c>
      <c r="E1820" s="54">
        <v>2275</v>
      </c>
      <c r="F1820" s="54" t="s">
        <v>2915</v>
      </c>
      <c r="G1820" s="54">
        <v>2579634.142</v>
      </c>
      <c r="H1820" s="54">
        <v>1197397.2390000001</v>
      </c>
      <c r="I1820" s="54" t="s">
        <v>21</v>
      </c>
      <c r="J1820" s="55">
        <v>39630</v>
      </c>
    </row>
    <row r="1821" spans="1:10" x14ac:dyDescent="0.3">
      <c r="A1821" s="54" t="s">
        <v>2974</v>
      </c>
      <c r="B1821" s="54">
        <v>3216</v>
      </c>
      <c r="C1821" s="56" t="s">
        <v>46</v>
      </c>
      <c r="D1821" s="54" t="s">
        <v>2973</v>
      </c>
      <c r="E1821" s="54">
        <v>2276</v>
      </c>
      <c r="F1821" s="54" t="s">
        <v>2915</v>
      </c>
      <c r="G1821" s="54">
        <v>2581981.6170000001</v>
      </c>
      <c r="H1821" s="54">
        <v>1200447.44</v>
      </c>
      <c r="I1821" s="54" t="s">
        <v>21</v>
      </c>
      <c r="J1821" s="55">
        <v>39630</v>
      </c>
    </row>
    <row r="1822" spans="1:10" x14ac:dyDescent="0.3">
      <c r="A1822" s="54" t="s">
        <v>2975</v>
      </c>
      <c r="B1822" s="54">
        <v>3216</v>
      </c>
      <c r="C1822" s="56" t="s">
        <v>23</v>
      </c>
      <c r="D1822" s="54" t="s">
        <v>2973</v>
      </c>
      <c r="E1822" s="54">
        <v>2276</v>
      </c>
      <c r="F1822" s="54" t="s">
        <v>2915</v>
      </c>
      <c r="G1822" s="54">
        <v>2579911.2209999999</v>
      </c>
      <c r="H1822" s="54">
        <v>1201354.291</v>
      </c>
      <c r="I1822" s="54" t="s">
        <v>21</v>
      </c>
      <c r="J1822" s="55">
        <v>39630</v>
      </c>
    </row>
    <row r="1823" spans="1:10" x14ac:dyDescent="0.3">
      <c r="A1823" s="54" t="s">
        <v>4030</v>
      </c>
      <c r="B1823" s="54">
        <v>3225</v>
      </c>
      <c r="C1823" s="56" t="s">
        <v>23</v>
      </c>
      <c r="D1823" s="54" t="s">
        <v>4030</v>
      </c>
      <c r="E1823" s="54">
        <v>498</v>
      </c>
      <c r="F1823" s="54" t="s">
        <v>3591</v>
      </c>
      <c r="G1823" s="54">
        <v>2577646.517</v>
      </c>
      <c r="H1823" s="54">
        <v>1204990.007</v>
      </c>
      <c r="I1823" s="54" t="s">
        <v>21</v>
      </c>
      <c r="J1823" s="55">
        <v>39630</v>
      </c>
    </row>
    <row r="1824" spans="1:10" x14ac:dyDescent="0.3">
      <c r="A1824" s="54" t="s">
        <v>4027</v>
      </c>
      <c r="B1824" s="54">
        <v>3226</v>
      </c>
      <c r="C1824" s="56" t="s">
        <v>23</v>
      </c>
      <c r="D1824" s="54" t="s">
        <v>4189</v>
      </c>
      <c r="E1824" s="54">
        <v>304</v>
      </c>
      <c r="F1824" s="54" t="s">
        <v>3591</v>
      </c>
      <c r="G1824" s="54">
        <v>2580111.1609999998</v>
      </c>
      <c r="H1824" s="54">
        <v>1205531.064</v>
      </c>
      <c r="I1824" s="54" t="s">
        <v>21</v>
      </c>
      <c r="J1824" s="55">
        <v>39630</v>
      </c>
    </row>
    <row r="1825" spans="1:10" x14ac:dyDescent="0.3">
      <c r="A1825" s="54" t="s">
        <v>4027</v>
      </c>
      <c r="B1825" s="54">
        <v>3226</v>
      </c>
      <c r="C1825" s="56" t="s">
        <v>23</v>
      </c>
      <c r="D1825" s="54" t="s">
        <v>4027</v>
      </c>
      <c r="E1825" s="54">
        <v>500</v>
      </c>
      <c r="F1825" s="54" t="s">
        <v>3591</v>
      </c>
      <c r="G1825" s="54">
        <v>2579176.04</v>
      </c>
      <c r="H1825" s="54">
        <v>1206369.264</v>
      </c>
      <c r="I1825" s="54" t="s">
        <v>21</v>
      </c>
      <c r="J1825" s="55">
        <v>39630</v>
      </c>
    </row>
    <row r="1826" spans="1:10" x14ac:dyDescent="0.3">
      <c r="A1826" s="54" t="s">
        <v>4031</v>
      </c>
      <c r="B1826" s="54">
        <v>3232</v>
      </c>
      <c r="C1826" s="56" t="s">
        <v>23</v>
      </c>
      <c r="D1826" s="54" t="s">
        <v>3817</v>
      </c>
      <c r="E1826" s="54">
        <v>492</v>
      </c>
      <c r="F1826" s="54" t="s">
        <v>3591</v>
      </c>
      <c r="G1826" s="54">
        <v>2573601.94</v>
      </c>
      <c r="H1826" s="54">
        <v>1207901.048</v>
      </c>
      <c r="I1826" s="54" t="s">
        <v>21</v>
      </c>
      <c r="J1826" s="55">
        <v>39630</v>
      </c>
    </row>
    <row r="1827" spans="1:10" x14ac:dyDescent="0.3">
      <c r="A1827" s="54" t="s">
        <v>4031</v>
      </c>
      <c r="B1827" s="54">
        <v>3232</v>
      </c>
      <c r="C1827" s="56" t="s">
        <v>23</v>
      </c>
      <c r="D1827" s="54" t="s">
        <v>4031</v>
      </c>
      <c r="E1827" s="54">
        <v>496</v>
      </c>
      <c r="F1827" s="54" t="s">
        <v>3591</v>
      </c>
      <c r="G1827" s="54">
        <v>2574934.19</v>
      </c>
      <c r="H1827" s="54">
        <v>1205657.169</v>
      </c>
      <c r="I1827" s="54" t="s">
        <v>21</v>
      </c>
      <c r="J1827" s="55">
        <v>39630</v>
      </c>
    </row>
    <row r="1828" spans="1:10" x14ac:dyDescent="0.3">
      <c r="A1828" s="54" t="s">
        <v>4026</v>
      </c>
      <c r="B1828" s="54">
        <v>3233</v>
      </c>
      <c r="C1828" s="56" t="s">
        <v>23</v>
      </c>
      <c r="D1828" s="54" t="s">
        <v>3817</v>
      </c>
      <c r="E1828" s="54">
        <v>492</v>
      </c>
      <c r="F1828" s="54" t="s">
        <v>3591</v>
      </c>
      <c r="G1828" s="54">
        <v>2573689.128</v>
      </c>
      <c r="H1828" s="54">
        <v>1209062.3470000001</v>
      </c>
      <c r="I1828" s="54" t="s">
        <v>21</v>
      </c>
      <c r="J1828" s="55">
        <v>39630</v>
      </c>
    </row>
    <row r="1829" spans="1:10" x14ac:dyDescent="0.3">
      <c r="A1829" s="54" t="s">
        <v>4026</v>
      </c>
      <c r="B1829" s="54">
        <v>3233</v>
      </c>
      <c r="C1829" s="56" t="s">
        <v>23</v>
      </c>
      <c r="D1829" s="54" t="s">
        <v>4026</v>
      </c>
      <c r="E1829" s="54">
        <v>501</v>
      </c>
      <c r="F1829" s="54" t="s">
        <v>3591</v>
      </c>
      <c r="G1829" s="54">
        <v>2572544.1880000001</v>
      </c>
      <c r="H1829" s="54">
        <v>1208115.3489999999</v>
      </c>
      <c r="I1829" s="54" t="s">
        <v>21</v>
      </c>
      <c r="J1829" s="55">
        <v>39630</v>
      </c>
    </row>
    <row r="1830" spans="1:10" x14ac:dyDescent="0.3">
      <c r="A1830" s="54" t="s">
        <v>4024</v>
      </c>
      <c r="B1830" s="54">
        <v>3234</v>
      </c>
      <c r="C1830" s="56" t="s">
        <v>23</v>
      </c>
      <c r="D1830" s="54" t="s">
        <v>4024</v>
      </c>
      <c r="E1830" s="54">
        <v>502</v>
      </c>
      <c r="F1830" s="54" t="s">
        <v>3591</v>
      </c>
      <c r="G1830" s="54">
        <v>2575758.2390000001</v>
      </c>
      <c r="H1830" s="54">
        <v>1209088.6580000001</v>
      </c>
      <c r="I1830" s="54" t="s">
        <v>21</v>
      </c>
      <c r="J1830" s="55">
        <v>39630</v>
      </c>
    </row>
    <row r="1831" spans="1:10" x14ac:dyDescent="0.3">
      <c r="A1831" s="54" t="s">
        <v>3817</v>
      </c>
      <c r="B1831" s="54">
        <v>3235</v>
      </c>
      <c r="C1831" s="56" t="s">
        <v>23</v>
      </c>
      <c r="D1831" s="54" t="s">
        <v>3817</v>
      </c>
      <c r="E1831" s="54">
        <v>492</v>
      </c>
      <c r="F1831" s="54" t="s">
        <v>3591</v>
      </c>
      <c r="G1831" s="54">
        <v>2573687.0920000002</v>
      </c>
      <c r="H1831" s="54">
        <v>1209636.892</v>
      </c>
      <c r="I1831" s="54" t="s">
        <v>21</v>
      </c>
      <c r="J1831" s="55">
        <v>39630</v>
      </c>
    </row>
    <row r="1832" spans="1:10" x14ac:dyDescent="0.3">
      <c r="A1832" s="54" t="s">
        <v>3817</v>
      </c>
      <c r="B1832" s="54">
        <v>3235</v>
      </c>
      <c r="C1832" s="56" t="s">
        <v>23</v>
      </c>
      <c r="D1832" s="54" t="s">
        <v>4032</v>
      </c>
      <c r="E1832" s="54">
        <v>494</v>
      </c>
      <c r="F1832" s="54" t="s">
        <v>3591</v>
      </c>
      <c r="G1832" s="54">
        <v>2572882.1510000001</v>
      </c>
      <c r="H1832" s="54">
        <v>1209343.3810000001</v>
      </c>
      <c r="I1832" s="54" t="s">
        <v>21</v>
      </c>
      <c r="J1832" s="55">
        <v>39630</v>
      </c>
    </row>
    <row r="1833" spans="1:10" x14ac:dyDescent="0.3">
      <c r="A1833" s="54" t="s">
        <v>3817</v>
      </c>
      <c r="B1833" s="54">
        <v>3235</v>
      </c>
      <c r="C1833" s="56" t="s">
        <v>23</v>
      </c>
      <c r="D1833" s="54" t="s">
        <v>3816</v>
      </c>
      <c r="E1833" s="54">
        <v>756</v>
      </c>
      <c r="F1833" s="54" t="s">
        <v>3591</v>
      </c>
      <c r="G1833" s="54">
        <v>2576859.8560000001</v>
      </c>
      <c r="H1833" s="54">
        <v>1212466.0730000001</v>
      </c>
      <c r="I1833" s="54" t="s">
        <v>21</v>
      </c>
      <c r="J1833" s="55">
        <v>39630</v>
      </c>
    </row>
    <row r="1834" spans="1:10" x14ac:dyDescent="0.3">
      <c r="A1834" s="54" t="s">
        <v>219</v>
      </c>
      <c r="B1834" s="54">
        <v>3236</v>
      </c>
      <c r="C1834" s="56" t="s">
        <v>23</v>
      </c>
      <c r="D1834" s="54" t="s">
        <v>219</v>
      </c>
      <c r="E1834" s="54">
        <v>495</v>
      </c>
      <c r="F1834" s="54" t="s">
        <v>3591</v>
      </c>
      <c r="G1834" s="54">
        <v>2571159.915</v>
      </c>
      <c r="H1834" s="54">
        <v>1205094.4339999999</v>
      </c>
      <c r="I1834" s="54" t="s">
        <v>21</v>
      </c>
      <c r="J1834" s="55">
        <v>39630</v>
      </c>
    </row>
    <row r="1835" spans="1:10" x14ac:dyDescent="0.3">
      <c r="A1835" s="54" t="s">
        <v>219</v>
      </c>
      <c r="B1835" s="54">
        <v>3236</v>
      </c>
      <c r="C1835" s="56" t="s">
        <v>23</v>
      </c>
      <c r="D1835" s="54" t="s">
        <v>4031</v>
      </c>
      <c r="E1835" s="54">
        <v>496</v>
      </c>
      <c r="F1835" s="54" t="s">
        <v>3591</v>
      </c>
      <c r="G1835" s="54">
        <v>2572227.4739999999</v>
      </c>
      <c r="H1835" s="54">
        <v>1204083.145</v>
      </c>
      <c r="I1835" s="54" t="s">
        <v>21</v>
      </c>
      <c r="J1835" s="55">
        <v>39630</v>
      </c>
    </row>
    <row r="1836" spans="1:10" x14ac:dyDescent="0.3">
      <c r="A1836" s="54" t="s">
        <v>219</v>
      </c>
      <c r="B1836" s="54">
        <v>3236</v>
      </c>
      <c r="C1836" s="56" t="s">
        <v>23</v>
      </c>
      <c r="D1836" s="54" t="s">
        <v>2966</v>
      </c>
      <c r="E1836" s="54">
        <v>2284</v>
      </c>
      <c r="F1836" s="54" t="s">
        <v>2915</v>
      </c>
      <c r="G1836" s="54">
        <v>2571948.1639999999</v>
      </c>
      <c r="H1836" s="54">
        <v>1202641.4680000001</v>
      </c>
      <c r="I1836" s="54" t="s">
        <v>21</v>
      </c>
      <c r="J1836" s="55">
        <v>39630</v>
      </c>
    </row>
    <row r="1837" spans="1:10" x14ac:dyDescent="0.3">
      <c r="A1837" s="54" t="s">
        <v>219</v>
      </c>
      <c r="B1837" s="54">
        <v>3236</v>
      </c>
      <c r="C1837" s="56" t="s">
        <v>23</v>
      </c>
      <c r="D1837" s="54" t="s">
        <v>218</v>
      </c>
      <c r="E1837" s="54">
        <v>6513</v>
      </c>
      <c r="F1837" s="54" t="s">
        <v>217</v>
      </c>
      <c r="G1837" s="54">
        <v>2569532.844</v>
      </c>
      <c r="H1837" s="54">
        <v>1203308.77</v>
      </c>
      <c r="I1837" s="54" t="s">
        <v>21</v>
      </c>
      <c r="J1837" s="55">
        <v>39630</v>
      </c>
    </row>
    <row r="1838" spans="1:10" x14ac:dyDescent="0.3">
      <c r="A1838" s="54" t="s">
        <v>4034</v>
      </c>
      <c r="B1838" s="54">
        <v>3237</v>
      </c>
      <c r="C1838" s="56" t="s">
        <v>23</v>
      </c>
      <c r="D1838" s="54" t="s">
        <v>4034</v>
      </c>
      <c r="E1838" s="54">
        <v>491</v>
      </c>
      <c r="F1838" s="54" t="s">
        <v>3591</v>
      </c>
      <c r="G1838" s="54">
        <v>2577998.7659999998</v>
      </c>
      <c r="H1838" s="54">
        <v>1207852.2709999999</v>
      </c>
      <c r="I1838" s="54" t="s">
        <v>21</v>
      </c>
      <c r="J1838" s="55">
        <v>39630</v>
      </c>
    </row>
    <row r="1839" spans="1:10" x14ac:dyDescent="0.3">
      <c r="A1839" s="54" t="s">
        <v>4032</v>
      </c>
      <c r="B1839" s="54">
        <v>3238</v>
      </c>
      <c r="C1839" s="56" t="s">
        <v>23</v>
      </c>
      <c r="D1839" s="54" t="s">
        <v>4032</v>
      </c>
      <c r="E1839" s="54">
        <v>494</v>
      </c>
      <c r="F1839" s="54" t="s">
        <v>3591</v>
      </c>
      <c r="G1839" s="54">
        <v>2570585.81</v>
      </c>
      <c r="H1839" s="54">
        <v>1208996.314</v>
      </c>
      <c r="I1839" s="54" t="s">
        <v>21</v>
      </c>
      <c r="J1839" s="55">
        <v>39630</v>
      </c>
    </row>
    <row r="1840" spans="1:10" x14ac:dyDescent="0.3">
      <c r="A1840" s="54" t="s">
        <v>4186</v>
      </c>
      <c r="B1840" s="54">
        <v>3250</v>
      </c>
      <c r="C1840" s="56" t="s">
        <v>23</v>
      </c>
      <c r="D1840" s="54" t="s">
        <v>4171</v>
      </c>
      <c r="E1840" s="54">
        <v>301</v>
      </c>
      <c r="F1840" s="54" t="s">
        <v>3591</v>
      </c>
      <c r="G1840" s="54">
        <v>2590027.9309999999</v>
      </c>
      <c r="H1840" s="54">
        <v>1211507.01</v>
      </c>
      <c r="I1840" s="54" t="s">
        <v>21</v>
      </c>
      <c r="J1840" s="55">
        <v>39630</v>
      </c>
    </row>
    <row r="1841" spans="1:10" x14ac:dyDescent="0.3">
      <c r="A1841" s="54" t="s">
        <v>4186</v>
      </c>
      <c r="B1841" s="54">
        <v>3250</v>
      </c>
      <c r="C1841" s="56" t="s">
        <v>23</v>
      </c>
      <c r="D1841" s="54" t="s">
        <v>4188</v>
      </c>
      <c r="E1841" s="54">
        <v>305</v>
      </c>
      <c r="F1841" s="54" t="s">
        <v>3591</v>
      </c>
      <c r="G1841" s="54">
        <v>2588900.1379999998</v>
      </c>
      <c r="H1841" s="54">
        <v>1213768.5319999999</v>
      </c>
      <c r="I1841" s="54" t="s">
        <v>21</v>
      </c>
      <c r="J1841" s="55">
        <v>39630</v>
      </c>
    </row>
    <row r="1842" spans="1:10" x14ac:dyDescent="0.3">
      <c r="A1842" s="54" t="s">
        <v>4186</v>
      </c>
      <c r="B1842" s="54">
        <v>3250</v>
      </c>
      <c r="C1842" s="56" t="s">
        <v>23</v>
      </c>
      <c r="D1842" s="54" t="s">
        <v>4186</v>
      </c>
      <c r="E1842" s="54">
        <v>306</v>
      </c>
      <c r="F1842" s="54" t="s">
        <v>3591</v>
      </c>
      <c r="G1842" s="54">
        <v>2590287.5699999998</v>
      </c>
      <c r="H1842" s="54">
        <v>1213828.588</v>
      </c>
      <c r="I1842" s="54" t="s">
        <v>21</v>
      </c>
      <c r="J1842" s="55">
        <v>39630</v>
      </c>
    </row>
    <row r="1843" spans="1:10" x14ac:dyDescent="0.3">
      <c r="A1843" s="54" t="s">
        <v>4181</v>
      </c>
      <c r="B1843" s="54">
        <v>3251</v>
      </c>
      <c r="C1843" s="56" t="s">
        <v>46</v>
      </c>
      <c r="D1843" s="54" t="s">
        <v>4176</v>
      </c>
      <c r="E1843" s="54">
        <v>310</v>
      </c>
      <c r="F1843" s="54" t="s">
        <v>3591</v>
      </c>
      <c r="G1843" s="54">
        <v>2598982.395</v>
      </c>
      <c r="H1843" s="54">
        <v>1215397.578</v>
      </c>
      <c r="I1843" s="54" t="s">
        <v>21</v>
      </c>
      <c r="J1843" s="55">
        <v>39630</v>
      </c>
    </row>
    <row r="1844" spans="1:10" x14ac:dyDescent="0.3">
      <c r="A1844" s="54" t="s">
        <v>4094</v>
      </c>
      <c r="B1844" s="54">
        <v>3251</v>
      </c>
      <c r="C1844" s="56" t="s">
        <v>23</v>
      </c>
      <c r="D1844" s="54" t="s">
        <v>4176</v>
      </c>
      <c r="E1844" s="54">
        <v>310</v>
      </c>
      <c r="F1844" s="54" t="s">
        <v>3591</v>
      </c>
      <c r="G1844" s="54">
        <v>2597992.3769999999</v>
      </c>
      <c r="H1844" s="54">
        <v>1214285.6429999999</v>
      </c>
      <c r="I1844" s="54" t="s">
        <v>21</v>
      </c>
      <c r="J1844" s="55">
        <v>39630</v>
      </c>
    </row>
    <row r="1845" spans="1:10" x14ac:dyDescent="0.3">
      <c r="A1845" s="54" t="s">
        <v>4094</v>
      </c>
      <c r="B1845" s="54">
        <v>3251</v>
      </c>
      <c r="C1845" s="56" t="s">
        <v>23</v>
      </c>
      <c r="D1845" s="54" t="s">
        <v>4092</v>
      </c>
      <c r="E1845" s="54">
        <v>394</v>
      </c>
      <c r="F1845" s="54" t="s">
        <v>3591</v>
      </c>
      <c r="G1845" s="54">
        <v>2596469.432</v>
      </c>
      <c r="H1845" s="54">
        <v>1214925.804</v>
      </c>
      <c r="I1845" s="54" t="s">
        <v>21</v>
      </c>
      <c r="J1845" s="55">
        <v>39630</v>
      </c>
    </row>
    <row r="1846" spans="1:10" x14ac:dyDescent="0.3">
      <c r="A1846" s="54" t="s">
        <v>3822</v>
      </c>
      <c r="B1846" s="54">
        <v>3252</v>
      </c>
      <c r="C1846" s="56" t="s">
        <v>23</v>
      </c>
      <c r="D1846" s="54" t="s">
        <v>4188</v>
      </c>
      <c r="E1846" s="54">
        <v>305</v>
      </c>
      <c r="F1846" s="54" t="s">
        <v>3591</v>
      </c>
      <c r="G1846" s="54">
        <v>2589402.929</v>
      </c>
      <c r="H1846" s="54">
        <v>1215861.0060000001</v>
      </c>
      <c r="I1846" s="54" t="s">
        <v>21</v>
      </c>
      <c r="J1846" s="55">
        <v>39630</v>
      </c>
    </row>
    <row r="1847" spans="1:10" x14ac:dyDescent="0.3">
      <c r="A1847" s="54" t="s">
        <v>3822</v>
      </c>
      <c r="B1847" s="54">
        <v>3252</v>
      </c>
      <c r="C1847" s="56" t="s">
        <v>23</v>
      </c>
      <c r="D1847" s="54" t="s">
        <v>3822</v>
      </c>
      <c r="E1847" s="54">
        <v>755</v>
      </c>
      <c r="F1847" s="54" t="s">
        <v>3591</v>
      </c>
      <c r="G1847" s="54">
        <v>2589233.4389999998</v>
      </c>
      <c r="H1847" s="54">
        <v>1216421.014</v>
      </c>
      <c r="I1847" s="54" t="s">
        <v>21</v>
      </c>
      <c r="J1847" s="55">
        <v>39630</v>
      </c>
    </row>
    <row r="1848" spans="1:10" x14ac:dyDescent="0.3">
      <c r="A1848" s="54" t="s">
        <v>2886</v>
      </c>
      <c r="B1848" s="54">
        <v>3253</v>
      </c>
      <c r="C1848" s="56" t="s">
        <v>23</v>
      </c>
      <c r="D1848" s="54" t="s">
        <v>2886</v>
      </c>
      <c r="E1848" s="54">
        <v>2461</v>
      </c>
      <c r="F1848" s="54" t="s">
        <v>2754</v>
      </c>
      <c r="G1848" s="54">
        <v>2596381.4720000001</v>
      </c>
      <c r="H1848" s="54">
        <v>1217256.1529999999</v>
      </c>
      <c r="I1848" s="54" t="s">
        <v>21</v>
      </c>
      <c r="J1848" s="55">
        <v>39630</v>
      </c>
    </row>
    <row r="1849" spans="1:10" x14ac:dyDescent="0.3">
      <c r="A1849" s="54" t="s">
        <v>2890</v>
      </c>
      <c r="B1849" s="54">
        <v>3254</v>
      </c>
      <c r="C1849" s="56" t="s">
        <v>46</v>
      </c>
      <c r="D1849" s="54" t="s">
        <v>2887</v>
      </c>
      <c r="E1849" s="54">
        <v>2457</v>
      </c>
      <c r="F1849" s="54" t="s">
        <v>2754</v>
      </c>
      <c r="G1849" s="54">
        <v>2599726.1880000001</v>
      </c>
      <c r="H1849" s="54">
        <v>1217029.3319999999</v>
      </c>
      <c r="I1849" s="54" t="s">
        <v>21</v>
      </c>
      <c r="J1849" s="55">
        <v>39630</v>
      </c>
    </row>
    <row r="1850" spans="1:10" x14ac:dyDescent="0.3">
      <c r="A1850" s="54" t="s">
        <v>2887</v>
      </c>
      <c r="B1850" s="54">
        <v>3254</v>
      </c>
      <c r="C1850" s="56" t="s">
        <v>23</v>
      </c>
      <c r="D1850" s="54" t="s">
        <v>4176</v>
      </c>
      <c r="E1850" s="54">
        <v>310</v>
      </c>
      <c r="F1850" s="54" t="s">
        <v>3591</v>
      </c>
      <c r="G1850" s="54">
        <v>2599754.2439999999</v>
      </c>
      <c r="H1850" s="54">
        <v>1216077.4380000001</v>
      </c>
      <c r="I1850" s="54" t="s">
        <v>21</v>
      </c>
      <c r="J1850" s="55">
        <v>39630</v>
      </c>
    </row>
    <row r="1851" spans="1:10" x14ac:dyDescent="0.3">
      <c r="A1851" s="54" t="s">
        <v>2887</v>
      </c>
      <c r="B1851" s="54">
        <v>3254</v>
      </c>
      <c r="C1851" s="56" t="s">
        <v>23</v>
      </c>
      <c r="D1851" s="54" t="s">
        <v>2887</v>
      </c>
      <c r="E1851" s="54">
        <v>2457</v>
      </c>
      <c r="F1851" s="54" t="s">
        <v>2754</v>
      </c>
      <c r="G1851" s="54">
        <v>2600883.0920000002</v>
      </c>
      <c r="H1851" s="54">
        <v>1215457.8500000001</v>
      </c>
      <c r="I1851" s="54" t="s">
        <v>21</v>
      </c>
      <c r="J1851" s="55">
        <v>39630</v>
      </c>
    </row>
    <row r="1852" spans="1:10" x14ac:dyDescent="0.3">
      <c r="A1852" s="54" t="s">
        <v>4180</v>
      </c>
      <c r="B1852" s="54">
        <v>3255</v>
      </c>
      <c r="C1852" s="56" t="s">
        <v>23</v>
      </c>
      <c r="D1852" s="54" t="s">
        <v>4176</v>
      </c>
      <c r="E1852" s="54">
        <v>310</v>
      </c>
      <c r="F1852" s="54" t="s">
        <v>3591</v>
      </c>
      <c r="G1852" s="54">
        <v>2598079.6469999999</v>
      </c>
      <c r="H1852" s="54">
        <v>1212830.385</v>
      </c>
      <c r="I1852" s="54" t="s">
        <v>21</v>
      </c>
      <c r="J1852" s="55">
        <v>39630</v>
      </c>
    </row>
    <row r="1853" spans="1:10" x14ac:dyDescent="0.3">
      <c r="A1853" s="54" t="s">
        <v>4178</v>
      </c>
      <c r="B1853" s="54">
        <v>3256</v>
      </c>
      <c r="C1853" s="56" t="s">
        <v>46</v>
      </c>
      <c r="D1853" s="54" t="s">
        <v>4176</v>
      </c>
      <c r="E1853" s="54">
        <v>310</v>
      </c>
      <c r="F1853" s="54" t="s">
        <v>3591</v>
      </c>
      <c r="G1853" s="54">
        <v>2600717.4040000001</v>
      </c>
      <c r="H1853" s="54">
        <v>1211796.665</v>
      </c>
      <c r="I1853" s="54" t="s">
        <v>21</v>
      </c>
      <c r="J1853" s="55">
        <v>39630</v>
      </c>
    </row>
    <row r="1854" spans="1:10" x14ac:dyDescent="0.3">
      <c r="A1854" s="54" t="s">
        <v>4179</v>
      </c>
      <c r="B1854" s="54">
        <v>3256</v>
      </c>
      <c r="C1854" s="56" t="s">
        <v>23</v>
      </c>
      <c r="D1854" s="54" t="s">
        <v>4176</v>
      </c>
      <c r="E1854" s="54">
        <v>310</v>
      </c>
      <c r="F1854" s="54" t="s">
        <v>3591</v>
      </c>
      <c r="G1854" s="54">
        <v>2599392.446</v>
      </c>
      <c r="H1854" s="54">
        <v>1211105.3570000001</v>
      </c>
      <c r="I1854" s="54" t="s">
        <v>21</v>
      </c>
      <c r="J1854" s="55">
        <v>39630</v>
      </c>
    </row>
    <row r="1855" spans="1:10" x14ac:dyDescent="0.3">
      <c r="A1855" s="54" t="s">
        <v>4177</v>
      </c>
      <c r="B1855" s="54">
        <v>3256</v>
      </c>
      <c r="C1855" s="56" t="s">
        <v>44</v>
      </c>
      <c r="D1855" s="54" t="s">
        <v>4176</v>
      </c>
      <c r="E1855" s="54">
        <v>310</v>
      </c>
      <c r="F1855" s="54" t="s">
        <v>3591</v>
      </c>
      <c r="G1855" s="54">
        <v>2597863.9270000001</v>
      </c>
      <c r="H1855" s="54">
        <v>1210589.3570000001</v>
      </c>
      <c r="I1855" s="54" t="s">
        <v>21</v>
      </c>
      <c r="J1855" s="55">
        <v>39630</v>
      </c>
    </row>
    <row r="1856" spans="1:10" x14ac:dyDescent="0.3">
      <c r="A1856" s="54" t="s">
        <v>4192</v>
      </c>
      <c r="B1856" s="54">
        <v>3257</v>
      </c>
      <c r="C1856" s="56" t="s">
        <v>54</v>
      </c>
      <c r="D1856" s="54" t="s">
        <v>4093</v>
      </c>
      <c r="E1856" s="54">
        <v>303</v>
      </c>
      <c r="F1856" s="54" t="s">
        <v>3591</v>
      </c>
      <c r="G1856" s="54">
        <v>2592706.423</v>
      </c>
      <c r="H1856" s="54">
        <v>1213574.8940000001</v>
      </c>
      <c r="I1856" s="54" t="s">
        <v>21</v>
      </c>
      <c r="J1856" s="55">
        <v>39630</v>
      </c>
    </row>
    <row r="1857" spans="1:10" x14ac:dyDescent="0.3">
      <c r="A1857" s="54" t="s">
        <v>4093</v>
      </c>
      <c r="B1857" s="54">
        <v>3257</v>
      </c>
      <c r="C1857" s="56" t="s">
        <v>23</v>
      </c>
      <c r="D1857" s="54" t="s">
        <v>4093</v>
      </c>
      <c r="E1857" s="54">
        <v>303</v>
      </c>
      <c r="F1857" s="54" t="s">
        <v>3591</v>
      </c>
      <c r="G1857" s="54">
        <v>2594518.094</v>
      </c>
      <c r="H1857" s="54">
        <v>1213067.209</v>
      </c>
      <c r="I1857" s="54" t="s">
        <v>21</v>
      </c>
      <c r="J1857" s="55">
        <v>39630</v>
      </c>
    </row>
    <row r="1858" spans="1:10" x14ac:dyDescent="0.3">
      <c r="A1858" s="54" t="s">
        <v>4093</v>
      </c>
      <c r="B1858" s="54">
        <v>3257</v>
      </c>
      <c r="C1858" s="56" t="s">
        <v>23</v>
      </c>
      <c r="D1858" s="54" t="s">
        <v>4092</v>
      </c>
      <c r="E1858" s="54">
        <v>394</v>
      </c>
      <c r="F1858" s="54" t="s">
        <v>3591</v>
      </c>
      <c r="G1858" s="54">
        <v>2595873.4139999999</v>
      </c>
      <c r="H1858" s="54">
        <v>1214398.0009999999</v>
      </c>
      <c r="I1858" s="54" t="s">
        <v>21</v>
      </c>
      <c r="J1858" s="55">
        <v>39630</v>
      </c>
    </row>
    <row r="1859" spans="1:10" x14ac:dyDescent="0.3">
      <c r="A1859" s="54" t="s">
        <v>4191</v>
      </c>
      <c r="B1859" s="54">
        <v>3262</v>
      </c>
      <c r="C1859" s="56" t="s">
        <v>23</v>
      </c>
      <c r="D1859" s="54" t="s">
        <v>4093</v>
      </c>
      <c r="E1859" s="54">
        <v>303</v>
      </c>
      <c r="F1859" s="54" t="s">
        <v>3591</v>
      </c>
      <c r="G1859" s="54">
        <v>2592474.4339999999</v>
      </c>
      <c r="H1859" s="54">
        <v>1211579.118</v>
      </c>
      <c r="I1859" s="54" t="s">
        <v>21</v>
      </c>
      <c r="J1859" s="55">
        <v>39630</v>
      </c>
    </row>
    <row r="1860" spans="1:10" x14ac:dyDescent="0.3">
      <c r="A1860" s="54" t="s">
        <v>4109</v>
      </c>
      <c r="B1860" s="54">
        <v>3263</v>
      </c>
      <c r="C1860" s="56" t="s">
        <v>23</v>
      </c>
      <c r="D1860" s="54" t="s">
        <v>4109</v>
      </c>
      <c r="E1860" s="54">
        <v>382</v>
      </c>
      <c r="F1860" s="54" t="s">
        <v>3591</v>
      </c>
      <c r="G1860" s="54">
        <v>2592071.7710000002</v>
      </c>
      <c r="H1860" s="54">
        <v>1217240.2930000001</v>
      </c>
      <c r="I1860" s="54" t="s">
        <v>21</v>
      </c>
      <c r="J1860" s="55">
        <v>39630</v>
      </c>
    </row>
    <row r="1861" spans="1:10" x14ac:dyDescent="0.3">
      <c r="A1861" s="54" t="s">
        <v>4108</v>
      </c>
      <c r="B1861" s="54">
        <v>3264</v>
      </c>
      <c r="C1861" s="56" t="s">
        <v>23</v>
      </c>
      <c r="D1861" s="54" t="s">
        <v>4107</v>
      </c>
      <c r="E1861" s="54">
        <v>385</v>
      </c>
      <c r="F1861" s="54" t="s">
        <v>3591</v>
      </c>
      <c r="G1861" s="54">
        <v>2594408.2850000001</v>
      </c>
      <c r="H1861" s="54">
        <v>1217343.9410000001</v>
      </c>
      <c r="I1861" s="54" t="s">
        <v>21</v>
      </c>
      <c r="J1861" s="55">
        <v>39630</v>
      </c>
    </row>
    <row r="1862" spans="1:10" x14ac:dyDescent="0.3">
      <c r="A1862" s="54" t="s">
        <v>4174</v>
      </c>
      <c r="B1862" s="54">
        <v>3266</v>
      </c>
      <c r="C1862" s="56" t="s">
        <v>23</v>
      </c>
      <c r="D1862" s="54" t="s">
        <v>4170</v>
      </c>
      <c r="E1862" s="54">
        <v>312</v>
      </c>
      <c r="F1862" s="54" t="s">
        <v>3591</v>
      </c>
      <c r="G1862" s="54">
        <v>2590784.1570000001</v>
      </c>
      <c r="H1862" s="54">
        <v>1210902.452</v>
      </c>
      <c r="I1862" s="54" t="s">
        <v>21</v>
      </c>
      <c r="J1862" s="55">
        <v>39630</v>
      </c>
    </row>
    <row r="1863" spans="1:10" x14ac:dyDescent="0.3">
      <c r="A1863" s="54" t="s">
        <v>4173</v>
      </c>
      <c r="B1863" s="54">
        <v>3267</v>
      </c>
      <c r="C1863" s="56" t="s">
        <v>23</v>
      </c>
      <c r="D1863" s="54" t="s">
        <v>4171</v>
      </c>
      <c r="E1863" s="54">
        <v>301</v>
      </c>
      <c r="F1863" s="54" t="s">
        <v>3591</v>
      </c>
      <c r="G1863" s="54">
        <v>2589156.3480000002</v>
      </c>
      <c r="H1863" s="54">
        <v>1209797.77</v>
      </c>
      <c r="I1863" s="54" t="s">
        <v>21</v>
      </c>
      <c r="J1863" s="55">
        <v>39630</v>
      </c>
    </row>
    <row r="1864" spans="1:10" x14ac:dyDescent="0.3">
      <c r="A1864" s="54" t="s">
        <v>4173</v>
      </c>
      <c r="B1864" s="54">
        <v>3267</v>
      </c>
      <c r="C1864" s="56" t="s">
        <v>23</v>
      </c>
      <c r="D1864" s="54" t="s">
        <v>4170</v>
      </c>
      <c r="E1864" s="54">
        <v>312</v>
      </c>
      <c r="F1864" s="54" t="s">
        <v>3591</v>
      </c>
      <c r="G1864" s="54">
        <v>2591285.821</v>
      </c>
      <c r="H1864" s="54">
        <v>1208068.7819999999</v>
      </c>
      <c r="I1864" s="54" t="s">
        <v>21</v>
      </c>
      <c r="J1864" s="55">
        <v>39630</v>
      </c>
    </row>
    <row r="1865" spans="1:10" x14ac:dyDescent="0.3">
      <c r="A1865" s="54" t="s">
        <v>4172</v>
      </c>
      <c r="B1865" s="54">
        <v>3268</v>
      </c>
      <c r="C1865" s="56" t="s">
        <v>23</v>
      </c>
      <c r="D1865" s="54" t="s">
        <v>4170</v>
      </c>
      <c r="E1865" s="54">
        <v>312</v>
      </c>
      <c r="F1865" s="54" t="s">
        <v>3591</v>
      </c>
      <c r="G1865" s="54">
        <v>2589364.4470000002</v>
      </c>
      <c r="H1865" s="54">
        <v>1207315.2279999999</v>
      </c>
      <c r="I1865" s="54" t="s">
        <v>21</v>
      </c>
      <c r="J1865" s="55">
        <v>39630</v>
      </c>
    </row>
    <row r="1866" spans="1:10" x14ac:dyDescent="0.3">
      <c r="A1866" s="54" t="s">
        <v>4171</v>
      </c>
      <c r="B1866" s="54">
        <v>3270</v>
      </c>
      <c r="C1866" s="56" t="s">
        <v>23</v>
      </c>
      <c r="D1866" s="54" t="s">
        <v>4171</v>
      </c>
      <c r="E1866" s="54">
        <v>301</v>
      </c>
      <c r="F1866" s="54" t="s">
        <v>3591</v>
      </c>
      <c r="G1866" s="54">
        <v>2588188.4279999998</v>
      </c>
      <c r="H1866" s="54">
        <v>1210368.554</v>
      </c>
      <c r="I1866" s="54" t="s">
        <v>21</v>
      </c>
      <c r="J1866" s="55">
        <v>39630</v>
      </c>
    </row>
    <row r="1867" spans="1:10" x14ac:dyDescent="0.3">
      <c r="A1867" s="54" t="s">
        <v>4171</v>
      </c>
      <c r="B1867" s="54">
        <v>3270</v>
      </c>
      <c r="C1867" s="56" t="s">
        <v>23</v>
      </c>
      <c r="D1867" s="54" t="s">
        <v>4170</v>
      </c>
      <c r="E1867" s="54">
        <v>312</v>
      </c>
      <c r="F1867" s="54" t="s">
        <v>3591</v>
      </c>
      <c r="G1867" s="54">
        <v>2587664.0959999999</v>
      </c>
      <c r="H1867" s="54">
        <v>1208911.5049999999</v>
      </c>
      <c r="I1867" s="54" t="s">
        <v>21</v>
      </c>
      <c r="J1867" s="55">
        <v>39630</v>
      </c>
    </row>
    <row r="1868" spans="1:10" x14ac:dyDescent="0.3">
      <c r="A1868" s="54" t="s">
        <v>4184</v>
      </c>
      <c r="B1868" s="54">
        <v>3271</v>
      </c>
      <c r="C1868" s="56" t="s">
        <v>23</v>
      </c>
      <c r="D1868" s="54" t="s">
        <v>4183</v>
      </c>
      <c r="E1868" s="54">
        <v>309</v>
      </c>
      <c r="F1868" s="54" t="s">
        <v>3591</v>
      </c>
      <c r="G1868" s="54">
        <v>2587304.1609999998</v>
      </c>
      <c r="H1868" s="54">
        <v>1207523.6610000001</v>
      </c>
      <c r="I1868" s="54" t="s">
        <v>21</v>
      </c>
      <c r="J1868" s="55">
        <v>39630</v>
      </c>
    </row>
    <row r="1869" spans="1:10" x14ac:dyDescent="0.3">
      <c r="A1869" s="54" t="s">
        <v>3843</v>
      </c>
      <c r="B1869" s="54">
        <v>3272</v>
      </c>
      <c r="C1869" s="56" t="s">
        <v>46</v>
      </c>
      <c r="D1869" s="54" t="s">
        <v>3843</v>
      </c>
      <c r="E1869" s="54">
        <v>735</v>
      </c>
      <c r="F1869" s="54" t="s">
        <v>3591</v>
      </c>
      <c r="G1869" s="54">
        <v>2583516.3059999999</v>
      </c>
      <c r="H1869" s="54">
        <v>1213324.1029999999</v>
      </c>
      <c r="I1869" s="54" t="s">
        <v>21</v>
      </c>
      <c r="J1869" s="55">
        <v>39630</v>
      </c>
    </row>
    <row r="1870" spans="1:10" x14ac:dyDescent="0.3">
      <c r="A1870" s="54" t="s">
        <v>3823</v>
      </c>
      <c r="B1870" s="54">
        <v>3272</v>
      </c>
      <c r="C1870" s="56" t="s">
        <v>23</v>
      </c>
      <c r="D1870" s="54" t="s">
        <v>3823</v>
      </c>
      <c r="E1870" s="54">
        <v>754</v>
      </c>
      <c r="F1870" s="54" t="s">
        <v>3591</v>
      </c>
      <c r="G1870" s="54">
        <v>2583846.2429999998</v>
      </c>
      <c r="H1870" s="54">
        <v>1211351.5290000001</v>
      </c>
      <c r="I1870" s="54" t="s">
        <v>21</v>
      </c>
      <c r="J1870" s="55">
        <v>39630</v>
      </c>
    </row>
    <row r="1871" spans="1:10" x14ac:dyDescent="0.3">
      <c r="A1871" s="54" t="s">
        <v>4188</v>
      </c>
      <c r="B1871" s="54">
        <v>3273</v>
      </c>
      <c r="C1871" s="56" t="s">
        <v>23</v>
      </c>
      <c r="D1871" s="54" t="s">
        <v>4171</v>
      </c>
      <c r="E1871" s="54">
        <v>301</v>
      </c>
      <c r="F1871" s="54" t="s">
        <v>3591</v>
      </c>
      <c r="G1871" s="54">
        <v>2587458.628</v>
      </c>
      <c r="H1871" s="54">
        <v>1211728.048</v>
      </c>
      <c r="I1871" s="54" t="s">
        <v>21</v>
      </c>
      <c r="J1871" s="55">
        <v>39630</v>
      </c>
    </row>
    <row r="1872" spans="1:10" x14ac:dyDescent="0.3">
      <c r="A1872" s="54" t="s">
        <v>4188</v>
      </c>
      <c r="B1872" s="54">
        <v>3273</v>
      </c>
      <c r="C1872" s="56" t="s">
        <v>23</v>
      </c>
      <c r="D1872" s="54" t="s">
        <v>4188</v>
      </c>
      <c r="E1872" s="54">
        <v>305</v>
      </c>
      <c r="F1872" s="54" t="s">
        <v>3591</v>
      </c>
      <c r="G1872" s="54">
        <v>2587773.574</v>
      </c>
      <c r="H1872" s="54">
        <v>1213863.341</v>
      </c>
      <c r="I1872" s="54" t="s">
        <v>21</v>
      </c>
      <c r="J1872" s="55">
        <v>39630</v>
      </c>
    </row>
    <row r="1873" spans="1:10" x14ac:dyDescent="0.3">
      <c r="A1873" s="54" t="s">
        <v>3845</v>
      </c>
      <c r="B1873" s="54">
        <v>3274</v>
      </c>
      <c r="C1873" s="56" t="s">
        <v>46</v>
      </c>
      <c r="D1873" s="54" t="s">
        <v>3844</v>
      </c>
      <c r="E1873" s="54">
        <v>734</v>
      </c>
      <c r="F1873" s="54" t="s">
        <v>3591</v>
      </c>
      <c r="G1873" s="54">
        <v>2585393.014</v>
      </c>
      <c r="H1873" s="54">
        <v>1212846.987</v>
      </c>
      <c r="I1873" s="54" t="s">
        <v>21</v>
      </c>
      <c r="J1873" s="55">
        <v>39630</v>
      </c>
    </row>
    <row r="1874" spans="1:10" x14ac:dyDescent="0.3">
      <c r="A1874" s="54" t="s">
        <v>3842</v>
      </c>
      <c r="B1874" s="54">
        <v>3274</v>
      </c>
      <c r="C1874" s="56" t="s">
        <v>23</v>
      </c>
      <c r="D1874" s="54" t="s">
        <v>3842</v>
      </c>
      <c r="E1874" s="54">
        <v>737</v>
      </c>
      <c r="F1874" s="54" t="s">
        <v>3591</v>
      </c>
      <c r="G1874" s="54">
        <v>2584950.69</v>
      </c>
      <c r="H1874" s="54">
        <v>1214498.4750000001</v>
      </c>
      <c r="I1874" s="54" t="s">
        <v>21</v>
      </c>
      <c r="J1874" s="55">
        <v>39630</v>
      </c>
    </row>
    <row r="1875" spans="1:10" x14ac:dyDescent="0.3">
      <c r="A1875" s="54" t="s">
        <v>3838</v>
      </c>
      <c r="B1875" s="54">
        <v>3274</v>
      </c>
      <c r="C1875" s="56" t="s">
        <v>44</v>
      </c>
      <c r="D1875" s="54" t="s">
        <v>3838</v>
      </c>
      <c r="E1875" s="54">
        <v>741</v>
      </c>
      <c r="F1875" s="54" t="s">
        <v>3591</v>
      </c>
      <c r="G1875" s="54">
        <v>2586178.4339999999</v>
      </c>
      <c r="H1875" s="54">
        <v>1214991.422</v>
      </c>
      <c r="I1875" s="54" t="s">
        <v>21</v>
      </c>
      <c r="J1875" s="55">
        <v>39630</v>
      </c>
    </row>
    <row r="1876" spans="1:10" x14ac:dyDescent="0.3">
      <c r="A1876" s="54" t="s">
        <v>2979</v>
      </c>
      <c r="B1876" s="54">
        <v>3280</v>
      </c>
      <c r="C1876" s="56" t="s">
        <v>98</v>
      </c>
      <c r="D1876" s="54" t="s">
        <v>2979</v>
      </c>
      <c r="E1876" s="54">
        <v>2261</v>
      </c>
      <c r="F1876" s="54" t="s">
        <v>2915</v>
      </c>
      <c r="G1876" s="54">
        <v>2573586.3369999998</v>
      </c>
      <c r="H1876" s="54">
        <v>1196020.281</v>
      </c>
      <c r="I1876" s="54" t="s">
        <v>21</v>
      </c>
      <c r="J1876" s="55">
        <v>39630</v>
      </c>
    </row>
    <row r="1877" spans="1:10" x14ac:dyDescent="0.3">
      <c r="A1877" s="54" t="s">
        <v>2979</v>
      </c>
      <c r="B1877" s="54">
        <v>3280</v>
      </c>
      <c r="C1877" s="56" t="s">
        <v>98</v>
      </c>
      <c r="D1877" s="54" t="s">
        <v>2977</v>
      </c>
      <c r="E1877" s="54">
        <v>2275</v>
      </c>
      <c r="F1877" s="54" t="s">
        <v>2915</v>
      </c>
      <c r="G1877" s="54">
        <v>2574024.0090000001</v>
      </c>
      <c r="H1877" s="54">
        <v>1196093.1359999999</v>
      </c>
      <c r="I1877" s="54" t="s">
        <v>21</v>
      </c>
      <c r="J1877" s="55">
        <v>39630</v>
      </c>
    </row>
    <row r="1878" spans="1:10" x14ac:dyDescent="0.3">
      <c r="A1878" s="54" t="s">
        <v>2992</v>
      </c>
      <c r="B1878" s="54">
        <v>3280</v>
      </c>
      <c r="C1878" s="56" t="s">
        <v>46</v>
      </c>
      <c r="D1878" s="54" t="s">
        <v>2992</v>
      </c>
      <c r="E1878" s="54">
        <v>2271</v>
      </c>
      <c r="F1878" s="54" t="s">
        <v>2915</v>
      </c>
      <c r="G1878" s="54">
        <v>2574793.156</v>
      </c>
      <c r="H1878" s="54">
        <v>1196970.1610000001</v>
      </c>
      <c r="I1878" s="54" t="s">
        <v>21</v>
      </c>
      <c r="J1878" s="55">
        <v>39630</v>
      </c>
    </row>
    <row r="1879" spans="1:10" x14ac:dyDescent="0.3">
      <c r="A1879" s="54" t="s">
        <v>2977</v>
      </c>
      <c r="B1879" s="54">
        <v>3280</v>
      </c>
      <c r="C1879" s="56" t="s">
        <v>23</v>
      </c>
      <c r="D1879" s="54" t="s">
        <v>3013</v>
      </c>
      <c r="E1879" s="54">
        <v>2250</v>
      </c>
      <c r="F1879" s="54" t="s">
        <v>2915</v>
      </c>
      <c r="G1879" s="54">
        <v>2574769.6880000001</v>
      </c>
      <c r="H1879" s="54">
        <v>1196192.8470000001</v>
      </c>
      <c r="I1879" s="54" t="s">
        <v>21</v>
      </c>
      <c r="J1879" s="55">
        <v>39630</v>
      </c>
    </row>
    <row r="1880" spans="1:10" x14ac:dyDescent="0.3">
      <c r="A1880" s="54" t="s">
        <v>2977</v>
      </c>
      <c r="B1880" s="54">
        <v>3280</v>
      </c>
      <c r="C1880" s="56" t="s">
        <v>23</v>
      </c>
      <c r="D1880" s="54" t="s">
        <v>2992</v>
      </c>
      <c r="E1880" s="54">
        <v>2271</v>
      </c>
      <c r="F1880" s="54" t="s">
        <v>2915</v>
      </c>
      <c r="G1880" s="54">
        <v>2575072.037</v>
      </c>
      <c r="H1880" s="54">
        <v>1197026.8840000001</v>
      </c>
      <c r="I1880" s="54" t="s">
        <v>21</v>
      </c>
      <c r="J1880" s="55">
        <v>39630</v>
      </c>
    </row>
    <row r="1881" spans="1:10" x14ac:dyDescent="0.3">
      <c r="A1881" s="54" t="s">
        <v>2977</v>
      </c>
      <c r="B1881" s="54">
        <v>3280</v>
      </c>
      <c r="C1881" s="56" t="s">
        <v>23</v>
      </c>
      <c r="D1881" s="54" t="s">
        <v>2977</v>
      </c>
      <c r="E1881" s="54">
        <v>2275</v>
      </c>
      <c r="F1881" s="54" t="s">
        <v>2915</v>
      </c>
      <c r="G1881" s="54">
        <v>2576986.804</v>
      </c>
      <c r="H1881" s="54">
        <v>1197543.696</v>
      </c>
      <c r="I1881" s="54" t="s">
        <v>21</v>
      </c>
      <c r="J1881" s="55">
        <v>39630</v>
      </c>
    </row>
    <row r="1882" spans="1:10" x14ac:dyDescent="0.3">
      <c r="A1882" s="54" t="s">
        <v>4194</v>
      </c>
      <c r="B1882" s="54">
        <v>3282</v>
      </c>
      <c r="C1882" s="56" t="s">
        <v>23</v>
      </c>
      <c r="D1882" s="54" t="s">
        <v>4193</v>
      </c>
      <c r="E1882" s="54">
        <v>302</v>
      </c>
      <c r="F1882" s="54" t="s">
        <v>3591</v>
      </c>
      <c r="G1882" s="54">
        <v>2585690.0649999999</v>
      </c>
      <c r="H1882" s="54">
        <v>1209373.423</v>
      </c>
      <c r="I1882" s="54" t="s">
        <v>21</v>
      </c>
      <c r="J1882" s="55">
        <v>39630</v>
      </c>
    </row>
    <row r="1883" spans="1:10" x14ac:dyDescent="0.3">
      <c r="A1883" s="54" t="s">
        <v>4189</v>
      </c>
      <c r="B1883" s="54">
        <v>3283</v>
      </c>
      <c r="C1883" s="56" t="s">
        <v>23</v>
      </c>
      <c r="D1883" s="54" t="s">
        <v>4193</v>
      </c>
      <c r="E1883" s="54">
        <v>302</v>
      </c>
      <c r="F1883" s="54" t="s">
        <v>3591</v>
      </c>
      <c r="G1883" s="54">
        <v>2584146.0890000002</v>
      </c>
      <c r="H1883" s="54">
        <v>1209260.0989999999</v>
      </c>
      <c r="I1883" s="54" t="s">
        <v>21</v>
      </c>
      <c r="J1883" s="55">
        <v>39630</v>
      </c>
    </row>
    <row r="1884" spans="1:10" x14ac:dyDescent="0.3">
      <c r="A1884" s="54" t="s">
        <v>4189</v>
      </c>
      <c r="B1884" s="54">
        <v>3283</v>
      </c>
      <c r="C1884" s="56" t="s">
        <v>23</v>
      </c>
      <c r="D1884" s="54" t="s">
        <v>4189</v>
      </c>
      <c r="E1884" s="54">
        <v>304</v>
      </c>
      <c r="F1884" s="54" t="s">
        <v>3591</v>
      </c>
      <c r="G1884" s="54">
        <v>2583385.6409999998</v>
      </c>
      <c r="H1884" s="54">
        <v>1207152.284</v>
      </c>
      <c r="I1884" s="54" t="s">
        <v>21</v>
      </c>
      <c r="J1884" s="55">
        <v>39630</v>
      </c>
    </row>
    <row r="1885" spans="1:10" x14ac:dyDescent="0.3">
      <c r="A1885" s="54" t="s">
        <v>4190</v>
      </c>
      <c r="B1885" s="54">
        <v>3283</v>
      </c>
      <c r="C1885" s="56" t="s">
        <v>46</v>
      </c>
      <c r="D1885" s="54" t="s">
        <v>4189</v>
      </c>
      <c r="E1885" s="54">
        <v>304</v>
      </c>
      <c r="F1885" s="54" t="s">
        <v>3591</v>
      </c>
      <c r="G1885" s="54">
        <v>2583968.5759999999</v>
      </c>
      <c r="H1885" s="54">
        <v>1205356.9450000001</v>
      </c>
      <c r="I1885" s="54" t="s">
        <v>21</v>
      </c>
      <c r="J1885" s="55">
        <v>39630</v>
      </c>
    </row>
    <row r="1886" spans="1:10" x14ac:dyDescent="0.3">
      <c r="A1886" s="54" t="s">
        <v>3004</v>
      </c>
      <c r="B1886" s="54">
        <v>3284</v>
      </c>
      <c r="C1886" s="56" t="s">
        <v>23</v>
      </c>
      <c r="D1886" s="54" t="s">
        <v>3004</v>
      </c>
      <c r="E1886" s="54">
        <v>2258</v>
      </c>
      <c r="F1886" s="54" t="s">
        <v>2915</v>
      </c>
      <c r="G1886" s="54">
        <v>2582453.1710000001</v>
      </c>
      <c r="H1886" s="54">
        <v>1205248.5349999999</v>
      </c>
      <c r="I1886" s="54" t="s">
        <v>21</v>
      </c>
      <c r="J1886" s="55">
        <v>39630</v>
      </c>
    </row>
    <row r="1887" spans="1:10" x14ac:dyDescent="0.3">
      <c r="A1887" s="54" t="s">
        <v>2978</v>
      </c>
      <c r="B1887" s="54">
        <v>3285</v>
      </c>
      <c r="C1887" s="56" t="s">
        <v>23</v>
      </c>
      <c r="D1887" s="54" t="s">
        <v>2977</v>
      </c>
      <c r="E1887" s="54">
        <v>2275</v>
      </c>
      <c r="F1887" s="54" t="s">
        <v>2915</v>
      </c>
      <c r="G1887" s="54">
        <v>2577728.4339999999</v>
      </c>
      <c r="H1887" s="54">
        <v>1201273.4280000001</v>
      </c>
      <c r="I1887" s="54" t="s">
        <v>21</v>
      </c>
      <c r="J1887" s="55">
        <v>39630</v>
      </c>
    </row>
    <row r="1888" spans="1:10" x14ac:dyDescent="0.3">
      <c r="A1888" s="54" t="s">
        <v>2987</v>
      </c>
      <c r="B1888" s="54">
        <v>3286</v>
      </c>
      <c r="C1888" s="56" t="s">
        <v>23</v>
      </c>
      <c r="D1888" s="54" t="s">
        <v>2987</v>
      </c>
      <c r="E1888" s="54">
        <v>2274</v>
      </c>
      <c r="F1888" s="54" t="s">
        <v>2915</v>
      </c>
      <c r="G1888" s="54">
        <v>2576967.4909999999</v>
      </c>
      <c r="H1888" s="54">
        <v>1199037.7490000001</v>
      </c>
      <c r="I1888" s="54" t="s">
        <v>21</v>
      </c>
      <c r="J1888" s="55">
        <v>39630</v>
      </c>
    </row>
    <row r="1889" spans="1:10" x14ac:dyDescent="0.3">
      <c r="A1889" s="54" t="s">
        <v>4187</v>
      </c>
      <c r="B1889" s="54">
        <v>3292</v>
      </c>
      <c r="C1889" s="56" t="s">
        <v>23</v>
      </c>
      <c r="D1889" s="54" t="s">
        <v>4186</v>
      </c>
      <c r="E1889" s="54">
        <v>306</v>
      </c>
      <c r="F1889" s="54" t="s">
        <v>3591</v>
      </c>
      <c r="G1889" s="54">
        <v>2591141.7459999998</v>
      </c>
      <c r="H1889" s="54">
        <v>1216631.321</v>
      </c>
      <c r="I1889" s="54" t="s">
        <v>21</v>
      </c>
      <c r="J1889" s="55">
        <v>40787</v>
      </c>
    </row>
    <row r="1890" spans="1:10" x14ac:dyDescent="0.3">
      <c r="A1890" s="54" t="s">
        <v>4105</v>
      </c>
      <c r="B1890" s="54">
        <v>3293</v>
      </c>
      <c r="C1890" s="56" t="s">
        <v>23</v>
      </c>
      <c r="D1890" s="54" t="s">
        <v>4105</v>
      </c>
      <c r="E1890" s="54">
        <v>386</v>
      </c>
      <c r="F1890" s="54" t="s">
        <v>3591</v>
      </c>
      <c r="G1890" s="54">
        <v>2593195.1030000001</v>
      </c>
      <c r="H1890" s="54">
        <v>1219773.7479999999</v>
      </c>
      <c r="I1890" s="54" t="s">
        <v>21</v>
      </c>
      <c r="J1890" s="55">
        <v>39630</v>
      </c>
    </row>
    <row r="1891" spans="1:10" x14ac:dyDescent="0.3">
      <c r="A1891" s="54" t="s">
        <v>4106</v>
      </c>
      <c r="B1891" s="54">
        <v>3294</v>
      </c>
      <c r="C1891" s="56" t="s">
        <v>23</v>
      </c>
      <c r="D1891" s="54" t="s">
        <v>4106</v>
      </c>
      <c r="E1891" s="54">
        <v>383</v>
      </c>
      <c r="F1891" s="54" t="s">
        <v>3591</v>
      </c>
      <c r="G1891" s="54">
        <v>2594749.7949999999</v>
      </c>
      <c r="H1891" s="54">
        <v>1220389.977</v>
      </c>
      <c r="I1891" s="54" t="s">
        <v>21</v>
      </c>
      <c r="J1891" s="55">
        <v>39630</v>
      </c>
    </row>
    <row r="1892" spans="1:10" x14ac:dyDescent="0.3">
      <c r="A1892" s="54" t="s">
        <v>4106</v>
      </c>
      <c r="B1892" s="54">
        <v>3294</v>
      </c>
      <c r="C1892" s="56" t="s">
        <v>23</v>
      </c>
      <c r="D1892" s="54" t="s">
        <v>4105</v>
      </c>
      <c r="E1892" s="54">
        <v>386</v>
      </c>
      <c r="F1892" s="54" t="s">
        <v>3591</v>
      </c>
      <c r="G1892" s="54">
        <v>2593640.3289999999</v>
      </c>
      <c r="H1892" s="54">
        <v>1221007.4480000001</v>
      </c>
      <c r="I1892" s="54" t="s">
        <v>21</v>
      </c>
      <c r="J1892" s="55">
        <v>39630</v>
      </c>
    </row>
    <row r="1893" spans="1:10" x14ac:dyDescent="0.3">
      <c r="A1893" s="54" t="s">
        <v>4101</v>
      </c>
      <c r="B1893" s="54">
        <v>3294</v>
      </c>
      <c r="C1893" s="56" t="s">
        <v>46</v>
      </c>
      <c r="D1893" s="54" t="s">
        <v>4101</v>
      </c>
      <c r="E1893" s="54">
        <v>389</v>
      </c>
      <c r="F1893" s="54" t="s">
        <v>3591</v>
      </c>
      <c r="G1893" s="54">
        <v>2592596.0929999999</v>
      </c>
      <c r="H1893" s="54">
        <v>1220679.4650000001</v>
      </c>
      <c r="I1893" s="54" t="s">
        <v>21</v>
      </c>
      <c r="J1893" s="55">
        <v>39630</v>
      </c>
    </row>
    <row r="1894" spans="1:10" x14ac:dyDescent="0.3">
      <c r="A1894" s="54" t="s">
        <v>4096</v>
      </c>
      <c r="B1894" s="54">
        <v>3295</v>
      </c>
      <c r="C1894" s="56" t="s">
        <v>23</v>
      </c>
      <c r="D1894" s="54" t="s">
        <v>4095</v>
      </c>
      <c r="E1894" s="54">
        <v>393</v>
      </c>
      <c r="F1894" s="54" t="s">
        <v>3591</v>
      </c>
      <c r="G1894" s="54">
        <v>2598049.8339999998</v>
      </c>
      <c r="H1894" s="54">
        <v>1222334.4310000001</v>
      </c>
      <c r="I1894" s="54" t="s">
        <v>21</v>
      </c>
      <c r="J1894" s="55">
        <v>39630</v>
      </c>
    </row>
    <row r="1895" spans="1:10" x14ac:dyDescent="0.3">
      <c r="A1895" s="54" t="s">
        <v>4110</v>
      </c>
      <c r="B1895" s="54">
        <v>3296</v>
      </c>
      <c r="C1895" s="56" t="s">
        <v>23</v>
      </c>
      <c r="D1895" s="54" t="s">
        <v>4110</v>
      </c>
      <c r="E1895" s="54">
        <v>381</v>
      </c>
      <c r="F1895" s="54" t="s">
        <v>3591</v>
      </c>
      <c r="G1895" s="54">
        <v>2599543.352</v>
      </c>
      <c r="H1895" s="54">
        <v>1224282.8430000001</v>
      </c>
      <c r="I1895" s="54" t="s">
        <v>21</v>
      </c>
      <c r="J1895" s="55">
        <v>39630</v>
      </c>
    </row>
    <row r="1896" spans="1:10" x14ac:dyDescent="0.3">
      <c r="A1896" s="54" t="s">
        <v>4102</v>
      </c>
      <c r="B1896" s="54">
        <v>3297</v>
      </c>
      <c r="C1896" s="56" t="s">
        <v>23</v>
      </c>
      <c r="D1896" s="54" t="s">
        <v>4102</v>
      </c>
      <c r="E1896" s="54">
        <v>388</v>
      </c>
      <c r="F1896" s="54" t="s">
        <v>3591</v>
      </c>
      <c r="G1896" s="54">
        <v>2602310.8360000001</v>
      </c>
      <c r="H1896" s="54">
        <v>1224455.0249999999</v>
      </c>
      <c r="I1896" s="54" t="s">
        <v>21</v>
      </c>
      <c r="J1896" s="55">
        <v>39630</v>
      </c>
    </row>
    <row r="1897" spans="1:10" x14ac:dyDescent="0.3">
      <c r="A1897" s="54" t="s">
        <v>4099</v>
      </c>
      <c r="B1897" s="54">
        <v>3298</v>
      </c>
      <c r="C1897" s="56" t="s">
        <v>23</v>
      </c>
      <c r="D1897" s="54" t="s">
        <v>4098</v>
      </c>
      <c r="E1897" s="54">
        <v>391</v>
      </c>
      <c r="F1897" s="54" t="s">
        <v>3591</v>
      </c>
      <c r="G1897" s="54">
        <v>2598090.548</v>
      </c>
      <c r="H1897" s="54">
        <v>1220135.872</v>
      </c>
      <c r="I1897" s="54" t="s">
        <v>21</v>
      </c>
      <c r="J1897" s="55">
        <v>39630</v>
      </c>
    </row>
    <row r="1898" spans="1:10" x14ac:dyDescent="0.3">
      <c r="A1898" s="54" t="s">
        <v>4005</v>
      </c>
      <c r="B1898" s="54">
        <v>3302</v>
      </c>
      <c r="C1898" s="56" t="s">
        <v>23</v>
      </c>
      <c r="D1898" s="54" t="s">
        <v>4005</v>
      </c>
      <c r="E1898" s="54">
        <v>544</v>
      </c>
      <c r="F1898" s="54" t="s">
        <v>3591</v>
      </c>
      <c r="G1898" s="54">
        <v>2603611.33</v>
      </c>
      <c r="H1898" s="54">
        <v>1206492.2720000001</v>
      </c>
      <c r="I1898" s="54" t="s">
        <v>21</v>
      </c>
      <c r="J1898" s="55">
        <v>39630</v>
      </c>
    </row>
    <row r="1899" spans="1:10" x14ac:dyDescent="0.3">
      <c r="A1899" s="54" t="s">
        <v>4010</v>
      </c>
      <c r="B1899" s="54">
        <v>3303</v>
      </c>
      <c r="C1899" s="56" t="s">
        <v>98</v>
      </c>
      <c r="D1899" s="54" t="s">
        <v>4008</v>
      </c>
      <c r="E1899" s="54">
        <v>540</v>
      </c>
      <c r="F1899" s="54" t="s">
        <v>3591</v>
      </c>
      <c r="G1899" s="54">
        <v>2602777.148</v>
      </c>
      <c r="H1899" s="54">
        <v>1209968.726</v>
      </c>
      <c r="I1899" s="54" t="s">
        <v>21</v>
      </c>
      <c r="J1899" s="55">
        <v>39630</v>
      </c>
    </row>
    <row r="1900" spans="1:10" x14ac:dyDescent="0.3">
      <c r="A1900" s="54" t="s">
        <v>4008</v>
      </c>
      <c r="B1900" s="54">
        <v>3303</v>
      </c>
      <c r="C1900" s="56" t="s">
        <v>23</v>
      </c>
      <c r="D1900" s="54" t="s">
        <v>4008</v>
      </c>
      <c r="E1900" s="54">
        <v>540</v>
      </c>
      <c r="F1900" s="54" t="s">
        <v>3591</v>
      </c>
      <c r="G1900" s="54">
        <v>2605197.477</v>
      </c>
      <c r="H1900" s="54">
        <v>1211218.0079999999</v>
      </c>
      <c r="I1900" s="54" t="s">
        <v>21</v>
      </c>
      <c r="J1900" s="55">
        <v>39630</v>
      </c>
    </row>
    <row r="1901" spans="1:10" x14ac:dyDescent="0.3">
      <c r="A1901" s="54" t="s">
        <v>4011</v>
      </c>
      <c r="B1901" s="54">
        <v>3303</v>
      </c>
      <c r="C1901" s="56" t="s">
        <v>46</v>
      </c>
      <c r="D1901" s="54" t="s">
        <v>4008</v>
      </c>
      <c r="E1901" s="54">
        <v>540</v>
      </c>
      <c r="F1901" s="54" t="s">
        <v>3591</v>
      </c>
      <c r="G1901" s="54">
        <v>2606540.1779999998</v>
      </c>
      <c r="H1901" s="54">
        <v>1210624.5730000001</v>
      </c>
      <c r="I1901" s="54" t="s">
        <v>21</v>
      </c>
      <c r="J1901" s="55">
        <v>39630</v>
      </c>
    </row>
    <row r="1902" spans="1:10" x14ac:dyDescent="0.3">
      <c r="A1902" s="54" t="s">
        <v>3995</v>
      </c>
      <c r="B1902" s="54">
        <v>3303</v>
      </c>
      <c r="C1902" s="56" t="s">
        <v>44</v>
      </c>
      <c r="D1902" s="54" t="s">
        <v>3994</v>
      </c>
      <c r="E1902" s="54">
        <v>557</v>
      </c>
      <c r="F1902" s="54" t="s">
        <v>3591</v>
      </c>
      <c r="G1902" s="54">
        <v>2602370.8560000001</v>
      </c>
      <c r="H1902" s="54">
        <v>1210956.757</v>
      </c>
      <c r="I1902" s="54" t="s">
        <v>21</v>
      </c>
      <c r="J1902" s="55">
        <v>39630</v>
      </c>
    </row>
    <row r="1903" spans="1:10" x14ac:dyDescent="0.3">
      <c r="A1903" s="54" t="s">
        <v>4007</v>
      </c>
      <c r="B1903" s="54">
        <v>3305</v>
      </c>
      <c r="C1903" s="56" t="s">
        <v>23</v>
      </c>
      <c r="D1903" s="54" t="s">
        <v>4007</v>
      </c>
      <c r="E1903" s="54">
        <v>541</v>
      </c>
      <c r="F1903" s="54" t="s">
        <v>3591</v>
      </c>
      <c r="G1903" s="54">
        <v>2603081.5920000002</v>
      </c>
      <c r="H1903" s="54">
        <v>1212818.807</v>
      </c>
      <c r="I1903" s="54" t="s">
        <v>21</v>
      </c>
      <c r="J1903" s="55">
        <v>39630</v>
      </c>
    </row>
    <row r="1904" spans="1:10" x14ac:dyDescent="0.3">
      <c r="A1904" s="54" t="s">
        <v>4009</v>
      </c>
      <c r="B1904" s="54">
        <v>3305</v>
      </c>
      <c r="C1904" s="56" t="s">
        <v>46</v>
      </c>
      <c r="D1904" s="54" t="s">
        <v>4008</v>
      </c>
      <c r="E1904" s="54">
        <v>540</v>
      </c>
      <c r="F1904" s="54" t="s">
        <v>3591</v>
      </c>
      <c r="G1904" s="54">
        <v>2601188.665</v>
      </c>
      <c r="H1904" s="54">
        <v>1213341.1510000001</v>
      </c>
      <c r="I1904" s="54" t="s">
        <v>21</v>
      </c>
      <c r="J1904" s="55">
        <v>39630</v>
      </c>
    </row>
    <row r="1905" spans="1:10" x14ac:dyDescent="0.3">
      <c r="A1905" s="54" t="s">
        <v>4019</v>
      </c>
      <c r="B1905" s="54">
        <v>3306</v>
      </c>
      <c r="C1905" s="56" t="s">
        <v>23</v>
      </c>
      <c r="D1905" s="54" t="s">
        <v>4012</v>
      </c>
      <c r="E1905" s="54">
        <v>538</v>
      </c>
      <c r="F1905" s="54" t="s">
        <v>3591</v>
      </c>
      <c r="G1905" s="54">
        <v>2603135.2740000002</v>
      </c>
      <c r="H1905" s="54">
        <v>1214655.888</v>
      </c>
      <c r="I1905" s="54" t="s">
        <v>21</v>
      </c>
      <c r="J1905" s="55">
        <v>39630</v>
      </c>
    </row>
    <row r="1906" spans="1:10" x14ac:dyDescent="0.3">
      <c r="A1906" s="54" t="s">
        <v>2889</v>
      </c>
      <c r="B1906" s="54">
        <v>3307</v>
      </c>
      <c r="C1906" s="56" t="s">
        <v>23</v>
      </c>
      <c r="D1906" s="54" t="s">
        <v>2887</v>
      </c>
      <c r="E1906" s="54">
        <v>2457</v>
      </c>
      <c r="F1906" s="54" t="s">
        <v>2754</v>
      </c>
      <c r="G1906" s="54">
        <v>2601968.162</v>
      </c>
      <c r="H1906" s="54">
        <v>1214528.7649999999</v>
      </c>
      <c r="I1906" s="54" t="s">
        <v>21</v>
      </c>
      <c r="J1906" s="55">
        <v>39630</v>
      </c>
    </row>
    <row r="1907" spans="1:10" x14ac:dyDescent="0.3">
      <c r="A1907" s="54" t="s">
        <v>4018</v>
      </c>
      <c r="B1907" s="54">
        <v>3308</v>
      </c>
      <c r="C1907" s="56" t="s">
        <v>23</v>
      </c>
      <c r="D1907" s="54" t="s">
        <v>4012</v>
      </c>
      <c r="E1907" s="54">
        <v>538</v>
      </c>
      <c r="F1907" s="54" t="s">
        <v>3591</v>
      </c>
      <c r="G1907" s="54">
        <v>2605236.0819999999</v>
      </c>
      <c r="H1907" s="54">
        <v>1214155.74</v>
      </c>
      <c r="I1907" s="54" t="s">
        <v>21</v>
      </c>
      <c r="J1907" s="55">
        <v>39630</v>
      </c>
    </row>
    <row r="1908" spans="1:10" x14ac:dyDescent="0.3">
      <c r="A1908" s="54" t="s">
        <v>4078</v>
      </c>
      <c r="B1908" s="54">
        <v>3309</v>
      </c>
      <c r="C1908" s="56" t="s">
        <v>23</v>
      </c>
      <c r="D1908" s="54" t="s">
        <v>4078</v>
      </c>
      <c r="E1908" s="54">
        <v>411</v>
      </c>
      <c r="F1908" s="54" t="s">
        <v>3591</v>
      </c>
      <c r="G1908" s="54">
        <v>2608548.3020000001</v>
      </c>
      <c r="H1908" s="54">
        <v>1213087.193</v>
      </c>
      <c r="I1908" s="54" t="s">
        <v>21</v>
      </c>
      <c r="J1908" s="55">
        <v>39630</v>
      </c>
    </row>
    <row r="1909" spans="1:10" x14ac:dyDescent="0.3">
      <c r="A1909" s="54" t="s">
        <v>4017</v>
      </c>
      <c r="B1909" s="54">
        <v>3309</v>
      </c>
      <c r="C1909" s="56" t="s">
        <v>46</v>
      </c>
      <c r="D1909" s="54" t="s">
        <v>4012</v>
      </c>
      <c r="E1909" s="54">
        <v>538</v>
      </c>
      <c r="F1909" s="54" t="s">
        <v>3591</v>
      </c>
      <c r="G1909" s="54">
        <v>2607104.4160000002</v>
      </c>
      <c r="H1909" s="54">
        <v>1213271.186</v>
      </c>
      <c r="I1909" s="54" t="s">
        <v>21</v>
      </c>
      <c r="J1909" s="55">
        <v>39630</v>
      </c>
    </row>
    <row r="1910" spans="1:10" x14ac:dyDescent="0.3">
      <c r="A1910" s="54" t="s">
        <v>4012</v>
      </c>
      <c r="B1910" s="54">
        <v>3312</v>
      </c>
      <c r="C1910" s="56" t="s">
        <v>23</v>
      </c>
      <c r="D1910" s="54" t="s">
        <v>4012</v>
      </c>
      <c r="E1910" s="54">
        <v>538</v>
      </c>
      <c r="F1910" s="54" t="s">
        <v>3591</v>
      </c>
      <c r="G1910" s="54">
        <v>2606974.2940000002</v>
      </c>
      <c r="H1910" s="54">
        <v>1215217.402</v>
      </c>
      <c r="I1910" s="54" t="s">
        <v>21</v>
      </c>
      <c r="J1910" s="55">
        <v>39630</v>
      </c>
    </row>
    <row r="1911" spans="1:10" x14ac:dyDescent="0.3">
      <c r="A1911" s="54" t="s">
        <v>4016</v>
      </c>
      <c r="B1911" s="54">
        <v>3313</v>
      </c>
      <c r="C1911" s="56" t="s">
        <v>23</v>
      </c>
      <c r="D1911" s="54" t="s">
        <v>4012</v>
      </c>
      <c r="E1911" s="54">
        <v>538</v>
      </c>
      <c r="F1911" s="54" t="s">
        <v>3591</v>
      </c>
      <c r="G1911" s="54">
        <v>2605214.7609999999</v>
      </c>
      <c r="H1911" s="54">
        <v>1216362.493</v>
      </c>
      <c r="I1911" s="54" t="s">
        <v>21</v>
      </c>
      <c r="J1911" s="55">
        <v>39630</v>
      </c>
    </row>
    <row r="1912" spans="1:10" x14ac:dyDescent="0.3">
      <c r="A1912" s="54" t="s">
        <v>4015</v>
      </c>
      <c r="B1912" s="54">
        <v>3314</v>
      </c>
      <c r="C1912" s="56" t="s">
        <v>23</v>
      </c>
      <c r="D1912" s="54" t="s">
        <v>4022</v>
      </c>
      <c r="E1912" s="54">
        <v>533</v>
      </c>
      <c r="F1912" s="54" t="s">
        <v>3591</v>
      </c>
      <c r="G1912" s="54">
        <v>2607117.3709999998</v>
      </c>
      <c r="H1912" s="54">
        <v>1218010.0319999999</v>
      </c>
      <c r="I1912" s="54" t="s">
        <v>21</v>
      </c>
      <c r="J1912" s="55">
        <v>39630</v>
      </c>
    </row>
    <row r="1913" spans="1:10" x14ac:dyDescent="0.3">
      <c r="A1913" s="54" t="s">
        <v>4015</v>
      </c>
      <c r="B1913" s="54">
        <v>3314</v>
      </c>
      <c r="C1913" s="56" t="s">
        <v>23</v>
      </c>
      <c r="D1913" s="54" t="s">
        <v>4012</v>
      </c>
      <c r="E1913" s="54">
        <v>538</v>
      </c>
      <c r="F1913" s="54" t="s">
        <v>3591</v>
      </c>
      <c r="G1913" s="54">
        <v>2606675.5210000002</v>
      </c>
      <c r="H1913" s="54">
        <v>1217895.919</v>
      </c>
      <c r="I1913" s="54" t="s">
        <v>21</v>
      </c>
      <c r="J1913" s="55">
        <v>39630</v>
      </c>
    </row>
    <row r="1914" spans="1:10" x14ac:dyDescent="0.3">
      <c r="A1914" s="54" t="s">
        <v>4022</v>
      </c>
      <c r="B1914" s="54">
        <v>3315</v>
      </c>
      <c r="C1914" s="56" t="s">
        <v>23</v>
      </c>
      <c r="D1914" s="54" t="s">
        <v>4022</v>
      </c>
      <c r="E1914" s="54">
        <v>533</v>
      </c>
      <c r="F1914" s="54" t="s">
        <v>3591</v>
      </c>
      <c r="G1914" s="54">
        <v>2606797.96</v>
      </c>
      <c r="H1914" s="54">
        <v>1219761.7960000001</v>
      </c>
      <c r="I1914" s="54" t="s">
        <v>21</v>
      </c>
      <c r="J1914" s="55">
        <v>39630</v>
      </c>
    </row>
    <row r="1915" spans="1:10" x14ac:dyDescent="0.3">
      <c r="A1915" s="54" t="s">
        <v>4023</v>
      </c>
      <c r="B1915" s="54">
        <v>3315</v>
      </c>
      <c r="C1915" s="56" t="s">
        <v>54</v>
      </c>
      <c r="D1915" s="54" t="s">
        <v>4022</v>
      </c>
      <c r="E1915" s="54">
        <v>533</v>
      </c>
      <c r="F1915" s="54" t="s">
        <v>3591</v>
      </c>
      <c r="G1915" s="54">
        <v>2607759.3760000002</v>
      </c>
      <c r="H1915" s="54">
        <v>1222208.932</v>
      </c>
      <c r="I1915" s="54" t="s">
        <v>21</v>
      </c>
      <c r="J1915" s="55">
        <v>39630</v>
      </c>
    </row>
    <row r="1916" spans="1:10" x14ac:dyDescent="0.3">
      <c r="A1916" s="54" t="s">
        <v>4014</v>
      </c>
      <c r="B1916" s="54">
        <v>3317</v>
      </c>
      <c r="C1916" s="56" t="s">
        <v>23</v>
      </c>
      <c r="D1916" s="54" t="s">
        <v>4012</v>
      </c>
      <c r="E1916" s="54">
        <v>538</v>
      </c>
      <c r="F1916" s="54" t="s">
        <v>3591</v>
      </c>
      <c r="G1916" s="54">
        <v>2604577.8709999998</v>
      </c>
      <c r="H1916" s="54">
        <v>1217612.085</v>
      </c>
      <c r="I1916" s="54" t="s">
        <v>21</v>
      </c>
      <c r="J1916" s="55">
        <v>39630</v>
      </c>
    </row>
    <row r="1917" spans="1:10" x14ac:dyDescent="0.3">
      <c r="A1917" s="54" t="s">
        <v>4013</v>
      </c>
      <c r="B1917" s="54">
        <v>3317</v>
      </c>
      <c r="C1917" s="56" t="s">
        <v>54</v>
      </c>
      <c r="D1917" s="54" t="s">
        <v>4012</v>
      </c>
      <c r="E1917" s="54">
        <v>538</v>
      </c>
      <c r="F1917" s="54" t="s">
        <v>3591</v>
      </c>
      <c r="G1917" s="54">
        <v>2602915.3560000001</v>
      </c>
      <c r="H1917" s="54">
        <v>1216725.8160000001</v>
      </c>
      <c r="I1917" s="54" t="s">
        <v>21</v>
      </c>
      <c r="J1917" s="55">
        <v>39630</v>
      </c>
    </row>
    <row r="1918" spans="1:10" x14ac:dyDescent="0.3">
      <c r="A1918" s="54" t="s">
        <v>4006</v>
      </c>
      <c r="B1918" s="54">
        <v>3322</v>
      </c>
      <c r="C1918" s="56" t="s">
        <v>54</v>
      </c>
      <c r="D1918" s="54" t="s">
        <v>4006</v>
      </c>
      <c r="E1918" s="54">
        <v>543</v>
      </c>
      <c r="F1918" s="54" t="s">
        <v>3591</v>
      </c>
      <c r="G1918" s="54">
        <v>2606247.4819999998</v>
      </c>
      <c r="H1918" s="54">
        <v>1208817.7309999999</v>
      </c>
      <c r="I1918" s="54" t="s">
        <v>21</v>
      </c>
      <c r="J1918" s="55">
        <v>39630</v>
      </c>
    </row>
    <row r="1919" spans="1:10" x14ac:dyDescent="0.3">
      <c r="A1919" s="54" t="s">
        <v>4001</v>
      </c>
      <c r="B1919" s="54">
        <v>3322</v>
      </c>
      <c r="C1919" s="56" t="s">
        <v>23</v>
      </c>
      <c r="D1919" s="54" t="s">
        <v>4006</v>
      </c>
      <c r="E1919" s="54">
        <v>543</v>
      </c>
      <c r="F1919" s="54" t="s">
        <v>3591</v>
      </c>
      <c r="G1919" s="54">
        <v>2605720.963</v>
      </c>
      <c r="H1919" s="54">
        <v>1207557.649</v>
      </c>
      <c r="I1919" s="54" t="s">
        <v>21</v>
      </c>
      <c r="J1919" s="55">
        <v>39630</v>
      </c>
    </row>
    <row r="1920" spans="1:10" x14ac:dyDescent="0.3">
      <c r="A1920" s="54" t="s">
        <v>4001</v>
      </c>
      <c r="B1920" s="54">
        <v>3322</v>
      </c>
      <c r="C1920" s="56" t="s">
        <v>23</v>
      </c>
      <c r="D1920" s="54" t="s">
        <v>4005</v>
      </c>
      <c r="E1920" s="54">
        <v>544</v>
      </c>
      <c r="F1920" s="54" t="s">
        <v>3591</v>
      </c>
      <c r="G1920" s="54">
        <v>2604447.0120000001</v>
      </c>
      <c r="H1920" s="54">
        <v>1206494.517</v>
      </c>
      <c r="I1920" s="54" t="s">
        <v>21</v>
      </c>
      <c r="J1920" s="55">
        <v>39630</v>
      </c>
    </row>
    <row r="1921" spans="1:10" x14ac:dyDescent="0.3">
      <c r="A1921" s="54" t="s">
        <v>4001</v>
      </c>
      <c r="B1921" s="54">
        <v>3322</v>
      </c>
      <c r="C1921" s="56" t="s">
        <v>23</v>
      </c>
      <c r="D1921" s="54" t="s">
        <v>4001</v>
      </c>
      <c r="E1921" s="54">
        <v>551</v>
      </c>
      <c r="F1921" s="54" t="s">
        <v>3591</v>
      </c>
      <c r="G1921" s="54">
        <v>2604490.8139999998</v>
      </c>
      <c r="H1921" s="54">
        <v>1208244.952</v>
      </c>
      <c r="I1921" s="54" t="s">
        <v>21</v>
      </c>
      <c r="J1921" s="55">
        <v>39630</v>
      </c>
    </row>
    <row r="1922" spans="1:10" x14ac:dyDescent="0.3">
      <c r="A1922" s="54" t="s">
        <v>4089</v>
      </c>
      <c r="B1922" s="54">
        <v>3323</v>
      </c>
      <c r="C1922" s="56" t="s">
        <v>23</v>
      </c>
      <c r="D1922" s="54" t="s">
        <v>4088</v>
      </c>
      <c r="E1922" s="54">
        <v>403</v>
      </c>
      <c r="F1922" s="54" t="s">
        <v>3591</v>
      </c>
      <c r="G1922" s="54">
        <v>2607015.088</v>
      </c>
      <c r="H1922" s="54">
        <v>1207217.3899999999</v>
      </c>
      <c r="I1922" s="54" t="s">
        <v>21</v>
      </c>
      <c r="J1922" s="55">
        <v>39630</v>
      </c>
    </row>
    <row r="1923" spans="1:10" x14ac:dyDescent="0.3">
      <c r="A1923" s="54" t="s">
        <v>4071</v>
      </c>
      <c r="B1923" s="54">
        <v>3324</v>
      </c>
      <c r="C1923" s="56" t="s">
        <v>23</v>
      </c>
      <c r="D1923" s="54" t="s">
        <v>4071</v>
      </c>
      <c r="E1923" s="54">
        <v>409</v>
      </c>
      <c r="F1923" s="54" t="s">
        <v>3591</v>
      </c>
      <c r="G1923" s="54">
        <v>2608089.1850000001</v>
      </c>
      <c r="H1923" s="54">
        <v>1210324.514</v>
      </c>
      <c r="I1923" s="54" t="s">
        <v>21</v>
      </c>
      <c r="J1923" s="55">
        <v>39630</v>
      </c>
    </row>
    <row r="1924" spans="1:10" x14ac:dyDescent="0.3">
      <c r="A1924" s="54" t="s">
        <v>4071</v>
      </c>
      <c r="B1924" s="54">
        <v>3324</v>
      </c>
      <c r="C1924" s="56" t="s">
        <v>23</v>
      </c>
      <c r="D1924" s="54" t="s">
        <v>4070</v>
      </c>
      <c r="E1924" s="54">
        <v>415</v>
      </c>
      <c r="F1924" s="54" t="s">
        <v>3591</v>
      </c>
      <c r="G1924" s="54">
        <v>2609006.659</v>
      </c>
      <c r="H1924" s="54">
        <v>1211655.5360000001</v>
      </c>
      <c r="I1924" s="54" t="s">
        <v>21</v>
      </c>
      <c r="J1924" s="55">
        <v>39630</v>
      </c>
    </row>
    <row r="1925" spans="1:10" x14ac:dyDescent="0.3">
      <c r="A1925" s="54" t="s">
        <v>4080</v>
      </c>
      <c r="B1925" s="54">
        <v>3324</v>
      </c>
      <c r="C1925" s="56" t="s">
        <v>46</v>
      </c>
      <c r="D1925" s="54" t="s">
        <v>4071</v>
      </c>
      <c r="E1925" s="54">
        <v>409</v>
      </c>
      <c r="F1925" s="54" t="s">
        <v>3591</v>
      </c>
      <c r="G1925" s="54">
        <v>2609841.9720000001</v>
      </c>
      <c r="H1925" s="54">
        <v>1210754.527</v>
      </c>
      <c r="I1925" s="54" t="s">
        <v>21</v>
      </c>
      <c r="J1925" s="55">
        <v>39630</v>
      </c>
    </row>
    <row r="1926" spans="1:10" x14ac:dyDescent="0.3">
      <c r="A1926" s="54" t="s">
        <v>4073</v>
      </c>
      <c r="B1926" s="54">
        <v>3325</v>
      </c>
      <c r="C1926" s="56" t="s">
        <v>23</v>
      </c>
      <c r="D1926" s="54" t="s">
        <v>4071</v>
      </c>
      <c r="E1926" s="54">
        <v>409</v>
      </c>
      <c r="F1926" s="54" t="s">
        <v>3591</v>
      </c>
      <c r="G1926" s="54">
        <v>2610292.0320000001</v>
      </c>
      <c r="H1926" s="54">
        <v>1209854.902</v>
      </c>
      <c r="I1926" s="54" t="s">
        <v>21</v>
      </c>
      <c r="J1926" s="55">
        <v>39630</v>
      </c>
    </row>
    <row r="1927" spans="1:10" x14ac:dyDescent="0.3">
      <c r="A1927" s="54" t="s">
        <v>4073</v>
      </c>
      <c r="B1927" s="54">
        <v>3325</v>
      </c>
      <c r="C1927" s="56" t="s">
        <v>23</v>
      </c>
      <c r="D1927" s="54" t="s">
        <v>4072</v>
      </c>
      <c r="E1927" s="54">
        <v>414</v>
      </c>
      <c r="F1927" s="54" t="s">
        <v>3591</v>
      </c>
      <c r="G1927" s="54">
        <v>2608951.0040000002</v>
      </c>
      <c r="H1927" s="54">
        <v>1208287.9380000001</v>
      </c>
      <c r="I1927" s="54" t="s">
        <v>21</v>
      </c>
      <c r="J1927" s="55">
        <v>39630</v>
      </c>
    </row>
    <row r="1928" spans="1:10" x14ac:dyDescent="0.3">
      <c r="A1928" s="54" t="s">
        <v>4072</v>
      </c>
      <c r="B1928" s="54">
        <v>3326</v>
      </c>
      <c r="C1928" s="56" t="s">
        <v>23</v>
      </c>
      <c r="D1928" s="54" t="s">
        <v>4115</v>
      </c>
      <c r="E1928" s="54">
        <v>352</v>
      </c>
      <c r="F1928" s="54" t="s">
        <v>3591</v>
      </c>
      <c r="G1928" s="54">
        <v>2607390.5759999999</v>
      </c>
      <c r="H1928" s="54">
        <v>1205064.1440000001</v>
      </c>
      <c r="I1928" s="54" t="s">
        <v>21</v>
      </c>
      <c r="J1928" s="55">
        <v>39630</v>
      </c>
    </row>
    <row r="1929" spans="1:10" x14ac:dyDescent="0.3">
      <c r="A1929" s="54" t="s">
        <v>4072</v>
      </c>
      <c r="B1929" s="54">
        <v>3326</v>
      </c>
      <c r="C1929" s="56" t="s">
        <v>23</v>
      </c>
      <c r="D1929" s="54" t="s">
        <v>4072</v>
      </c>
      <c r="E1929" s="54">
        <v>414</v>
      </c>
      <c r="F1929" s="54" t="s">
        <v>3591</v>
      </c>
      <c r="G1929" s="54">
        <v>2609707.8229999999</v>
      </c>
      <c r="H1929" s="54">
        <v>1205898.865</v>
      </c>
      <c r="I1929" s="54" t="s">
        <v>21</v>
      </c>
      <c r="J1929" s="55">
        <v>39630</v>
      </c>
    </row>
    <row r="1930" spans="1:10" x14ac:dyDescent="0.3">
      <c r="A1930" s="54" t="s">
        <v>3603</v>
      </c>
      <c r="B1930" s="54">
        <v>3360</v>
      </c>
      <c r="C1930" s="56" t="s">
        <v>23</v>
      </c>
      <c r="D1930" s="54" t="s">
        <v>3603</v>
      </c>
      <c r="E1930" s="54">
        <v>979</v>
      </c>
      <c r="F1930" s="54" t="s">
        <v>3591</v>
      </c>
      <c r="G1930" s="54">
        <v>2620810.4160000002</v>
      </c>
      <c r="H1930" s="54">
        <v>1227164.4950000001</v>
      </c>
      <c r="I1930" s="54" t="s">
        <v>21</v>
      </c>
      <c r="J1930" s="55">
        <v>39630</v>
      </c>
    </row>
    <row r="1931" spans="1:10" x14ac:dyDescent="0.3">
      <c r="A1931" s="54" t="s">
        <v>3603</v>
      </c>
      <c r="B1931" s="54">
        <v>3360</v>
      </c>
      <c r="C1931" s="56" t="s">
        <v>23</v>
      </c>
      <c r="D1931" s="54" t="s">
        <v>3601</v>
      </c>
      <c r="E1931" s="54">
        <v>989</v>
      </c>
      <c r="F1931" s="54" t="s">
        <v>3591</v>
      </c>
      <c r="G1931" s="54">
        <v>2621052.4369999999</v>
      </c>
      <c r="H1931" s="54">
        <v>1225808.2479999999</v>
      </c>
      <c r="I1931" s="54" t="s">
        <v>21</v>
      </c>
      <c r="J1931" s="55">
        <v>39630</v>
      </c>
    </row>
    <row r="1932" spans="1:10" x14ac:dyDescent="0.3">
      <c r="A1932" s="54" t="s">
        <v>3612</v>
      </c>
      <c r="B1932" s="54">
        <v>3362</v>
      </c>
      <c r="C1932" s="56" t="s">
        <v>23</v>
      </c>
      <c r="D1932" s="54" t="s">
        <v>3612</v>
      </c>
      <c r="E1932" s="54">
        <v>982</v>
      </c>
      <c r="F1932" s="54" t="s">
        <v>3591</v>
      </c>
      <c r="G1932" s="54">
        <v>2618617.6269999999</v>
      </c>
      <c r="H1932" s="54">
        <v>1226403.817</v>
      </c>
      <c r="I1932" s="54" t="s">
        <v>21</v>
      </c>
      <c r="J1932" s="55">
        <v>39630</v>
      </c>
    </row>
    <row r="1933" spans="1:10" x14ac:dyDescent="0.3">
      <c r="A1933" s="54" t="s">
        <v>3616</v>
      </c>
      <c r="B1933" s="54">
        <v>3363</v>
      </c>
      <c r="C1933" s="56" t="s">
        <v>23</v>
      </c>
      <c r="D1933" s="54" t="s">
        <v>3603</v>
      </c>
      <c r="E1933" s="54">
        <v>979</v>
      </c>
      <c r="F1933" s="54" t="s">
        <v>3591</v>
      </c>
      <c r="G1933" s="54">
        <v>2618967.12</v>
      </c>
      <c r="H1933" s="54">
        <v>1224862.733</v>
      </c>
      <c r="I1933" s="54" t="s">
        <v>21</v>
      </c>
      <c r="J1933" s="55">
        <v>39630</v>
      </c>
    </row>
    <row r="1934" spans="1:10" x14ac:dyDescent="0.3">
      <c r="A1934" s="54" t="s">
        <v>2840</v>
      </c>
      <c r="B1934" s="54">
        <v>3365</v>
      </c>
      <c r="C1934" s="56" t="s">
        <v>23</v>
      </c>
      <c r="D1934" s="54" t="s">
        <v>3604</v>
      </c>
      <c r="E1934" s="54">
        <v>988</v>
      </c>
      <c r="F1934" s="54" t="s">
        <v>3591</v>
      </c>
      <c r="G1934" s="54">
        <v>2617485.5010000002</v>
      </c>
      <c r="H1934" s="54">
        <v>1220983.976</v>
      </c>
      <c r="I1934" s="54" t="s">
        <v>21</v>
      </c>
      <c r="J1934" s="55">
        <v>39630</v>
      </c>
    </row>
    <row r="1935" spans="1:10" x14ac:dyDescent="0.3">
      <c r="A1935" s="54" t="s">
        <v>2840</v>
      </c>
      <c r="B1935" s="54">
        <v>3365</v>
      </c>
      <c r="C1935" s="56" t="s">
        <v>23</v>
      </c>
      <c r="D1935" s="54" t="s">
        <v>2836</v>
      </c>
      <c r="E1935" s="54">
        <v>2511</v>
      </c>
      <c r="F1935" s="54" t="s">
        <v>2754</v>
      </c>
      <c r="G1935" s="54">
        <v>2618936.0649999999</v>
      </c>
      <c r="H1935" s="54">
        <v>1222468.723</v>
      </c>
      <c r="I1935" s="54" t="s">
        <v>21</v>
      </c>
      <c r="J1935" s="55">
        <v>39630</v>
      </c>
    </row>
    <row r="1936" spans="1:10" x14ac:dyDescent="0.3">
      <c r="A1936" s="54" t="s">
        <v>3604</v>
      </c>
      <c r="B1936" s="54">
        <v>3365</v>
      </c>
      <c r="C1936" s="56" t="s">
        <v>46</v>
      </c>
      <c r="D1936" s="54" t="s">
        <v>3604</v>
      </c>
      <c r="E1936" s="54">
        <v>988</v>
      </c>
      <c r="F1936" s="54" t="s">
        <v>3591</v>
      </c>
      <c r="G1936" s="54">
        <v>2617176.605</v>
      </c>
      <c r="H1936" s="54">
        <v>1223240.5830000001</v>
      </c>
      <c r="I1936" s="54" t="s">
        <v>21</v>
      </c>
      <c r="J1936" s="55">
        <v>39630</v>
      </c>
    </row>
    <row r="1937" spans="1:10" x14ac:dyDescent="0.3">
      <c r="A1937" s="54" t="s">
        <v>3621</v>
      </c>
      <c r="B1937" s="54">
        <v>3366</v>
      </c>
      <c r="C1937" s="56" t="s">
        <v>23</v>
      </c>
      <c r="D1937" s="54" t="s">
        <v>3621</v>
      </c>
      <c r="E1937" s="54">
        <v>973</v>
      </c>
      <c r="F1937" s="54" t="s">
        <v>3591</v>
      </c>
      <c r="G1937" s="54">
        <v>2620548.06</v>
      </c>
      <c r="H1937" s="54">
        <v>1224822.817</v>
      </c>
      <c r="I1937" s="54" t="s">
        <v>21</v>
      </c>
      <c r="J1937" s="55">
        <v>39630</v>
      </c>
    </row>
    <row r="1938" spans="1:10" x14ac:dyDescent="0.3">
      <c r="A1938" s="54" t="s">
        <v>3622</v>
      </c>
      <c r="B1938" s="54">
        <v>3366</v>
      </c>
      <c r="C1938" s="56" t="s">
        <v>46</v>
      </c>
      <c r="D1938" s="54" t="s">
        <v>3621</v>
      </c>
      <c r="E1938" s="54">
        <v>973</v>
      </c>
      <c r="F1938" s="54" t="s">
        <v>3591</v>
      </c>
      <c r="G1938" s="54">
        <v>2620156.5040000002</v>
      </c>
      <c r="H1938" s="54">
        <v>1223844.2390000001</v>
      </c>
      <c r="I1938" s="54" t="s">
        <v>21</v>
      </c>
      <c r="J1938" s="55">
        <v>39630</v>
      </c>
    </row>
    <row r="1939" spans="1:10" x14ac:dyDescent="0.3">
      <c r="A1939" s="54" t="s">
        <v>3610</v>
      </c>
      <c r="B1939" s="54">
        <v>3367</v>
      </c>
      <c r="C1939" s="56" t="s">
        <v>46</v>
      </c>
      <c r="D1939" s="54" t="s">
        <v>3610</v>
      </c>
      <c r="E1939" s="54">
        <v>985</v>
      </c>
      <c r="F1939" s="54" t="s">
        <v>3591</v>
      </c>
      <c r="G1939" s="54">
        <v>2622882.8489999999</v>
      </c>
      <c r="H1939" s="54">
        <v>1222397.9750000001</v>
      </c>
      <c r="I1939" s="54" t="s">
        <v>21</v>
      </c>
      <c r="J1939" s="55">
        <v>39630</v>
      </c>
    </row>
    <row r="1940" spans="1:10" x14ac:dyDescent="0.3">
      <c r="A1940" s="54" t="s">
        <v>3601</v>
      </c>
      <c r="B1940" s="54">
        <v>3367</v>
      </c>
      <c r="C1940" s="56" t="s">
        <v>23</v>
      </c>
      <c r="D1940" s="54" t="s">
        <v>3601</v>
      </c>
      <c r="E1940" s="54">
        <v>989</v>
      </c>
      <c r="F1940" s="54" t="s">
        <v>3591</v>
      </c>
      <c r="G1940" s="54">
        <v>2622304.0639999998</v>
      </c>
      <c r="H1940" s="54">
        <v>1224984.9569999999</v>
      </c>
      <c r="I1940" s="54" t="s">
        <v>21</v>
      </c>
      <c r="J1940" s="55">
        <v>39630</v>
      </c>
    </row>
    <row r="1941" spans="1:10" x14ac:dyDescent="0.3">
      <c r="A1941" s="54" t="s">
        <v>4161</v>
      </c>
      <c r="B1941" s="54">
        <v>3368</v>
      </c>
      <c r="C1941" s="56" t="s">
        <v>23</v>
      </c>
      <c r="D1941" s="54" t="s">
        <v>4161</v>
      </c>
      <c r="E1941" s="54">
        <v>324</v>
      </c>
      <c r="F1941" s="54" t="s">
        <v>3591</v>
      </c>
      <c r="G1941" s="54">
        <v>2624386.5460000001</v>
      </c>
      <c r="H1941" s="54">
        <v>1225835.8959999999</v>
      </c>
      <c r="I1941" s="54" t="s">
        <v>21</v>
      </c>
      <c r="J1941" s="55">
        <v>39630</v>
      </c>
    </row>
    <row r="1942" spans="1:10" x14ac:dyDescent="0.3">
      <c r="A1942" s="54" t="s">
        <v>4161</v>
      </c>
      <c r="B1942" s="54">
        <v>3368</v>
      </c>
      <c r="C1942" s="56" t="s">
        <v>23</v>
      </c>
      <c r="D1942" s="54" t="s">
        <v>4160</v>
      </c>
      <c r="E1942" s="54">
        <v>331</v>
      </c>
      <c r="F1942" s="54" t="s">
        <v>3591</v>
      </c>
      <c r="G1942" s="54">
        <v>2624779.4240000001</v>
      </c>
      <c r="H1942" s="54">
        <v>1226623.963</v>
      </c>
      <c r="I1942" s="54" t="s">
        <v>21</v>
      </c>
      <c r="J1942" s="55">
        <v>39630</v>
      </c>
    </row>
    <row r="1943" spans="1:10" x14ac:dyDescent="0.3">
      <c r="A1943" s="54" t="s">
        <v>3619</v>
      </c>
      <c r="B1943" s="54">
        <v>3372</v>
      </c>
      <c r="C1943" s="56" t="s">
        <v>23</v>
      </c>
      <c r="D1943" s="54" t="s">
        <v>3617</v>
      </c>
      <c r="E1943" s="54">
        <v>977</v>
      </c>
      <c r="F1943" s="54" t="s">
        <v>3591</v>
      </c>
      <c r="G1943" s="54">
        <v>2619111.4759999998</v>
      </c>
      <c r="H1943" s="54">
        <v>1227559.3060000001</v>
      </c>
      <c r="I1943" s="54" t="s">
        <v>21</v>
      </c>
      <c r="J1943" s="55">
        <v>39630</v>
      </c>
    </row>
    <row r="1944" spans="1:10" x14ac:dyDescent="0.3">
      <c r="A1944" s="54" t="s">
        <v>3617</v>
      </c>
      <c r="B1944" s="54">
        <v>3373</v>
      </c>
      <c r="C1944" s="56" t="s">
        <v>46</v>
      </c>
      <c r="D1944" s="54" t="s">
        <v>3617</v>
      </c>
      <c r="E1944" s="54">
        <v>977</v>
      </c>
      <c r="F1944" s="54" t="s">
        <v>3591</v>
      </c>
      <c r="G1944" s="54">
        <v>2619462.679</v>
      </c>
      <c r="H1944" s="54">
        <v>1229312.558</v>
      </c>
      <c r="I1944" s="54" t="s">
        <v>21</v>
      </c>
      <c r="J1944" s="55">
        <v>39630</v>
      </c>
    </row>
    <row r="1945" spans="1:10" x14ac:dyDescent="0.3">
      <c r="A1945" s="54" t="s">
        <v>3618</v>
      </c>
      <c r="B1945" s="54">
        <v>3373</v>
      </c>
      <c r="C1945" s="56" t="s">
        <v>23</v>
      </c>
      <c r="D1945" s="54" t="s">
        <v>3617</v>
      </c>
      <c r="E1945" s="54">
        <v>977</v>
      </c>
      <c r="F1945" s="54" t="s">
        <v>3591</v>
      </c>
      <c r="G1945" s="54">
        <v>2618489.3199999998</v>
      </c>
      <c r="H1945" s="54">
        <v>1228325.1310000001</v>
      </c>
      <c r="I1945" s="54" t="s">
        <v>21</v>
      </c>
      <c r="J1945" s="55">
        <v>39630</v>
      </c>
    </row>
    <row r="1946" spans="1:10" x14ac:dyDescent="0.3">
      <c r="A1946" s="54" t="s">
        <v>3596</v>
      </c>
      <c r="B1946" s="54">
        <v>3374</v>
      </c>
      <c r="C1946" s="56" t="s">
        <v>23</v>
      </c>
      <c r="D1946" s="54" t="s">
        <v>3594</v>
      </c>
      <c r="E1946" s="54">
        <v>992</v>
      </c>
      <c r="F1946" s="54" t="s">
        <v>3591</v>
      </c>
      <c r="G1946" s="54">
        <v>2616879.6719999998</v>
      </c>
      <c r="H1946" s="54">
        <v>1229707.0009999999</v>
      </c>
      <c r="I1946" s="54" t="s">
        <v>21</v>
      </c>
      <c r="J1946" s="55">
        <v>39630</v>
      </c>
    </row>
    <row r="1947" spans="1:10" x14ac:dyDescent="0.3">
      <c r="A1947" s="54" t="s">
        <v>3615</v>
      </c>
      <c r="B1947" s="54">
        <v>3375</v>
      </c>
      <c r="C1947" s="56" t="s">
        <v>23</v>
      </c>
      <c r="D1947" s="54" t="s">
        <v>3615</v>
      </c>
      <c r="E1947" s="54">
        <v>980</v>
      </c>
      <c r="F1947" s="54" t="s">
        <v>3591</v>
      </c>
      <c r="G1947" s="54">
        <v>2616986.835</v>
      </c>
      <c r="H1947" s="54">
        <v>1227908.0660000001</v>
      </c>
      <c r="I1947" s="54" t="s">
        <v>21</v>
      </c>
      <c r="J1947" s="55">
        <v>39630</v>
      </c>
    </row>
    <row r="1948" spans="1:10" x14ac:dyDescent="0.3">
      <c r="A1948" s="54" t="s">
        <v>3623</v>
      </c>
      <c r="B1948" s="54">
        <v>3376</v>
      </c>
      <c r="C1948" s="56" t="s">
        <v>46</v>
      </c>
      <c r="D1948" s="54" t="s">
        <v>3623</v>
      </c>
      <c r="E1948" s="54">
        <v>972</v>
      </c>
      <c r="F1948" s="54" t="s">
        <v>3591</v>
      </c>
      <c r="G1948" s="54">
        <v>2620124.017</v>
      </c>
      <c r="H1948" s="54">
        <v>1230523.388</v>
      </c>
      <c r="I1948" s="54" t="s">
        <v>21</v>
      </c>
      <c r="J1948" s="55">
        <v>39630</v>
      </c>
    </row>
    <row r="1949" spans="1:10" x14ac:dyDescent="0.3">
      <c r="A1949" s="54" t="s">
        <v>3620</v>
      </c>
      <c r="B1949" s="54">
        <v>3376</v>
      </c>
      <c r="C1949" s="56" t="s">
        <v>23</v>
      </c>
      <c r="D1949" s="54" t="s">
        <v>3620</v>
      </c>
      <c r="E1949" s="54">
        <v>976</v>
      </c>
      <c r="F1949" s="54" t="s">
        <v>3591</v>
      </c>
      <c r="G1949" s="54">
        <v>2621344.9049999998</v>
      </c>
      <c r="H1949" s="54">
        <v>1229701.9920000001</v>
      </c>
      <c r="I1949" s="54" t="s">
        <v>21</v>
      </c>
      <c r="J1949" s="55">
        <v>39630</v>
      </c>
    </row>
    <row r="1950" spans="1:10" x14ac:dyDescent="0.3">
      <c r="A1950" s="54" t="s">
        <v>3598</v>
      </c>
      <c r="B1950" s="54">
        <v>3377</v>
      </c>
      <c r="C1950" s="56" t="s">
        <v>23</v>
      </c>
      <c r="D1950" s="54" t="s">
        <v>3597</v>
      </c>
      <c r="E1950" s="54">
        <v>991</v>
      </c>
      <c r="F1950" s="54" t="s">
        <v>3591</v>
      </c>
      <c r="G1950" s="54">
        <v>2618743.9980000001</v>
      </c>
      <c r="H1950" s="54">
        <v>1230786.254</v>
      </c>
      <c r="I1950" s="54" t="s">
        <v>21</v>
      </c>
      <c r="J1950" s="55">
        <v>39630</v>
      </c>
    </row>
    <row r="1951" spans="1:10" x14ac:dyDescent="0.3">
      <c r="A1951" s="54" t="s">
        <v>3600</v>
      </c>
      <c r="B1951" s="54">
        <v>3380</v>
      </c>
      <c r="C1951" s="56" t="s">
        <v>46</v>
      </c>
      <c r="D1951" s="54" t="s">
        <v>3599</v>
      </c>
      <c r="E1951" s="54">
        <v>990</v>
      </c>
      <c r="F1951" s="54" t="s">
        <v>3591</v>
      </c>
      <c r="G1951" s="54">
        <v>2619459.273</v>
      </c>
      <c r="H1951" s="54">
        <v>1231581.216</v>
      </c>
      <c r="I1951" s="54" t="s">
        <v>21</v>
      </c>
      <c r="J1951" s="55">
        <v>39630</v>
      </c>
    </row>
    <row r="1952" spans="1:10" x14ac:dyDescent="0.3">
      <c r="A1952" s="54" t="s">
        <v>3594</v>
      </c>
      <c r="B1952" s="54">
        <v>3380</v>
      </c>
      <c r="C1952" s="56" t="s">
        <v>23</v>
      </c>
      <c r="D1952" s="54" t="s">
        <v>3594</v>
      </c>
      <c r="E1952" s="54">
        <v>992</v>
      </c>
      <c r="F1952" s="54" t="s">
        <v>3591</v>
      </c>
      <c r="G1952" s="54">
        <v>2615816.4959999998</v>
      </c>
      <c r="H1952" s="54">
        <v>1231212.3370000001</v>
      </c>
      <c r="I1952" s="54" t="s">
        <v>21</v>
      </c>
      <c r="J1952" s="55">
        <v>39630</v>
      </c>
    </row>
    <row r="1953" spans="1:10" x14ac:dyDescent="0.3">
      <c r="A1953" s="54" t="s">
        <v>3594</v>
      </c>
      <c r="B1953" s="54">
        <v>3380</v>
      </c>
      <c r="C1953" s="56" t="s">
        <v>23</v>
      </c>
      <c r="D1953" s="54" t="s">
        <v>3592</v>
      </c>
      <c r="E1953" s="54">
        <v>995</v>
      </c>
      <c r="F1953" s="54" t="s">
        <v>3591</v>
      </c>
      <c r="G1953" s="54">
        <v>2616704.2489999998</v>
      </c>
      <c r="H1953" s="54">
        <v>1232044.915</v>
      </c>
      <c r="I1953" s="54" t="s">
        <v>21</v>
      </c>
      <c r="J1953" s="55">
        <v>39630</v>
      </c>
    </row>
    <row r="1954" spans="1:10" x14ac:dyDescent="0.3">
      <c r="A1954" s="54" t="s">
        <v>4077</v>
      </c>
      <c r="B1954" s="54">
        <v>3400</v>
      </c>
      <c r="C1954" s="56" t="s">
        <v>23</v>
      </c>
      <c r="D1954" s="54" t="s">
        <v>4077</v>
      </c>
      <c r="E1954" s="54">
        <v>404</v>
      </c>
      <c r="F1954" s="54" t="s">
        <v>3591</v>
      </c>
      <c r="G1954" s="54">
        <v>2613615.8990000002</v>
      </c>
      <c r="H1954" s="54">
        <v>1211853.149</v>
      </c>
      <c r="I1954" s="54" t="s">
        <v>21</v>
      </c>
      <c r="J1954" s="55">
        <v>39630</v>
      </c>
    </row>
    <row r="1955" spans="1:10" x14ac:dyDescent="0.3">
      <c r="A1955" s="54" t="s">
        <v>4077</v>
      </c>
      <c r="B1955" s="54">
        <v>3400</v>
      </c>
      <c r="C1955" s="56" t="s">
        <v>23</v>
      </c>
      <c r="D1955" s="54" t="s">
        <v>4075</v>
      </c>
      <c r="E1955" s="54">
        <v>412</v>
      </c>
      <c r="F1955" s="54" t="s">
        <v>3591</v>
      </c>
      <c r="G1955" s="54">
        <v>2614240.284</v>
      </c>
      <c r="H1955" s="54">
        <v>1213495.568</v>
      </c>
      <c r="I1955" s="54" t="s">
        <v>21</v>
      </c>
      <c r="J1955" s="55">
        <v>39630</v>
      </c>
    </row>
    <row r="1956" spans="1:10" x14ac:dyDescent="0.3">
      <c r="A1956" s="54" t="s">
        <v>4082</v>
      </c>
      <c r="B1956" s="54">
        <v>3412</v>
      </c>
      <c r="C1956" s="56" t="s">
        <v>23</v>
      </c>
      <c r="D1956" s="54" t="s">
        <v>4082</v>
      </c>
      <c r="E1956" s="54">
        <v>407</v>
      </c>
      <c r="F1956" s="54" t="s">
        <v>3591</v>
      </c>
      <c r="G1956" s="54">
        <v>2617038.8960000002</v>
      </c>
      <c r="H1956" s="54">
        <v>1211434.7849999999</v>
      </c>
      <c r="I1956" s="54" t="s">
        <v>21</v>
      </c>
      <c r="J1956" s="55">
        <v>39630</v>
      </c>
    </row>
    <row r="1957" spans="1:10" x14ac:dyDescent="0.3">
      <c r="A1957" s="54" t="s">
        <v>3653</v>
      </c>
      <c r="B1957" s="54">
        <v>3413</v>
      </c>
      <c r="C1957" s="56" t="s">
        <v>23</v>
      </c>
      <c r="D1957" s="54" t="s">
        <v>4077</v>
      </c>
      <c r="E1957" s="54">
        <v>404</v>
      </c>
      <c r="F1957" s="54" t="s">
        <v>3591</v>
      </c>
      <c r="G1957" s="54">
        <v>2615832.4819999998</v>
      </c>
      <c r="H1957" s="54">
        <v>1213157.331</v>
      </c>
      <c r="I1957" s="54" t="s">
        <v>21</v>
      </c>
      <c r="J1957" s="55">
        <v>39630</v>
      </c>
    </row>
    <row r="1958" spans="1:10" x14ac:dyDescent="0.3">
      <c r="A1958" s="54" t="s">
        <v>3653</v>
      </c>
      <c r="B1958" s="54">
        <v>3413</v>
      </c>
      <c r="C1958" s="56" t="s">
        <v>23</v>
      </c>
      <c r="D1958" s="54" t="s">
        <v>4082</v>
      </c>
      <c r="E1958" s="54">
        <v>407</v>
      </c>
      <c r="F1958" s="54" t="s">
        <v>3591</v>
      </c>
      <c r="G1958" s="54">
        <v>2618869.9079999998</v>
      </c>
      <c r="H1958" s="54">
        <v>1213563.399</v>
      </c>
      <c r="I1958" s="54" t="s">
        <v>21</v>
      </c>
      <c r="J1958" s="55">
        <v>39630</v>
      </c>
    </row>
    <row r="1959" spans="1:10" x14ac:dyDescent="0.3">
      <c r="A1959" s="54" t="s">
        <v>3653</v>
      </c>
      <c r="B1959" s="54">
        <v>3413</v>
      </c>
      <c r="C1959" s="56" t="s">
        <v>23</v>
      </c>
      <c r="D1959" s="54" t="s">
        <v>3638</v>
      </c>
      <c r="E1959" s="54">
        <v>951</v>
      </c>
      <c r="F1959" s="54" t="s">
        <v>3591</v>
      </c>
      <c r="G1959" s="54">
        <v>2619928.6170000001</v>
      </c>
      <c r="H1959" s="54">
        <v>1214032.9920000001</v>
      </c>
      <c r="I1959" s="54" t="s">
        <v>21</v>
      </c>
      <c r="J1959" s="55">
        <v>39630</v>
      </c>
    </row>
    <row r="1960" spans="1:10" x14ac:dyDescent="0.3">
      <c r="A1960" s="54" t="s">
        <v>3650</v>
      </c>
      <c r="B1960" s="54">
        <v>3414</v>
      </c>
      <c r="C1960" s="56" t="s">
        <v>23</v>
      </c>
      <c r="D1960" s="54" t="s">
        <v>4077</v>
      </c>
      <c r="E1960" s="54">
        <v>404</v>
      </c>
      <c r="F1960" s="54" t="s">
        <v>3591</v>
      </c>
      <c r="G1960" s="54">
        <v>2614642.7439999999</v>
      </c>
      <c r="H1960" s="54">
        <v>1209792.6100000001</v>
      </c>
      <c r="I1960" s="54" t="s">
        <v>21</v>
      </c>
      <c r="J1960" s="55">
        <v>39630</v>
      </c>
    </row>
    <row r="1961" spans="1:10" x14ac:dyDescent="0.3">
      <c r="A1961" s="54" t="s">
        <v>3650</v>
      </c>
      <c r="B1961" s="54">
        <v>3414</v>
      </c>
      <c r="C1961" s="56" t="s">
        <v>23</v>
      </c>
      <c r="D1961" s="54" t="s">
        <v>3650</v>
      </c>
      <c r="E1961" s="54">
        <v>418</v>
      </c>
      <c r="F1961" s="54" t="s">
        <v>3591</v>
      </c>
      <c r="G1961" s="54">
        <v>2613006.4419999998</v>
      </c>
      <c r="H1961" s="54">
        <v>1207794.2039999999</v>
      </c>
      <c r="I1961" s="54" t="s">
        <v>21</v>
      </c>
      <c r="J1961" s="55">
        <v>39630</v>
      </c>
    </row>
    <row r="1962" spans="1:10" x14ac:dyDescent="0.3">
      <c r="A1962" s="54" t="s">
        <v>3650</v>
      </c>
      <c r="B1962" s="54">
        <v>3414</v>
      </c>
      <c r="C1962" s="56" t="s">
        <v>23</v>
      </c>
      <c r="D1962" s="54" t="s">
        <v>3642</v>
      </c>
      <c r="E1962" s="54">
        <v>955</v>
      </c>
      <c r="F1962" s="54" t="s">
        <v>3591</v>
      </c>
      <c r="G1962" s="54">
        <v>2611882.5499999998</v>
      </c>
      <c r="H1962" s="54">
        <v>1205469.622</v>
      </c>
      <c r="I1962" s="54" t="s">
        <v>21</v>
      </c>
      <c r="J1962" s="55">
        <v>39630</v>
      </c>
    </row>
    <row r="1963" spans="1:10" x14ac:dyDescent="0.3">
      <c r="A1963" s="54" t="s">
        <v>4084</v>
      </c>
      <c r="B1963" s="54">
        <v>3415</v>
      </c>
      <c r="C1963" s="56" t="s">
        <v>54</v>
      </c>
      <c r="D1963" s="54" t="s">
        <v>4083</v>
      </c>
      <c r="E1963" s="54">
        <v>406</v>
      </c>
      <c r="F1963" s="54" t="s">
        <v>3591</v>
      </c>
      <c r="G1963" s="54">
        <v>2615357.2519999999</v>
      </c>
      <c r="H1963" s="54">
        <v>1206976.7649999999</v>
      </c>
      <c r="I1963" s="54" t="s">
        <v>21</v>
      </c>
      <c r="J1963" s="55">
        <v>39630</v>
      </c>
    </row>
    <row r="1964" spans="1:10" x14ac:dyDescent="0.3">
      <c r="A1964" s="54" t="s">
        <v>3641</v>
      </c>
      <c r="B1964" s="54">
        <v>3415</v>
      </c>
      <c r="C1964" s="56" t="s">
        <v>44</v>
      </c>
      <c r="D1964" s="54" t="s">
        <v>4082</v>
      </c>
      <c r="E1964" s="54">
        <v>407</v>
      </c>
      <c r="F1964" s="54" t="s">
        <v>3591</v>
      </c>
      <c r="G1964" s="54">
        <v>2615903.6510000001</v>
      </c>
      <c r="H1964" s="54">
        <v>1208735.466</v>
      </c>
      <c r="I1964" s="54" t="s">
        <v>21</v>
      </c>
      <c r="J1964" s="55">
        <v>39630</v>
      </c>
    </row>
    <row r="1965" spans="1:10" x14ac:dyDescent="0.3">
      <c r="A1965" s="54" t="s">
        <v>3641</v>
      </c>
      <c r="B1965" s="54">
        <v>3415</v>
      </c>
      <c r="C1965" s="56" t="s">
        <v>44</v>
      </c>
      <c r="D1965" s="54" t="s">
        <v>3642</v>
      </c>
      <c r="E1965" s="54">
        <v>955</v>
      </c>
      <c r="F1965" s="54" t="s">
        <v>3591</v>
      </c>
      <c r="G1965" s="54">
        <v>2617323.949</v>
      </c>
      <c r="H1965" s="54">
        <v>1207034.2949999999</v>
      </c>
      <c r="I1965" s="54" t="s">
        <v>21</v>
      </c>
      <c r="J1965" s="55">
        <v>39630</v>
      </c>
    </row>
    <row r="1966" spans="1:10" x14ac:dyDescent="0.3">
      <c r="A1966" s="54" t="s">
        <v>3641</v>
      </c>
      <c r="B1966" s="54">
        <v>3415</v>
      </c>
      <c r="C1966" s="56" t="s">
        <v>44</v>
      </c>
      <c r="D1966" s="54" t="s">
        <v>3639</v>
      </c>
      <c r="E1966" s="54">
        <v>956</v>
      </c>
      <c r="F1966" s="54" t="s">
        <v>3591</v>
      </c>
      <c r="G1966" s="54">
        <v>2616571.2209999999</v>
      </c>
      <c r="H1966" s="54">
        <v>1208008.629</v>
      </c>
      <c r="I1966" s="54" t="s">
        <v>21</v>
      </c>
      <c r="J1966" s="55">
        <v>39630</v>
      </c>
    </row>
    <row r="1967" spans="1:10" x14ac:dyDescent="0.3">
      <c r="A1967" s="54" t="s">
        <v>3923</v>
      </c>
      <c r="B1967" s="54">
        <v>3415</v>
      </c>
      <c r="C1967" s="56" t="s">
        <v>46</v>
      </c>
      <c r="D1967" s="54" t="s">
        <v>4083</v>
      </c>
      <c r="E1967" s="54">
        <v>406</v>
      </c>
      <c r="F1967" s="54" t="s">
        <v>3591</v>
      </c>
      <c r="G1967" s="54">
        <v>2615696.8509999998</v>
      </c>
      <c r="H1967" s="54">
        <v>1204461.9920000001</v>
      </c>
      <c r="I1967" s="54" t="s">
        <v>21</v>
      </c>
      <c r="J1967" s="55">
        <v>39630</v>
      </c>
    </row>
    <row r="1968" spans="1:10" x14ac:dyDescent="0.3">
      <c r="A1968" s="54" t="s">
        <v>3923</v>
      </c>
      <c r="B1968" s="54">
        <v>3415</v>
      </c>
      <c r="C1968" s="56" t="s">
        <v>46</v>
      </c>
      <c r="D1968" s="54" t="s">
        <v>3921</v>
      </c>
      <c r="E1968" s="54">
        <v>626</v>
      </c>
      <c r="F1968" s="54" t="s">
        <v>3591</v>
      </c>
      <c r="G1968" s="54">
        <v>2615098.63</v>
      </c>
      <c r="H1968" s="54">
        <v>1203487.1200000001</v>
      </c>
      <c r="I1968" s="54" t="s">
        <v>21</v>
      </c>
      <c r="J1968" s="55">
        <v>39630</v>
      </c>
    </row>
    <row r="1969" spans="1:10" x14ac:dyDescent="0.3">
      <c r="A1969" s="54" t="s">
        <v>3638</v>
      </c>
      <c r="B1969" s="54">
        <v>3416</v>
      </c>
      <c r="C1969" s="56" t="s">
        <v>23</v>
      </c>
      <c r="D1969" s="54" t="s">
        <v>4082</v>
      </c>
      <c r="E1969" s="54">
        <v>407</v>
      </c>
      <c r="F1969" s="54" t="s">
        <v>3591</v>
      </c>
      <c r="G1969" s="54">
        <v>2621162.3679999998</v>
      </c>
      <c r="H1969" s="54">
        <v>1214558.5160000001</v>
      </c>
      <c r="I1969" s="54" t="s">
        <v>21</v>
      </c>
      <c r="J1969" s="55">
        <v>39630</v>
      </c>
    </row>
    <row r="1970" spans="1:10" x14ac:dyDescent="0.3">
      <c r="A1970" s="54" t="s">
        <v>3638</v>
      </c>
      <c r="B1970" s="54">
        <v>3416</v>
      </c>
      <c r="C1970" s="56" t="s">
        <v>23</v>
      </c>
      <c r="D1970" s="54" t="s">
        <v>3638</v>
      </c>
      <c r="E1970" s="54">
        <v>951</v>
      </c>
      <c r="F1970" s="54" t="s">
        <v>3591</v>
      </c>
      <c r="G1970" s="54">
        <v>2621698.5789999999</v>
      </c>
      <c r="H1970" s="54">
        <v>1213048.9990000001</v>
      </c>
      <c r="I1970" s="54" t="s">
        <v>21</v>
      </c>
      <c r="J1970" s="55">
        <v>39630</v>
      </c>
    </row>
    <row r="1971" spans="1:10" x14ac:dyDescent="0.3">
      <c r="A1971" s="54" t="s">
        <v>3638</v>
      </c>
      <c r="B1971" s="54">
        <v>3416</v>
      </c>
      <c r="C1971" s="56" t="s">
        <v>23</v>
      </c>
      <c r="D1971" s="54" t="s">
        <v>3639</v>
      </c>
      <c r="E1971" s="54">
        <v>956</v>
      </c>
      <c r="F1971" s="54" t="s">
        <v>3591</v>
      </c>
      <c r="G1971" s="54">
        <v>2620655.9610000001</v>
      </c>
      <c r="H1971" s="54">
        <v>1212805.8740000001</v>
      </c>
      <c r="I1971" s="54" t="s">
        <v>21</v>
      </c>
      <c r="J1971" s="55">
        <v>39630</v>
      </c>
    </row>
    <row r="1972" spans="1:10" x14ac:dyDescent="0.3">
      <c r="A1972" s="54" t="s">
        <v>3638</v>
      </c>
      <c r="B1972" s="54">
        <v>3416</v>
      </c>
      <c r="C1972" s="56" t="s">
        <v>23</v>
      </c>
      <c r="D1972" s="54" t="s">
        <v>3635</v>
      </c>
      <c r="E1972" s="54">
        <v>957</v>
      </c>
      <c r="F1972" s="54" t="s">
        <v>3591</v>
      </c>
      <c r="G1972" s="54">
        <v>2622053.233</v>
      </c>
      <c r="H1972" s="54">
        <v>1211086.811</v>
      </c>
      <c r="I1972" s="54" t="s">
        <v>21</v>
      </c>
      <c r="J1972" s="55">
        <v>39630</v>
      </c>
    </row>
    <row r="1973" spans="1:10" x14ac:dyDescent="0.3">
      <c r="A1973" s="54" t="s">
        <v>3639</v>
      </c>
      <c r="B1973" s="54">
        <v>3417</v>
      </c>
      <c r="C1973" s="56" t="s">
        <v>23</v>
      </c>
      <c r="D1973" s="54" t="s">
        <v>3639</v>
      </c>
      <c r="E1973" s="54">
        <v>956</v>
      </c>
      <c r="F1973" s="54" t="s">
        <v>3591</v>
      </c>
      <c r="G1973" s="54">
        <v>2618441.716</v>
      </c>
      <c r="H1973" s="54">
        <v>1208548.987</v>
      </c>
      <c r="I1973" s="54" t="s">
        <v>21</v>
      </c>
      <c r="J1973" s="55">
        <v>39630</v>
      </c>
    </row>
    <row r="1974" spans="1:10" x14ac:dyDescent="0.3">
      <c r="A1974" s="54" t="s">
        <v>3640</v>
      </c>
      <c r="B1974" s="54">
        <v>3418</v>
      </c>
      <c r="C1974" s="56" t="s">
        <v>23</v>
      </c>
      <c r="D1974" s="54" t="s">
        <v>4082</v>
      </c>
      <c r="E1974" s="54">
        <v>407</v>
      </c>
      <c r="F1974" s="54" t="s">
        <v>3591</v>
      </c>
      <c r="G1974" s="54">
        <v>2619658.7489999998</v>
      </c>
      <c r="H1974" s="54">
        <v>1212161.8119999999</v>
      </c>
      <c r="I1974" s="54" t="s">
        <v>21</v>
      </c>
      <c r="J1974" s="55">
        <v>39630</v>
      </c>
    </row>
    <row r="1975" spans="1:10" x14ac:dyDescent="0.3">
      <c r="A1975" s="54" t="s">
        <v>3640</v>
      </c>
      <c r="B1975" s="54">
        <v>3418</v>
      </c>
      <c r="C1975" s="56" t="s">
        <v>23</v>
      </c>
      <c r="D1975" s="54" t="s">
        <v>3638</v>
      </c>
      <c r="E1975" s="54">
        <v>951</v>
      </c>
      <c r="F1975" s="54" t="s">
        <v>3591</v>
      </c>
      <c r="G1975" s="54">
        <v>2621135.858</v>
      </c>
      <c r="H1975" s="54">
        <v>1211635.6599999999</v>
      </c>
      <c r="I1975" s="54" t="s">
        <v>21</v>
      </c>
      <c r="J1975" s="55">
        <v>39630</v>
      </c>
    </row>
    <row r="1976" spans="1:10" x14ac:dyDescent="0.3">
      <c r="A1976" s="54" t="s">
        <v>3640</v>
      </c>
      <c r="B1976" s="54">
        <v>3418</v>
      </c>
      <c r="C1976" s="56" t="s">
        <v>23</v>
      </c>
      <c r="D1976" s="54" t="s">
        <v>3642</v>
      </c>
      <c r="E1976" s="54">
        <v>955</v>
      </c>
      <c r="F1976" s="54" t="s">
        <v>3591</v>
      </c>
      <c r="G1976" s="54">
        <v>2620873.2829999998</v>
      </c>
      <c r="H1976" s="54">
        <v>1210353.118</v>
      </c>
      <c r="I1976" s="54" t="s">
        <v>21</v>
      </c>
      <c r="J1976" s="55">
        <v>39630</v>
      </c>
    </row>
    <row r="1977" spans="1:10" x14ac:dyDescent="0.3">
      <c r="A1977" s="54" t="s">
        <v>3640</v>
      </c>
      <c r="B1977" s="54">
        <v>3418</v>
      </c>
      <c r="C1977" s="56" t="s">
        <v>23</v>
      </c>
      <c r="D1977" s="54" t="s">
        <v>3639</v>
      </c>
      <c r="E1977" s="54">
        <v>956</v>
      </c>
      <c r="F1977" s="54" t="s">
        <v>3591</v>
      </c>
      <c r="G1977" s="54">
        <v>2619790.497</v>
      </c>
      <c r="H1977" s="54">
        <v>1210725.594</v>
      </c>
      <c r="I1977" s="54" t="s">
        <v>21</v>
      </c>
      <c r="J1977" s="55">
        <v>39630</v>
      </c>
    </row>
    <row r="1978" spans="1:10" x14ac:dyDescent="0.3">
      <c r="A1978" s="54" t="s">
        <v>3649</v>
      </c>
      <c r="B1978" s="54">
        <v>3419</v>
      </c>
      <c r="C1978" s="56" t="s">
        <v>23</v>
      </c>
      <c r="D1978" s="54" t="s">
        <v>4083</v>
      </c>
      <c r="E1978" s="54">
        <v>406</v>
      </c>
      <c r="F1978" s="54" t="s">
        <v>3591</v>
      </c>
      <c r="G1978" s="54">
        <v>2613217.3110000002</v>
      </c>
      <c r="H1978" s="54">
        <v>1204707.25</v>
      </c>
      <c r="I1978" s="54" t="s">
        <v>21</v>
      </c>
      <c r="J1978" s="55">
        <v>39630</v>
      </c>
    </row>
    <row r="1979" spans="1:10" x14ac:dyDescent="0.3">
      <c r="A1979" s="54" t="s">
        <v>3649</v>
      </c>
      <c r="B1979" s="54">
        <v>3419</v>
      </c>
      <c r="C1979" s="56" t="s">
        <v>23</v>
      </c>
      <c r="D1979" s="54" t="s">
        <v>3642</v>
      </c>
      <c r="E1979" s="54">
        <v>955</v>
      </c>
      <c r="F1979" s="54" t="s">
        <v>3591</v>
      </c>
      <c r="G1979" s="54">
        <v>2612200.2409999999</v>
      </c>
      <c r="H1979" s="54">
        <v>1204730.726</v>
      </c>
      <c r="I1979" s="54" t="s">
        <v>21</v>
      </c>
      <c r="J1979" s="55">
        <v>39630</v>
      </c>
    </row>
    <row r="1980" spans="1:10" x14ac:dyDescent="0.3">
      <c r="A1980" s="54" t="s">
        <v>4070</v>
      </c>
      <c r="B1980" s="54">
        <v>3421</v>
      </c>
      <c r="C1980" s="56" t="s">
        <v>23</v>
      </c>
      <c r="D1980" s="54" t="s">
        <v>4071</v>
      </c>
      <c r="E1980" s="54">
        <v>409</v>
      </c>
      <c r="F1980" s="54" t="s">
        <v>3591</v>
      </c>
      <c r="G1980" s="54">
        <v>2610766.5189999999</v>
      </c>
      <c r="H1980" s="54">
        <v>1211129.814</v>
      </c>
      <c r="I1980" s="54" t="s">
        <v>21</v>
      </c>
      <c r="J1980" s="55">
        <v>39630</v>
      </c>
    </row>
    <row r="1981" spans="1:10" x14ac:dyDescent="0.3">
      <c r="A1981" s="54" t="s">
        <v>4070</v>
      </c>
      <c r="B1981" s="54">
        <v>3421</v>
      </c>
      <c r="C1981" s="56" t="s">
        <v>23</v>
      </c>
      <c r="D1981" s="54" t="s">
        <v>4070</v>
      </c>
      <c r="E1981" s="54">
        <v>415</v>
      </c>
      <c r="F1981" s="54" t="s">
        <v>3591</v>
      </c>
      <c r="G1981" s="54">
        <v>2610867.2570000002</v>
      </c>
      <c r="H1981" s="54">
        <v>1213006.433</v>
      </c>
      <c r="I1981" s="54" t="s">
        <v>21</v>
      </c>
      <c r="J1981" s="55">
        <v>39630</v>
      </c>
    </row>
    <row r="1982" spans="1:10" x14ac:dyDescent="0.3">
      <c r="A1982" s="54" t="s">
        <v>4070</v>
      </c>
      <c r="B1982" s="54">
        <v>3421</v>
      </c>
      <c r="C1982" s="56" t="s">
        <v>23</v>
      </c>
      <c r="D1982" s="54" t="s">
        <v>3650</v>
      </c>
      <c r="E1982" s="54">
        <v>418</v>
      </c>
      <c r="F1982" s="54" t="s">
        <v>3591</v>
      </c>
      <c r="G1982" s="54">
        <v>2611622.898</v>
      </c>
      <c r="H1982" s="54">
        <v>1210859.493</v>
      </c>
      <c r="I1982" s="54" t="s">
        <v>21</v>
      </c>
      <c r="J1982" s="55">
        <v>39630</v>
      </c>
    </row>
    <row r="1983" spans="1:10" x14ac:dyDescent="0.3">
      <c r="A1983" s="54" t="s">
        <v>4065</v>
      </c>
      <c r="B1983" s="54">
        <v>3421</v>
      </c>
      <c r="C1983" s="56" t="s">
        <v>46</v>
      </c>
      <c r="D1983" s="54" t="s">
        <v>4064</v>
      </c>
      <c r="E1983" s="54">
        <v>422</v>
      </c>
      <c r="F1983" s="54" t="s">
        <v>3591</v>
      </c>
      <c r="G1983" s="54">
        <v>2611097.8629999999</v>
      </c>
      <c r="H1983" s="54">
        <v>1211613.5379999999</v>
      </c>
      <c r="I1983" s="54" t="s">
        <v>21</v>
      </c>
      <c r="J1983" s="55">
        <v>39630</v>
      </c>
    </row>
    <row r="1984" spans="1:10" x14ac:dyDescent="0.3">
      <c r="A1984" s="54" t="s">
        <v>4068</v>
      </c>
      <c r="B1984" s="54">
        <v>3422</v>
      </c>
      <c r="C1984" s="56" t="s">
        <v>46</v>
      </c>
      <c r="D1984" s="54" t="s">
        <v>4070</v>
      </c>
      <c r="E1984" s="54">
        <v>415</v>
      </c>
      <c r="F1984" s="54" t="s">
        <v>3591</v>
      </c>
      <c r="G1984" s="54">
        <v>2610391.8059999999</v>
      </c>
      <c r="H1984" s="54">
        <v>1214126.01</v>
      </c>
      <c r="I1984" s="54" t="s">
        <v>21</v>
      </c>
      <c r="J1984" s="55">
        <v>39630</v>
      </c>
    </row>
    <row r="1985" spans="1:10" x14ac:dyDescent="0.3">
      <c r="A1985" s="54" t="s">
        <v>4068</v>
      </c>
      <c r="B1985" s="54">
        <v>3422</v>
      </c>
      <c r="C1985" s="56" t="s">
        <v>46</v>
      </c>
      <c r="D1985" s="54" t="s">
        <v>4067</v>
      </c>
      <c r="E1985" s="54">
        <v>420</v>
      </c>
      <c r="F1985" s="54" t="s">
        <v>3591</v>
      </c>
      <c r="G1985" s="54">
        <v>2610571.0759999999</v>
      </c>
      <c r="H1985" s="54">
        <v>1214714.466</v>
      </c>
      <c r="I1985" s="54" t="s">
        <v>21</v>
      </c>
      <c r="J1985" s="55">
        <v>39630</v>
      </c>
    </row>
    <row r="1986" spans="1:10" x14ac:dyDescent="0.3">
      <c r="A1986" s="54" t="s">
        <v>4076</v>
      </c>
      <c r="B1986" s="54">
        <v>3422</v>
      </c>
      <c r="C1986" s="56" t="s">
        <v>23</v>
      </c>
      <c r="D1986" s="54" t="s">
        <v>4085</v>
      </c>
      <c r="E1986" s="54">
        <v>405</v>
      </c>
      <c r="F1986" s="54" t="s">
        <v>3591</v>
      </c>
      <c r="G1986" s="54">
        <v>2611414.4240000001</v>
      </c>
      <c r="H1986" s="54">
        <v>1215746.6200000001</v>
      </c>
      <c r="I1986" s="54" t="s">
        <v>21</v>
      </c>
      <c r="J1986" s="55">
        <v>39630</v>
      </c>
    </row>
    <row r="1987" spans="1:10" x14ac:dyDescent="0.3">
      <c r="A1987" s="54" t="s">
        <v>4076</v>
      </c>
      <c r="B1987" s="54">
        <v>3422</v>
      </c>
      <c r="C1987" s="56" t="s">
        <v>23</v>
      </c>
      <c r="D1987" s="54" t="s">
        <v>4075</v>
      </c>
      <c r="E1987" s="54">
        <v>412</v>
      </c>
      <c r="F1987" s="54" t="s">
        <v>3591</v>
      </c>
      <c r="G1987" s="54">
        <v>2612367.1159999999</v>
      </c>
      <c r="H1987" s="54">
        <v>1214167.074</v>
      </c>
      <c r="I1987" s="54" t="s">
        <v>21</v>
      </c>
      <c r="J1987" s="55">
        <v>39630</v>
      </c>
    </row>
    <row r="1988" spans="1:10" x14ac:dyDescent="0.3">
      <c r="A1988" s="54" t="s">
        <v>4069</v>
      </c>
      <c r="B1988" s="54">
        <v>3422</v>
      </c>
      <c r="C1988" s="56" t="s">
        <v>54</v>
      </c>
      <c r="D1988" s="54" t="s">
        <v>4067</v>
      </c>
      <c r="E1988" s="54">
        <v>420</v>
      </c>
      <c r="F1988" s="54" t="s">
        <v>3591</v>
      </c>
      <c r="G1988" s="54">
        <v>2609608.2209999999</v>
      </c>
      <c r="H1988" s="54">
        <v>1214875.8089999999</v>
      </c>
      <c r="I1988" s="54" t="s">
        <v>21</v>
      </c>
      <c r="J1988" s="55">
        <v>39630</v>
      </c>
    </row>
    <row r="1989" spans="1:10" x14ac:dyDescent="0.3">
      <c r="A1989" s="54" t="s">
        <v>4085</v>
      </c>
      <c r="B1989" s="54">
        <v>3423</v>
      </c>
      <c r="C1989" s="56" t="s">
        <v>23</v>
      </c>
      <c r="D1989" s="54" t="s">
        <v>4085</v>
      </c>
      <c r="E1989" s="54">
        <v>405</v>
      </c>
      <c r="F1989" s="54" t="s">
        <v>3591</v>
      </c>
      <c r="G1989" s="54">
        <v>2611815.966</v>
      </c>
      <c r="H1989" s="54">
        <v>1216667.7309999999</v>
      </c>
      <c r="I1989" s="54" t="s">
        <v>21</v>
      </c>
      <c r="J1989" s="55">
        <v>39630</v>
      </c>
    </row>
    <row r="1990" spans="1:10" x14ac:dyDescent="0.3">
      <c r="A1990" s="54" t="s">
        <v>4087</v>
      </c>
      <c r="B1990" s="54">
        <v>3424</v>
      </c>
      <c r="C1990" s="56" t="s">
        <v>23</v>
      </c>
      <c r="D1990" s="54" t="s">
        <v>4085</v>
      </c>
      <c r="E1990" s="54">
        <v>405</v>
      </c>
      <c r="F1990" s="54" t="s">
        <v>3591</v>
      </c>
      <c r="G1990" s="54">
        <v>2613825.2250000001</v>
      </c>
      <c r="H1990" s="54">
        <v>1218182.19</v>
      </c>
      <c r="I1990" s="54" t="s">
        <v>21</v>
      </c>
      <c r="J1990" s="55">
        <v>39630</v>
      </c>
    </row>
    <row r="1991" spans="1:10" x14ac:dyDescent="0.3">
      <c r="A1991" s="54" t="s">
        <v>4086</v>
      </c>
      <c r="B1991" s="54">
        <v>3424</v>
      </c>
      <c r="C1991" s="56" t="s">
        <v>46</v>
      </c>
      <c r="D1991" s="54" t="s">
        <v>4085</v>
      </c>
      <c r="E1991" s="54">
        <v>405</v>
      </c>
      <c r="F1991" s="54" t="s">
        <v>3591</v>
      </c>
      <c r="G1991" s="54">
        <v>2613220.8169999998</v>
      </c>
      <c r="H1991" s="54">
        <v>1217167.8529999999</v>
      </c>
      <c r="I1991" s="54" t="s">
        <v>21</v>
      </c>
      <c r="J1991" s="55">
        <v>39630</v>
      </c>
    </row>
    <row r="1992" spans="1:10" x14ac:dyDescent="0.3">
      <c r="A1992" s="54" t="s">
        <v>4074</v>
      </c>
      <c r="B1992" s="54">
        <v>3425</v>
      </c>
      <c r="C1992" s="56" t="s">
        <v>23</v>
      </c>
      <c r="D1992" s="54" t="s">
        <v>4085</v>
      </c>
      <c r="E1992" s="54">
        <v>405</v>
      </c>
      <c r="F1992" s="54" t="s">
        <v>3591</v>
      </c>
      <c r="G1992" s="54">
        <v>2612940.1940000001</v>
      </c>
      <c r="H1992" s="54">
        <v>1219250.118</v>
      </c>
      <c r="I1992" s="54" t="s">
        <v>21</v>
      </c>
      <c r="J1992" s="55">
        <v>39630</v>
      </c>
    </row>
    <row r="1993" spans="1:10" x14ac:dyDescent="0.3">
      <c r="A1993" s="54" t="s">
        <v>4074</v>
      </c>
      <c r="B1993" s="54">
        <v>3425</v>
      </c>
      <c r="C1993" s="56" t="s">
        <v>23</v>
      </c>
      <c r="D1993" s="54" t="s">
        <v>4074</v>
      </c>
      <c r="E1993" s="54">
        <v>413</v>
      </c>
      <c r="F1993" s="54" t="s">
        <v>3591</v>
      </c>
      <c r="G1993" s="54">
        <v>2612624.398</v>
      </c>
      <c r="H1993" s="54">
        <v>1220310.92</v>
      </c>
      <c r="I1993" s="54" t="s">
        <v>21</v>
      </c>
      <c r="J1993" s="55">
        <v>39630</v>
      </c>
    </row>
    <row r="1994" spans="1:10" x14ac:dyDescent="0.3">
      <c r="A1994" s="54" t="s">
        <v>4063</v>
      </c>
      <c r="B1994" s="54">
        <v>3425</v>
      </c>
      <c r="C1994" s="56" t="s">
        <v>46</v>
      </c>
      <c r="D1994" s="54" t="s">
        <v>4063</v>
      </c>
      <c r="E1994" s="54">
        <v>423</v>
      </c>
      <c r="F1994" s="54" t="s">
        <v>3591</v>
      </c>
      <c r="G1994" s="54">
        <v>2613367.4580000001</v>
      </c>
      <c r="H1994" s="54">
        <v>1221740.3870000001</v>
      </c>
      <c r="I1994" s="54" t="s">
        <v>21</v>
      </c>
      <c r="J1994" s="55">
        <v>39630</v>
      </c>
    </row>
    <row r="1995" spans="1:10" x14ac:dyDescent="0.3">
      <c r="A1995" s="54" t="s">
        <v>4091</v>
      </c>
      <c r="B1995" s="54">
        <v>3426</v>
      </c>
      <c r="C1995" s="56" t="s">
        <v>23</v>
      </c>
      <c r="D1995" s="54" t="s">
        <v>4091</v>
      </c>
      <c r="E1995" s="54">
        <v>401</v>
      </c>
      <c r="F1995" s="54" t="s">
        <v>3591</v>
      </c>
      <c r="G1995" s="54">
        <v>2608357.5159999998</v>
      </c>
      <c r="H1995" s="54">
        <v>1216038.8230000001</v>
      </c>
      <c r="I1995" s="54" t="s">
        <v>21</v>
      </c>
      <c r="J1995" s="55">
        <v>39630</v>
      </c>
    </row>
    <row r="1996" spans="1:10" x14ac:dyDescent="0.3">
      <c r="A1996" s="54" t="s">
        <v>3999</v>
      </c>
      <c r="B1996" s="54">
        <v>3427</v>
      </c>
      <c r="C1996" s="56" t="s">
        <v>23</v>
      </c>
      <c r="D1996" s="54" t="s">
        <v>3999</v>
      </c>
      <c r="E1996" s="54">
        <v>552</v>
      </c>
      <c r="F1996" s="54" t="s">
        <v>3591</v>
      </c>
      <c r="G1996" s="54">
        <v>2609503.17</v>
      </c>
      <c r="H1996" s="54">
        <v>1218792.0449999999</v>
      </c>
      <c r="I1996" s="54" t="s">
        <v>21</v>
      </c>
      <c r="J1996" s="55">
        <v>39630</v>
      </c>
    </row>
    <row r="1997" spans="1:10" x14ac:dyDescent="0.3">
      <c r="A1997" s="54" t="s">
        <v>3999</v>
      </c>
      <c r="B1997" s="54">
        <v>3427</v>
      </c>
      <c r="C1997" s="56" t="s">
        <v>23</v>
      </c>
      <c r="D1997" s="54" t="s">
        <v>3997</v>
      </c>
      <c r="E1997" s="54">
        <v>554</v>
      </c>
      <c r="F1997" s="54" t="s">
        <v>3591</v>
      </c>
      <c r="G1997" s="54">
        <v>2608844.304</v>
      </c>
      <c r="H1997" s="54">
        <v>1221250.33</v>
      </c>
      <c r="I1997" s="54" t="s">
        <v>21</v>
      </c>
      <c r="J1997" s="55">
        <v>39630</v>
      </c>
    </row>
    <row r="1998" spans="1:10" x14ac:dyDescent="0.3">
      <c r="A1998" s="54" t="s">
        <v>3998</v>
      </c>
      <c r="B1998" s="54">
        <v>3428</v>
      </c>
      <c r="C1998" s="56" t="s">
        <v>23</v>
      </c>
      <c r="D1998" s="54" t="s">
        <v>3997</v>
      </c>
      <c r="E1998" s="54">
        <v>554</v>
      </c>
      <c r="F1998" s="54" t="s">
        <v>3591</v>
      </c>
      <c r="G1998" s="54">
        <v>2609054.094</v>
      </c>
      <c r="H1998" s="54">
        <v>1222368.875</v>
      </c>
      <c r="I1998" s="54" t="s">
        <v>21</v>
      </c>
      <c r="J1998" s="55">
        <v>39630</v>
      </c>
    </row>
    <row r="1999" spans="1:10" x14ac:dyDescent="0.3">
      <c r="A1999" s="54" t="s">
        <v>4081</v>
      </c>
      <c r="B1999" s="54">
        <v>3429</v>
      </c>
      <c r="C1999" s="56" t="s">
        <v>44</v>
      </c>
      <c r="D1999" s="54" t="s">
        <v>4081</v>
      </c>
      <c r="E1999" s="54">
        <v>408</v>
      </c>
      <c r="F1999" s="54" t="s">
        <v>3591</v>
      </c>
      <c r="G1999" s="54">
        <v>2615979.602</v>
      </c>
      <c r="H1999" s="54">
        <v>1221357.0020000001</v>
      </c>
      <c r="I1999" s="54" t="s">
        <v>21</v>
      </c>
      <c r="J1999" s="55">
        <v>39630</v>
      </c>
    </row>
    <row r="2000" spans="1:10" x14ac:dyDescent="0.3">
      <c r="A2000" s="54" t="s">
        <v>4079</v>
      </c>
      <c r="B2000" s="54">
        <v>3429</v>
      </c>
      <c r="C2000" s="56" t="s">
        <v>46</v>
      </c>
      <c r="D2000" s="54" t="s">
        <v>4079</v>
      </c>
      <c r="E2000" s="54">
        <v>410</v>
      </c>
      <c r="F2000" s="54" t="s">
        <v>3591</v>
      </c>
      <c r="G2000" s="54">
        <v>2614777.034</v>
      </c>
      <c r="H2000" s="54">
        <v>1221504.7749999999</v>
      </c>
      <c r="I2000" s="54" t="s">
        <v>21</v>
      </c>
      <c r="J2000" s="55">
        <v>39630</v>
      </c>
    </row>
    <row r="2001" spans="1:10" x14ac:dyDescent="0.3">
      <c r="A2001" s="54" t="s">
        <v>3648</v>
      </c>
      <c r="B2001" s="54">
        <v>3432</v>
      </c>
      <c r="C2001" s="56" t="s">
        <v>23</v>
      </c>
      <c r="D2001" s="54" t="s">
        <v>4083</v>
      </c>
      <c r="E2001" s="54">
        <v>406</v>
      </c>
      <c r="F2001" s="54" t="s">
        <v>3591</v>
      </c>
      <c r="G2001" s="54">
        <v>2617491.3229999999</v>
      </c>
      <c r="H2001" s="54">
        <v>1204920.5330000001</v>
      </c>
      <c r="I2001" s="54" t="s">
        <v>21</v>
      </c>
      <c r="J2001" s="55">
        <v>39630</v>
      </c>
    </row>
    <row r="2002" spans="1:10" x14ac:dyDescent="0.3">
      <c r="A2002" s="54" t="s">
        <v>3648</v>
      </c>
      <c r="B2002" s="54">
        <v>3432</v>
      </c>
      <c r="C2002" s="56" t="s">
        <v>23</v>
      </c>
      <c r="D2002" s="54" t="s">
        <v>3709</v>
      </c>
      <c r="E2002" s="54">
        <v>905</v>
      </c>
      <c r="F2002" s="54" t="s">
        <v>3591</v>
      </c>
      <c r="G2002" s="54">
        <v>2618848.321</v>
      </c>
      <c r="H2002" s="54">
        <v>1204533.584</v>
      </c>
      <c r="I2002" s="54" t="s">
        <v>21</v>
      </c>
      <c r="J2002" s="55">
        <v>39630</v>
      </c>
    </row>
    <row r="2003" spans="1:10" x14ac:dyDescent="0.3">
      <c r="A2003" s="54" t="s">
        <v>3648</v>
      </c>
      <c r="B2003" s="54">
        <v>3432</v>
      </c>
      <c r="C2003" s="56" t="s">
        <v>23</v>
      </c>
      <c r="D2003" s="54" t="s">
        <v>3642</v>
      </c>
      <c r="E2003" s="54">
        <v>955</v>
      </c>
      <c r="F2003" s="54" t="s">
        <v>3591</v>
      </c>
      <c r="G2003" s="54">
        <v>2618714.6940000001</v>
      </c>
      <c r="H2003" s="54">
        <v>1206175.192</v>
      </c>
      <c r="I2003" s="54" t="s">
        <v>21</v>
      </c>
      <c r="J2003" s="55">
        <v>39630</v>
      </c>
    </row>
    <row r="2004" spans="1:10" x14ac:dyDescent="0.3">
      <c r="A2004" s="54" t="s">
        <v>3647</v>
      </c>
      <c r="B2004" s="54">
        <v>3433</v>
      </c>
      <c r="C2004" s="56" t="s">
        <v>23</v>
      </c>
      <c r="D2004" s="54" t="s">
        <v>4083</v>
      </c>
      <c r="E2004" s="54">
        <v>406</v>
      </c>
      <c r="F2004" s="54" t="s">
        <v>3591</v>
      </c>
      <c r="G2004" s="54">
        <v>2618631.7459999998</v>
      </c>
      <c r="H2004" s="54">
        <v>1203859.811</v>
      </c>
      <c r="I2004" s="54" t="s">
        <v>21</v>
      </c>
      <c r="J2004" s="55">
        <v>39630</v>
      </c>
    </row>
    <row r="2005" spans="1:10" x14ac:dyDescent="0.3">
      <c r="A2005" s="54" t="s">
        <v>3647</v>
      </c>
      <c r="B2005" s="54">
        <v>3433</v>
      </c>
      <c r="C2005" s="56" t="s">
        <v>23</v>
      </c>
      <c r="D2005" s="54" t="s">
        <v>3709</v>
      </c>
      <c r="E2005" s="54">
        <v>905</v>
      </c>
      <c r="F2005" s="54" t="s">
        <v>3591</v>
      </c>
      <c r="G2005" s="54">
        <v>2619324.9509999999</v>
      </c>
      <c r="H2005" s="54">
        <v>1202732.574</v>
      </c>
      <c r="I2005" s="54" t="s">
        <v>21</v>
      </c>
      <c r="J2005" s="55">
        <v>39630</v>
      </c>
    </row>
    <row r="2006" spans="1:10" x14ac:dyDescent="0.3">
      <c r="A2006" s="54" t="s">
        <v>3647</v>
      </c>
      <c r="B2006" s="54">
        <v>3433</v>
      </c>
      <c r="C2006" s="56" t="s">
        <v>23</v>
      </c>
      <c r="D2006" s="54" t="s">
        <v>3642</v>
      </c>
      <c r="E2006" s="54">
        <v>955</v>
      </c>
      <c r="F2006" s="54" t="s">
        <v>3591</v>
      </c>
      <c r="G2006" s="54">
        <v>2618383.1069999998</v>
      </c>
      <c r="H2006" s="54">
        <v>1202771.6540000001</v>
      </c>
      <c r="I2006" s="54" t="s">
        <v>21</v>
      </c>
      <c r="J2006" s="55">
        <v>39630</v>
      </c>
    </row>
    <row r="2007" spans="1:10" x14ac:dyDescent="0.3">
      <c r="A2007" s="54" t="s">
        <v>3715</v>
      </c>
      <c r="B2007" s="54">
        <v>3434</v>
      </c>
      <c r="C2007" s="56" t="s">
        <v>54</v>
      </c>
      <c r="D2007" s="54" t="s">
        <v>3715</v>
      </c>
      <c r="E2007" s="54">
        <v>613</v>
      </c>
      <c r="F2007" s="54" t="s">
        <v>3591</v>
      </c>
      <c r="G2007" s="54">
        <v>2618832.284</v>
      </c>
      <c r="H2007" s="54">
        <v>1200669.7830000001</v>
      </c>
      <c r="I2007" s="54" t="s">
        <v>21</v>
      </c>
      <c r="J2007" s="55">
        <v>40360</v>
      </c>
    </row>
    <row r="2008" spans="1:10" x14ac:dyDescent="0.3">
      <c r="A2008" s="54" t="s">
        <v>3715</v>
      </c>
      <c r="B2008" s="54">
        <v>3434</v>
      </c>
      <c r="C2008" s="56" t="s">
        <v>54</v>
      </c>
      <c r="D2008" s="54" t="s">
        <v>3710</v>
      </c>
      <c r="E2008" s="54">
        <v>903</v>
      </c>
      <c r="F2008" s="54" t="s">
        <v>3591</v>
      </c>
      <c r="G2008" s="54">
        <v>2620136.1439999999</v>
      </c>
      <c r="H2008" s="54">
        <v>1200204.0930000001</v>
      </c>
      <c r="I2008" s="54" t="s">
        <v>21</v>
      </c>
      <c r="J2008" s="55">
        <v>40360</v>
      </c>
    </row>
    <row r="2009" spans="1:10" x14ac:dyDescent="0.3">
      <c r="A2009" s="54" t="s">
        <v>3646</v>
      </c>
      <c r="B2009" s="54">
        <v>3434</v>
      </c>
      <c r="C2009" s="56" t="s">
        <v>23</v>
      </c>
      <c r="D2009" s="54" t="s">
        <v>3715</v>
      </c>
      <c r="E2009" s="54">
        <v>613</v>
      </c>
      <c r="F2009" s="54" t="s">
        <v>3591</v>
      </c>
      <c r="G2009" s="54">
        <v>2617227.1060000001</v>
      </c>
      <c r="H2009" s="54">
        <v>1200869.8859999999</v>
      </c>
      <c r="I2009" s="54" t="s">
        <v>21</v>
      </c>
      <c r="J2009" s="55">
        <v>39630</v>
      </c>
    </row>
    <row r="2010" spans="1:10" x14ac:dyDescent="0.3">
      <c r="A2010" s="54" t="s">
        <v>3646</v>
      </c>
      <c r="B2010" s="54">
        <v>3434</v>
      </c>
      <c r="C2010" s="56" t="s">
        <v>23</v>
      </c>
      <c r="D2010" s="54" t="s">
        <v>3642</v>
      </c>
      <c r="E2010" s="54">
        <v>955</v>
      </c>
      <c r="F2010" s="54" t="s">
        <v>3591</v>
      </c>
      <c r="G2010" s="54">
        <v>2617308.9589999998</v>
      </c>
      <c r="H2010" s="54">
        <v>1201732.547</v>
      </c>
      <c r="I2010" s="54" t="s">
        <v>21</v>
      </c>
      <c r="J2010" s="55">
        <v>39630</v>
      </c>
    </row>
    <row r="2011" spans="1:10" x14ac:dyDescent="0.3">
      <c r="A2011" s="54" t="s">
        <v>3645</v>
      </c>
      <c r="B2011" s="54">
        <v>3435</v>
      </c>
      <c r="C2011" s="56" t="s">
        <v>23</v>
      </c>
      <c r="D2011" s="54" t="s">
        <v>3642</v>
      </c>
      <c r="E2011" s="54">
        <v>955</v>
      </c>
      <c r="F2011" s="54" t="s">
        <v>3591</v>
      </c>
      <c r="G2011" s="54">
        <v>2620592.2910000002</v>
      </c>
      <c r="H2011" s="54">
        <v>1205467.608</v>
      </c>
      <c r="I2011" s="54" t="s">
        <v>21</v>
      </c>
      <c r="J2011" s="55">
        <v>39630</v>
      </c>
    </row>
    <row r="2012" spans="1:10" x14ac:dyDescent="0.3">
      <c r="A2012" s="54" t="s">
        <v>3711</v>
      </c>
      <c r="B2012" s="54">
        <v>3436</v>
      </c>
      <c r="C2012" s="56" t="s">
        <v>23</v>
      </c>
      <c r="D2012" s="54" t="s">
        <v>3710</v>
      </c>
      <c r="E2012" s="54">
        <v>903</v>
      </c>
      <c r="F2012" s="54" t="s">
        <v>3591</v>
      </c>
      <c r="G2012" s="54">
        <v>2624504.8650000002</v>
      </c>
      <c r="H2012" s="54">
        <v>1202451.7520000001</v>
      </c>
      <c r="I2012" s="54" t="s">
        <v>21</v>
      </c>
      <c r="J2012" s="55">
        <v>39630</v>
      </c>
    </row>
    <row r="2013" spans="1:10" x14ac:dyDescent="0.3">
      <c r="A2013" s="54" t="s">
        <v>3711</v>
      </c>
      <c r="B2013" s="54">
        <v>3436</v>
      </c>
      <c r="C2013" s="56" t="s">
        <v>23</v>
      </c>
      <c r="D2013" s="54" t="s">
        <v>3709</v>
      </c>
      <c r="E2013" s="54">
        <v>905</v>
      </c>
      <c r="F2013" s="54" t="s">
        <v>3591</v>
      </c>
      <c r="G2013" s="54">
        <v>2625120.2209999999</v>
      </c>
      <c r="H2013" s="54">
        <v>1203571.8940000001</v>
      </c>
      <c r="I2013" s="54" t="s">
        <v>21</v>
      </c>
      <c r="J2013" s="55">
        <v>39630</v>
      </c>
    </row>
    <row r="2014" spans="1:10" x14ac:dyDescent="0.3">
      <c r="A2014" s="54" t="s">
        <v>3709</v>
      </c>
      <c r="B2014" s="54">
        <v>3437</v>
      </c>
      <c r="C2014" s="56" t="s">
        <v>23</v>
      </c>
      <c r="D2014" s="54" t="s">
        <v>3709</v>
      </c>
      <c r="E2014" s="54">
        <v>905</v>
      </c>
      <c r="F2014" s="54" t="s">
        <v>3591</v>
      </c>
      <c r="G2014" s="54">
        <v>2620869.3459999999</v>
      </c>
      <c r="H2014" s="54">
        <v>1204022.2849999999</v>
      </c>
      <c r="I2014" s="54" t="s">
        <v>21</v>
      </c>
      <c r="J2014" s="55">
        <v>39630</v>
      </c>
    </row>
    <row r="2015" spans="1:10" x14ac:dyDescent="0.3">
      <c r="A2015" s="54" t="s">
        <v>3710</v>
      </c>
      <c r="B2015" s="54">
        <v>3438</v>
      </c>
      <c r="C2015" s="56" t="s">
        <v>23</v>
      </c>
      <c r="D2015" s="54" t="s">
        <v>3710</v>
      </c>
      <c r="E2015" s="54">
        <v>903</v>
      </c>
      <c r="F2015" s="54" t="s">
        <v>3591</v>
      </c>
      <c r="G2015" s="54">
        <v>2622017.8220000002</v>
      </c>
      <c r="H2015" s="54">
        <v>1201175.5419999999</v>
      </c>
      <c r="I2015" s="54" t="s">
        <v>21</v>
      </c>
      <c r="J2015" s="55">
        <v>39630</v>
      </c>
    </row>
    <row r="2016" spans="1:10" x14ac:dyDescent="0.3">
      <c r="A2016" s="54" t="s">
        <v>3710</v>
      </c>
      <c r="B2016" s="54">
        <v>3438</v>
      </c>
      <c r="C2016" s="56" t="s">
        <v>23</v>
      </c>
      <c r="D2016" s="54" t="s">
        <v>3709</v>
      </c>
      <c r="E2016" s="54">
        <v>905</v>
      </c>
      <c r="F2016" s="54" t="s">
        <v>3591</v>
      </c>
      <c r="G2016" s="54">
        <v>2621189.7370000002</v>
      </c>
      <c r="H2016" s="54">
        <v>1201213.1310000001</v>
      </c>
      <c r="I2016" s="54" t="s">
        <v>21</v>
      </c>
      <c r="J2016" s="55">
        <v>39630</v>
      </c>
    </row>
    <row r="2017" spans="1:10" x14ac:dyDescent="0.3">
      <c r="A2017" s="54" t="s">
        <v>3644</v>
      </c>
      <c r="B2017" s="54">
        <v>3439</v>
      </c>
      <c r="C2017" s="56" t="s">
        <v>23</v>
      </c>
      <c r="D2017" s="54" t="s">
        <v>3709</v>
      </c>
      <c r="E2017" s="54">
        <v>905</v>
      </c>
      <c r="F2017" s="54" t="s">
        <v>3591</v>
      </c>
      <c r="G2017" s="54">
        <v>2622636.284</v>
      </c>
      <c r="H2017" s="54">
        <v>1203880.814</v>
      </c>
      <c r="I2017" s="54" t="s">
        <v>21</v>
      </c>
      <c r="J2017" s="55">
        <v>39630</v>
      </c>
    </row>
    <row r="2018" spans="1:10" x14ac:dyDescent="0.3">
      <c r="A2018" s="54" t="s">
        <v>3644</v>
      </c>
      <c r="B2018" s="54">
        <v>3439</v>
      </c>
      <c r="C2018" s="56" t="s">
        <v>23</v>
      </c>
      <c r="D2018" s="54" t="s">
        <v>3642</v>
      </c>
      <c r="E2018" s="54">
        <v>955</v>
      </c>
      <c r="F2018" s="54" t="s">
        <v>3591</v>
      </c>
      <c r="G2018" s="54">
        <v>2623384.2940000002</v>
      </c>
      <c r="H2018" s="54">
        <v>1204281.351</v>
      </c>
      <c r="I2018" s="54" t="s">
        <v>21</v>
      </c>
      <c r="J2018" s="55">
        <v>39630</v>
      </c>
    </row>
    <row r="2019" spans="1:10" x14ac:dyDescent="0.3">
      <c r="A2019" s="54" t="s">
        <v>3643</v>
      </c>
      <c r="B2019" s="54">
        <v>3452</v>
      </c>
      <c r="C2019" s="56" t="s">
        <v>23</v>
      </c>
      <c r="D2019" s="54" t="s">
        <v>3642</v>
      </c>
      <c r="E2019" s="54">
        <v>955</v>
      </c>
      <c r="F2019" s="54" t="s">
        <v>3591</v>
      </c>
      <c r="G2019" s="54">
        <v>2622063.1120000002</v>
      </c>
      <c r="H2019" s="54">
        <v>1206554.4750000001</v>
      </c>
      <c r="I2019" s="54" t="s">
        <v>21</v>
      </c>
      <c r="J2019" s="55">
        <v>39630</v>
      </c>
    </row>
    <row r="2020" spans="1:10" x14ac:dyDescent="0.3">
      <c r="A2020" s="54" t="s">
        <v>3634</v>
      </c>
      <c r="B2020" s="54">
        <v>3453</v>
      </c>
      <c r="C2020" s="56" t="s">
        <v>23</v>
      </c>
      <c r="D2020" s="54" t="s">
        <v>3709</v>
      </c>
      <c r="E2020" s="54">
        <v>905</v>
      </c>
      <c r="F2020" s="54" t="s">
        <v>3591</v>
      </c>
      <c r="G2020" s="54">
        <v>2625686.6060000001</v>
      </c>
      <c r="H2020" s="54">
        <v>1204542.861</v>
      </c>
      <c r="I2020" s="54" t="s">
        <v>21</v>
      </c>
      <c r="J2020" s="55">
        <v>39630</v>
      </c>
    </row>
    <row r="2021" spans="1:10" x14ac:dyDescent="0.3">
      <c r="A2021" s="54" t="s">
        <v>3634</v>
      </c>
      <c r="B2021" s="54">
        <v>3453</v>
      </c>
      <c r="C2021" s="56" t="s">
        <v>23</v>
      </c>
      <c r="D2021" s="54" t="s">
        <v>3642</v>
      </c>
      <c r="E2021" s="54">
        <v>955</v>
      </c>
      <c r="F2021" s="54" t="s">
        <v>3591</v>
      </c>
      <c r="G2021" s="54">
        <v>2623407.8790000002</v>
      </c>
      <c r="H2021" s="54">
        <v>1205992.632</v>
      </c>
      <c r="I2021" s="54" t="s">
        <v>21</v>
      </c>
      <c r="J2021" s="55">
        <v>39630</v>
      </c>
    </row>
    <row r="2022" spans="1:10" x14ac:dyDescent="0.3">
      <c r="A2022" s="54" t="s">
        <v>3634</v>
      </c>
      <c r="B2022" s="54">
        <v>3453</v>
      </c>
      <c r="C2022" s="56" t="s">
        <v>23</v>
      </c>
      <c r="D2022" s="54" t="s">
        <v>3632</v>
      </c>
      <c r="E2022" s="54">
        <v>958</v>
      </c>
      <c r="F2022" s="54" t="s">
        <v>3591</v>
      </c>
      <c r="G2022" s="54">
        <v>2626046.4939999999</v>
      </c>
      <c r="H2022" s="54">
        <v>1206528.652</v>
      </c>
      <c r="I2022" s="54" t="s">
        <v>21</v>
      </c>
      <c r="J2022" s="55">
        <v>39630</v>
      </c>
    </row>
    <row r="2023" spans="1:10" x14ac:dyDescent="0.3">
      <c r="A2023" s="54" t="s">
        <v>3635</v>
      </c>
      <c r="B2023" s="54">
        <v>3454</v>
      </c>
      <c r="C2023" s="56" t="s">
        <v>23</v>
      </c>
      <c r="D2023" s="54" t="s">
        <v>3642</v>
      </c>
      <c r="E2023" s="54">
        <v>955</v>
      </c>
      <c r="F2023" s="54" t="s">
        <v>3591</v>
      </c>
      <c r="G2023" s="54">
        <v>2621300.841</v>
      </c>
      <c r="H2023" s="54">
        <v>1210243.889</v>
      </c>
      <c r="I2023" s="54" t="s">
        <v>21</v>
      </c>
      <c r="J2023" s="55">
        <v>39630</v>
      </c>
    </row>
    <row r="2024" spans="1:10" x14ac:dyDescent="0.3">
      <c r="A2024" s="54" t="s">
        <v>3635</v>
      </c>
      <c r="B2024" s="54">
        <v>3454</v>
      </c>
      <c r="C2024" s="56" t="s">
        <v>23</v>
      </c>
      <c r="D2024" s="54" t="s">
        <v>3639</v>
      </c>
      <c r="E2024" s="54">
        <v>956</v>
      </c>
      <c r="F2024" s="54" t="s">
        <v>3591</v>
      </c>
      <c r="G2024" s="54">
        <v>2621719.3360000001</v>
      </c>
      <c r="H2024" s="54">
        <v>1210095.5900000001</v>
      </c>
      <c r="I2024" s="54" t="s">
        <v>21</v>
      </c>
      <c r="J2024" s="55">
        <v>39630</v>
      </c>
    </row>
    <row r="2025" spans="1:10" x14ac:dyDescent="0.3">
      <c r="A2025" s="54" t="s">
        <v>3635</v>
      </c>
      <c r="B2025" s="54">
        <v>3454</v>
      </c>
      <c r="C2025" s="56" t="s">
        <v>23</v>
      </c>
      <c r="D2025" s="54" t="s">
        <v>3635</v>
      </c>
      <c r="E2025" s="54">
        <v>957</v>
      </c>
      <c r="F2025" s="54" t="s">
        <v>3591</v>
      </c>
      <c r="G2025" s="54">
        <v>2623166.5099999998</v>
      </c>
      <c r="H2025" s="54">
        <v>1209540.3049999999</v>
      </c>
      <c r="I2025" s="54" t="s">
        <v>21</v>
      </c>
      <c r="J2025" s="55">
        <v>39630</v>
      </c>
    </row>
    <row r="2026" spans="1:10" x14ac:dyDescent="0.3">
      <c r="A2026" s="54" t="s">
        <v>3637</v>
      </c>
      <c r="B2026" s="54">
        <v>3455</v>
      </c>
      <c r="C2026" s="56" t="s">
        <v>23</v>
      </c>
      <c r="D2026" s="54" t="s">
        <v>3635</v>
      </c>
      <c r="E2026" s="54">
        <v>957</v>
      </c>
      <c r="F2026" s="54" t="s">
        <v>3591</v>
      </c>
      <c r="G2026" s="54">
        <v>2622765.8280000002</v>
      </c>
      <c r="H2026" s="54">
        <v>1207897.2860000001</v>
      </c>
      <c r="I2026" s="54" t="s">
        <v>21</v>
      </c>
      <c r="J2026" s="55">
        <v>39630</v>
      </c>
    </row>
    <row r="2027" spans="1:10" x14ac:dyDescent="0.3">
      <c r="A2027" s="54" t="s">
        <v>3632</v>
      </c>
      <c r="B2027" s="54">
        <v>3456</v>
      </c>
      <c r="C2027" s="56" t="s">
        <v>23</v>
      </c>
      <c r="D2027" s="54" t="s">
        <v>3642</v>
      </c>
      <c r="E2027" s="54">
        <v>955</v>
      </c>
      <c r="F2027" s="54" t="s">
        <v>3591</v>
      </c>
      <c r="G2027" s="54">
        <v>2622690.4160000002</v>
      </c>
      <c r="H2027" s="54">
        <v>1207127.5179999999</v>
      </c>
      <c r="I2027" s="54" t="s">
        <v>21</v>
      </c>
      <c r="J2027" s="55">
        <v>39630</v>
      </c>
    </row>
    <row r="2028" spans="1:10" x14ac:dyDescent="0.3">
      <c r="A2028" s="54" t="s">
        <v>3632</v>
      </c>
      <c r="B2028" s="54">
        <v>3456</v>
      </c>
      <c r="C2028" s="56" t="s">
        <v>23</v>
      </c>
      <c r="D2028" s="54" t="s">
        <v>3632</v>
      </c>
      <c r="E2028" s="54">
        <v>958</v>
      </c>
      <c r="F2028" s="54" t="s">
        <v>3591</v>
      </c>
      <c r="G2028" s="54">
        <v>2623476.7459999998</v>
      </c>
      <c r="H2028" s="54">
        <v>1207042.162</v>
      </c>
      <c r="I2028" s="54" t="s">
        <v>21</v>
      </c>
      <c r="J2028" s="55">
        <v>39630</v>
      </c>
    </row>
    <row r="2029" spans="1:10" x14ac:dyDescent="0.3">
      <c r="A2029" s="54" t="s">
        <v>3626</v>
      </c>
      <c r="B2029" s="54">
        <v>3457</v>
      </c>
      <c r="C2029" s="56" t="s">
        <v>23</v>
      </c>
      <c r="D2029" s="54" t="s">
        <v>3635</v>
      </c>
      <c r="E2029" s="54">
        <v>957</v>
      </c>
      <c r="F2029" s="54" t="s">
        <v>3591</v>
      </c>
      <c r="G2029" s="54">
        <v>2630515.017</v>
      </c>
      <c r="H2029" s="54">
        <v>1208785.7109999999</v>
      </c>
      <c r="I2029" s="54" t="s">
        <v>21</v>
      </c>
      <c r="J2029" s="55">
        <v>39630</v>
      </c>
    </row>
    <row r="2030" spans="1:10" x14ac:dyDescent="0.3">
      <c r="A2030" s="54" t="s">
        <v>3626</v>
      </c>
      <c r="B2030" s="54">
        <v>3457</v>
      </c>
      <c r="C2030" s="56" t="s">
        <v>23</v>
      </c>
      <c r="D2030" s="54" t="s">
        <v>3624</v>
      </c>
      <c r="E2030" s="54">
        <v>960</v>
      </c>
      <c r="F2030" s="54" t="s">
        <v>3591</v>
      </c>
      <c r="G2030" s="54">
        <v>2628815.858</v>
      </c>
      <c r="H2030" s="54">
        <v>1211757.844</v>
      </c>
      <c r="I2030" s="54" t="s">
        <v>21</v>
      </c>
      <c r="J2030" s="55">
        <v>39630</v>
      </c>
    </row>
    <row r="2031" spans="1:10" x14ac:dyDescent="0.3">
      <c r="A2031" s="54" t="s">
        <v>3636</v>
      </c>
      <c r="B2031" s="54">
        <v>3462</v>
      </c>
      <c r="C2031" s="56" t="s">
        <v>23</v>
      </c>
      <c r="D2031" s="54" t="s">
        <v>3638</v>
      </c>
      <c r="E2031" s="54">
        <v>951</v>
      </c>
      <c r="F2031" s="54" t="s">
        <v>3591</v>
      </c>
      <c r="G2031" s="54">
        <v>2623724.773</v>
      </c>
      <c r="H2031" s="54">
        <v>1212476.0009999999</v>
      </c>
      <c r="I2031" s="54" t="s">
        <v>21</v>
      </c>
      <c r="J2031" s="55">
        <v>39630</v>
      </c>
    </row>
    <row r="2032" spans="1:10" x14ac:dyDescent="0.3">
      <c r="A2032" s="54" t="s">
        <v>3636</v>
      </c>
      <c r="B2032" s="54">
        <v>3462</v>
      </c>
      <c r="C2032" s="56" t="s">
        <v>23</v>
      </c>
      <c r="D2032" s="54" t="s">
        <v>3635</v>
      </c>
      <c r="E2032" s="54">
        <v>957</v>
      </c>
      <c r="F2032" s="54" t="s">
        <v>3591</v>
      </c>
      <c r="G2032" s="54">
        <v>2625066.2230000002</v>
      </c>
      <c r="H2032" s="54">
        <v>1212280.81</v>
      </c>
      <c r="I2032" s="54" t="s">
        <v>21</v>
      </c>
      <c r="J2032" s="55">
        <v>39630</v>
      </c>
    </row>
    <row r="2033" spans="1:10" x14ac:dyDescent="0.3">
      <c r="A2033" s="54" t="s">
        <v>3631</v>
      </c>
      <c r="B2033" s="54">
        <v>3463</v>
      </c>
      <c r="C2033" s="56" t="s">
        <v>23</v>
      </c>
      <c r="D2033" s="54" t="s">
        <v>3638</v>
      </c>
      <c r="E2033" s="54">
        <v>951</v>
      </c>
      <c r="F2033" s="54" t="s">
        <v>3591</v>
      </c>
      <c r="G2033" s="54">
        <v>2623125.2140000002</v>
      </c>
      <c r="H2033" s="54">
        <v>1214167.9029999999</v>
      </c>
      <c r="I2033" s="54" t="s">
        <v>21</v>
      </c>
      <c r="J2033" s="55">
        <v>39630</v>
      </c>
    </row>
    <row r="2034" spans="1:10" x14ac:dyDescent="0.3">
      <c r="A2034" s="54" t="s">
        <v>3631</v>
      </c>
      <c r="B2034" s="54">
        <v>3463</v>
      </c>
      <c r="C2034" s="56" t="s">
        <v>23</v>
      </c>
      <c r="D2034" s="54" t="s">
        <v>3652</v>
      </c>
      <c r="E2034" s="54">
        <v>952</v>
      </c>
      <c r="F2034" s="54" t="s">
        <v>3591</v>
      </c>
      <c r="G2034" s="54">
        <v>2623648.8709999998</v>
      </c>
      <c r="H2034" s="54">
        <v>1214610.1610000001</v>
      </c>
      <c r="I2034" s="54" t="s">
        <v>21</v>
      </c>
      <c r="J2034" s="55">
        <v>39630</v>
      </c>
    </row>
    <row r="2035" spans="1:10" x14ac:dyDescent="0.3">
      <c r="A2035" s="54" t="s">
        <v>3631</v>
      </c>
      <c r="B2035" s="54">
        <v>3463</v>
      </c>
      <c r="C2035" s="56" t="s">
        <v>23</v>
      </c>
      <c r="D2035" s="54" t="s">
        <v>3627</v>
      </c>
      <c r="E2035" s="54">
        <v>959</v>
      </c>
      <c r="F2035" s="54" t="s">
        <v>3591</v>
      </c>
      <c r="G2035" s="54">
        <v>2624574.9730000002</v>
      </c>
      <c r="H2035" s="54">
        <v>1215887.2490000001</v>
      </c>
      <c r="I2035" s="54" t="s">
        <v>21</v>
      </c>
      <c r="J2035" s="55">
        <v>39630</v>
      </c>
    </row>
    <row r="2036" spans="1:10" x14ac:dyDescent="0.3">
      <c r="A2036" s="54" t="s">
        <v>3630</v>
      </c>
      <c r="B2036" s="54">
        <v>3464</v>
      </c>
      <c r="C2036" s="56" t="s">
        <v>23</v>
      </c>
      <c r="D2036" s="54" t="s">
        <v>4062</v>
      </c>
      <c r="E2036" s="54">
        <v>424</v>
      </c>
      <c r="F2036" s="54" t="s">
        <v>3591</v>
      </c>
      <c r="G2036" s="54">
        <v>2622278.7110000001</v>
      </c>
      <c r="H2036" s="54">
        <v>1215986.142</v>
      </c>
      <c r="I2036" s="54" t="s">
        <v>21</v>
      </c>
      <c r="J2036" s="55">
        <v>39630</v>
      </c>
    </row>
    <row r="2037" spans="1:10" x14ac:dyDescent="0.3">
      <c r="A2037" s="54" t="s">
        <v>3630</v>
      </c>
      <c r="B2037" s="54">
        <v>3464</v>
      </c>
      <c r="C2037" s="56" t="s">
        <v>23</v>
      </c>
      <c r="D2037" s="54" t="s">
        <v>3638</v>
      </c>
      <c r="E2037" s="54">
        <v>951</v>
      </c>
      <c r="F2037" s="54" t="s">
        <v>3591</v>
      </c>
      <c r="G2037" s="54">
        <v>2623302.4380000001</v>
      </c>
      <c r="H2037" s="54">
        <v>1215098.0789999999</v>
      </c>
      <c r="I2037" s="54" t="s">
        <v>21</v>
      </c>
      <c r="J2037" s="55">
        <v>39630</v>
      </c>
    </row>
    <row r="2038" spans="1:10" x14ac:dyDescent="0.3">
      <c r="A2038" s="54" t="s">
        <v>3630</v>
      </c>
      <c r="B2038" s="54">
        <v>3464</v>
      </c>
      <c r="C2038" s="56" t="s">
        <v>23</v>
      </c>
      <c r="D2038" s="54" t="s">
        <v>3652</v>
      </c>
      <c r="E2038" s="54">
        <v>952</v>
      </c>
      <c r="F2038" s="54" t="s">
        <v>3591</v>
      </c>
      <c r="G2038" s="54">
        <v>2623518.2790000001</v>
      </c>
      <c r="H2038" s="54">
        <v>1215463.656</v>
      </c>
      <c r="I2038" s="54" t="s">
        <v>21</v>
      </c>
      <c r="J2038" s="55">
        <v>39630</v>
      </c>
    </row>
    <row r="2039" spans="1:10" x14ac:dyDescent="0.3">
      <c r="A2039" s="54" t="s">
        <v>3630</v>
      </c>
      <c r="B2039" s="54">
        <v>3464</v>
      </c>
      <c r="C2039" s="56" t="s">
        <v>23</v>
      </c>
      <c r="D2039" s="54" t="s">
        <v>3627</v>
      </c>
      <c r="E2039" s="54">
        <v>959</v>
      </c>
      <c r="F2039" s="54" t="s">
        <v>3591</v>
      </c>
      <c r="G2039" s="54">
        <v>2622879.58</v>
      </c>
      <c r="H2039" s="54">
        <v>1215872.983</v>
      </c>
      <c r="I2039" s="54" t="s">
        <v>21</v>
      </c>
      <c r="J2039" s="55">
        <v>39630</v>
      </c>
    </row>
    <row r="2040" spans="1:10" x14ac:dyDescent="0.3">
      <c r="A2040" s="54" t="s">
        <v>3652</v>
      </c>
      <c r="B2040" s="54">
        <v>3465</v>
      </c>
      <c r="C2040" s="56" t="s">
        <v>23</v>
      </c>
      <c r="D2040" s="54" t="s">
        <v>3652</v>
      </c>
      <c r="E2040" s="54">
        <v>952</v>
      </c>
      <c r="F2040" s="54" t="s">
        <v>3591</v>
      </c>
      <c r="G2040" s="54">
        <v>2626290.6140000001</v>
      </c>
      <c r="H2040" s="54">
        <v>1214408.574</v>
      </c>
      <c r="I2040" s="54" t="s">
        <v>21</v>
      </c>
      <c r="J2040" s="55">
        <v>39630</v>
      </c>
    </row>
    <row r="2041" spans="1:10" x14ac:dyDescent="0.3">
      <c r="A2041" s="54" t="s">
        <v>4066</v>
      </c>
      <c r="B2041" s="54">
        <v>3472</v>
      </c>
      <c r="C2041" s="56" t="s">
        <v>46</v>
      </c>
      <c r="D2041" s="54" t="s">
        <v>4085</v>
      </c>
      <c r="E2041" s="54">
        <v>405</v>
      </c>
      <c r="F2041" s="54" t="s">
        <v>3591</v>
      </c>
      <c r="G2041" s="54">
        <v>2614428.9649999999</v>
      </c>
      <c r="H2041" s="54">
        <v>1217497.1370000001</v>
      </c>
      <c r="I2041" s="54" t="s">
        <v>21</v>
      </c>
      <c r="J2041" s="55">
        <v>39630</v>
      </c>
    </row>
    <row r="2042" spans="1:10" x14ac:dyDescent="0.3">
      <c r="A2042" s="54" t="s">
        <v>4066</v>
      </c>
      <c r="B2042" s="54">
        <v>3472</v>
      </c>
      <c r="C2042" s="56" t="s">
        <v>46</v>
      </c>
      <c r="D2042" s="54" t="s">
        <v>4066</v>
      </c>
      <c r="E2042" s="54">
        <v>421</v>
      </c>
      <c r="F2042" s="54" t="s">
        <v>3591</v>
      </c>
      <c r="G2042" s="54">
        <v>2615443.125</v>
      </c>
      <c r="H2042" s="54">
        <v>1216993.652</v>
      </c>
      <c r="I2042" s="54" t="s">
        <v>21</v>
      </c>
      <c r="J2042" s="55">
        <v>39630</v>
      </c>
    </row>
    <row r="2043" spans="1:10" x14ac:dyDescent="0.3">
      <c r="A2043" s="54" t="s">
        <v>4062</v>
      </c>
      <c r="B2043" s="54">
        <v>3472</v>
      </c>
      <c r="C2043" s="56" t="s">
        <v>23</v>
      </c>
      <c r="D2043" s="54" t="s">
        <v>4077</v>
      </c>
      <c r="E2043" s="54">
        <v>404</v>
      </c>
      <c r="F2043" s="54" t="s">
        <v>3591</v>
      </c>
      <c r="G2043" s="54">
        <v>2615653.84</v>
      </c>
      <c r="H2043" s="54">
        <v>1214568.3959999999</v>
      </c>
      <c r="I2043" s="54" t="s">
        <v>21</v>
      </c>
      <c r="J2043" s="55">
        <v>39630</v>
      </c>
    </row>
    <row r="2044" spans="1:10" x14ac:dyDescent="0.3">
      <c r="A2044" s="54" t="s">
        <v>4062</v>
      </c>
      <c r="B2044" s="54">
        <v>3472</v>
      </c>
      <c r="C2044" s="56" t="s">
        <v>23</v>
      </c>
      <c r="D2044" s="54" t="s">
        <v>4082</v>
      </c>
      <c r="E2044" s="54">
        <v>407</v>
      </c>
      <c r="F2044" s="54" t="s">
        <v>3591</v>
      </c>
      <c r="G2044" s="54">
        <v>2621057.949</v>
      </c>
      <c r="H2044" s="54">
        <v>1215188.2139999999</v>
      </c>
      <c r="I2044" s="54" t="s">
        <v>21</v>
      </c>
      <c r="J2044" s="55">
        <v>39630</v>
      </c>
    </row>
    <row r="2045" spans="1:10" x14ac:dyDescent="0.3">
      <c r="A2045" s="54" t="s">
        <v>4062</v>
      </c>
      <c r="B2045" s="54">
        <v>3472</v>
      </c>
      <c r="C2045" s="56" t="s">
        <v>23</v>
      </c>
      <c r="D2045" s="54" t="s">
        <v>4062</v>
      </c>
      <c r="E2045" s="54">
        <v>424</v>
      </c>
      <c r="F2045" s="54" t="s">
        <v>3591</v>
      </c>
      <c r="G2045" s="54">
        <v>2619071.61</v>
      </c>
      <c r="H2045" s="54">
        <v>1216756.977</v>
      </c>
      <c r="I2045" s="54" t="s">
        <v>21</v>
      </c>
      <c r="J2045" s="55">
        <v>39630</v>
      </c>
    </row>
    <row r="2046" spans="1:10" x14ac:dyDescent="0.3">
      <c r="A2046" s="54" t="s">
        <v>4090</v>
      </c>
      <c r="B2046" s="54">
        <v>3473</v>
      </c>
      <c r="C2046" s="56" t="s">
        <v>23</v>
      </c>
      <c r="D2046" s="54" t="s">
        <v>4090</v>
      </c>
      <c r="E2046" s="54">
        <v>402</v>
      </c>
      <c r="F2046" s="54" t="s">
        <v>3591</v>
      </c>
      <c r="G2046" s="54">
        <v>2615528.264</v>
      </c>
      <c r="H2046" s="54">
        <v>1219118.5519999999</v>
      </c>
      <c r="I2046" s="54" t="s">
        <v>21</v>
      </c>
      <c r="J2046" s="55">
        <v>39630</v>
      </c>
    </row>
    <row r="2047" spans="1:10" x14ac:dyDescent="0.3">
      <c r="A2047" s="54" t="s">
        <v>3608</v>
      </c>
      <c r="B2047" s="54">
        <v>3474</v>
      </c>
      <c r="C2047" s="56" t="s">
        <v>23</v>
      </c>
      <c r="D2047" s="54" t="s">
        <v>4062</v>
      </c>
      <c r="E2047" s="54">
        <v>424</v>
      </c>
      <c r="F2047" s="54" t="s">
        <v>3591</v>
      </c>
      <c r="G2047" s="54">
        <v>2620248.1069999998</v>
      </c>
      <c r="H2047" s="54">
        <v>1218497.02</v>
      </c>
      <c r="I2047" s="54" t="s">
        <v>21</v>
      </c>
      <c r="J2047" s="55">
        <v>39630</v>
      </c>
    </row>
    <row r="2048" spans="1:10" x14ac:dyDescent="0.3">
      <c r="A2048" s="54" t="s">
        <v>3608</v>
      </c>
      <c r="B2048" s="54">
        <v>3474</v>
      </c>
      <c r="C2048" s="56" t="s">
        <v>23</v>
      </c>
      <c r="D2048" s="54" t="s">
        <v>3604</v>
      </c>
      <c r="E2048" s="54">
        <v>988</v>
      </c>
      <c r="F2048" s="54" t="s">
        <v>3591</v>
      </c>
      <c r="G2048" s="54">
        <v>2619629.219</v>
      </c>
      <c r="H2048" s="54">
        <v>1220599.601</v>
      </c>
      <c r="I2048" s="54" t="s">
        <v>21</v>
      </c>
      <c r="J2048" s="55">
        <v>39630</v>
      </c>
    </row>
    <row r="2049" spans="1:10" x14ac:dyDescent="0.3">
      <c r="A2049" s="54" t="s">
        <v>3606</v>
      </c>
      <c r="B2049" s="54">
        <v>3475</v>
      </c>
      <c r="C2049" s="56" t="s">
        <v>54</v>
      </c>
      <c r="D2049" s="54" t="s">
        <v>3604</v>
      </c>
      <c r="E2049" s="54">
        <v>988</v>
      </c>
      <c r="F2049" s="54" t="s">
        <v>3591</v>
      </c>
      <c r="G2049" s="54">
        <v>2619756.3530000001</v>
      </c>
      <c r="H2049" s="54">
        <v>1222757.362</v>
      </c>
      <c r="I2049" s="54" t="s">
        <v>21</v>
      </c>
      <c r="J2049" s="55">
        <v>39630</v>
      </c>
    </row>
    <row r="2050" spans="1:10" x14ac:dyDescent="0.3">
      <c r="A2050" s="54" t="s">
        <v>3607</v>
      </c>
      <c r="B2050" s="54">
        <v>3475</v>
      </c>
      <c r="C2050" s="56" t="s">
        <v>23</v>
      </c>
      <c r="D2050" s="54" t="s">
        <v>3604</v>
      </c>
      <c r="E2050" s="54">
        <v>988</v>
      </c>
      <c r="F2050" s="54" t="s">
        <v>3591</v>
      </c>
      <c r="G2050" s="54">
        <v>2619398.9780000001</v>
      </c>
      <c r="H2050" s="54">
        <v>1221021.139</v>
      </c>
      <c r="I2050" s="54" t="s">
        <v>21</v>
      </c>
      <c r="J2050" s="55">
        <v>39630</v>
      </c>
    </row>
    <row r="2051" spans="1:10" x14ac:dyDescent="0.3">
      <c r="A2051" s="54" t="s">
        <v>3602</v>
      </c>
      <c r="B2051" s="54">
        <v>3476</v>
      </c>
      <c r="C2051" s="56" t="s">
        <v>23</v>
      </c>
      <c r="D2051" s="54" t="s">
        <v>3610</v>
      </c>
      <c r="E2051" s="54">
        <v>985</v>
      </c>
      <c r="F2051" s="54" t="s">
        <v>3591</v>
      </c>
      <c r="G2051" s="54">
        <v>2621494.0869999998</v>
      </c>
      <c r="H2051" s="54">
        <v>1220703.493</v>
      </c>
      <c r="I2051" s="54" t="s">
        <v>21</v>
      </c>
      <c r="J2051" s="55">
        <v>39630</v>
      </c>
    </row>
    <row r="2052" spans="1:10" x14ac:dyDescent="0.3">
      <c r="A2052" s="54" t="s">
        <v>3602</v>
      </c>
      <c r="B2052" s="54">
        <v>3476</v>
      </c>
      <c r="C2052" s="56" t="s">
        <v>23</v>
      </c>
      <c r="D2052" s="54" t="s">
        <v>3604</v>
      </c>
      <c r="E2052" s="54">
        <v>988</v>
      </c>
      <c r="F2052" s="54" t="s">
        <v>3591</v>
      </c>
      <c r="G2052" s="54">
        <v>2620979.452</v>
      </c>
      <c r="H2052" s="54">
        <v>1219781.2690000001</v>
      </c>
      <c r="I2052" s="54" t="s">
        <v>21</v>
      </c>
      <c r="J2052" s="55">
        <v>39630</v>
      </c>
    </row>
    <row r="2053" spans="1:10" x14ac:dyDescent="0.3">
      <c r="A2053" s="54" t="s">
        <v>3602</v>
      </c>
      <c r="B2053" s="54">
        <v>3476</v>
      </c>
      <c r="C2053" s="56" t="s">
        <v>23</v>
      </c>
      <c r="D2053" s="54" t="s">
        <v>3601</v>
      </c>
      <c r="E2053" s="54">
        <v>989</v>
      </c>
      <c r="F2053" s="54" t="s">
        <v>3591</v>
      </c>
      <c r="G2053" s="54">
        <v>2621619.2599999998</v>
      </c>
      <c r="H2053" s="54">
        <v>1223144.9669999999</v>
      </c>
      <c r="I2053" s="54" t="s">
        <v>21</v>
      </c>
      <c r="J2053" s="55">
        <v>39630</v>
      </c>
    </row>
    <row r="2054" spans="1:10" x14ac:dyDescent="0.3">
      <c r="A2054" s="54" t="s">
        <v>3933</v>
      </c>
      <c r="B2054" s="54">
        <v>3503</v>
      </c>
      <c r="C2054" s="56" t="s">
        <v>23</v>
      </c>
      <c r="D2054" s="54" t="s">
        <v>3932</v>
      </c>
      <c r="E2054" s="54">
        <v>612</v>
      </c>
      <c r="F2054" s="54" t="s">
        <v>3591</v>
      </c>
      <c r="G2054" s="54">
        <v>2611984.0440000002</v>
      </c>
      <c r="H2054" s="54">
        <v>1193892.7890000001</v>
      </c>
      <c r="I2054" s="54" t="s">
        <v>21</v>
      </c>
      <c r="J2054" s="55">
        <v>39630</v>
      </c>
    </row>
    <row r="2055" spans="1:10" x14ac:dyDescent="0.3">
      <c r="A2055" s="54" t="s">
        <v>3928</v>
      </c>
      <c r="B2055" s="54">
        <v>3504</v>
      </c>
      <c r="C2055" s="56" t="s">
        <v>23</v>
      </c>
      <c r="D2055" s="54" t="s">
        <v>3928</v>
      </c>
      <c r="E2055" s="54">
        <v>617</v>
      </c>
      <c r="F2055" s="54" t="s">
        <v>3591</v>
      </c>
      <c r="G2055" s="54">
        <v>2615996.6690000002</v>
      </c>
      <c r="H2055" s="54">
        <v>1190430.5649999999</v>
      </c>
      <c r="I2055" s="54" t="s">
        <v>21</v>
      </c>
      <c r="J2055" s="55">
        <v>39630</v>
      </c>
    </row>
    <row r="2056" spans="1:10" x14ac:dyDescent="0.3">
      <c r="A2056" s="54" t="s">
        <v>3907</v>
      </c>
      <c r="B2056" s="54">
        <v>3504</v>
      </c>
      <c r="C2056" s="56" t="s">
        <v>46</v>
      </c>
      <c r="D2056" s="54" t="s">
        <v>3907</v>
      </c>
      <c r="E2056" s="54">
        <v>629</v>
      </c>
      <c r="F2056" s="54" t="s">
        <v>3591</v>
      </c>
      <c r="G2056" s="54">
        <v>2617414.1320000002</v>
      </c>
      <c r="H2056" s="54">
        <v>1191459.219</v>
      </c>
      <c r="I2056" s="54" t="s">
        <v>21</v>
      </c>
      <c r="J2056" s="55">
        <v>39630</v>
      </c>
    </row>
    <row r="2057" spans="1:10" x14ac:dyDescent="0.3">
      <c r="A2057" s="54" t="s">
        <v>3912</v>
      </c>
      <c r="B2057" s="54">
        <v>3506</v>
      </c>
      <c r="C2057" s="56" t="s">
        <v>23</v>
      </c>
      <c r="D2057" s="54" t="s">
        <v>3912</v>
      </c>
      <c r="E2057" s="54">
        <v>608</v>
      </c>
      <c r="F2057" s="54" t="s">
        <v>3591</v>
      </c>
      <c r="G2057" s="54">
        <v>2615002.1469999999</v>
      </c>
      <c r="H2057" s="54">
        <v>1195175.5</v>
      </c>
      <c r="I2057" s="54" t="s">
        <v>21</v>
      </c>
      <c r="J2057" s="55">
        <v>39630</v>
      </c>
    </row>
    <row r="2058" spans="1:10" x14ac:dyDescent="0.3">
      <c r="A2058" s="54" t="s">
        <v>3912</v>
      </c>
      <c r="B2058" s="54">
        <v>3506</v>
      </c>
      <c r="C2058" s="56" t="s">
        <v>23</v>
      </c>
      <c r="D2058" s="54" t="s">
        <v>3909</v>
      </c>
      <c r="E2058" s="54">
        <v>615</v>
      </c>
      <c r="F2058" s="54" t="s">
        <v>3591</v>
      </c>
      <c r="G2058" s="54">
        <v>2615409.2239999999</v>
      </c>
      <c r="H2058" s="54">
        <v>1194233.0830000001</v>
      </c>
      <c r="I2058" s="54" t="s">
        <v>21</v>
      </c>
      <c r="J2058" s="55">
        <v>39630</v>
      </c>
    </row>
    <row r="2059" spans="1:10" x14ac:dyDescent="0.3">
      <c r="A2059" s="54" t="s">
        <v>3912</v>
      </c>
      <c r="B2059" s="54">
        <v>3506</v>
      </c>
      <c r="C2059" s="56" t="s">
        <v>23</v>
      </c>
      <c r="D2059" s="54" t="s">
        <v>3911</v>
      </c>
      <c r="E2059" s="54">
        <v>620</v>
      </c>
      <c r="F2059" s="54" t="s">
        <v>3591</v>
      </c>
      <c r="G2059" s="54">
        <v>2615845.9679999999</v>
      </c>
      <c r="H2059" s="54">
        <v>1195654.6610000001</v>
      </c>
      <c r="I2059" s="54" t="s">
        <v>21</v>
      </c>
      <c r="J2059" s="55">
        <v>39630</v>
      </c>
    </row>
    <row r="2060" spans="1:10" x14ac:dyDescent="0.3">
      <c r="A2060" s="54" t="s">
        <v>3912</v>
      </c>
      <c r="B2060" s="54">
        <v>3506</v>
      </c>
      <c r="C2060" s="56" t="s">
        <v>23</v>
      </c>
      <c r="D2060" s="54" t="s">
        <v>3910</v>
      </c>
      <c r="E2060" s="54">
        <v>628</v>
      </c>
      <c r="F2060" s="54" t="s">
        <v>3591</v>
      </c>
      <c r="G2060" s="54">
        <v>2616066.0060000001</v>
      </c>
      <c r="H2060" s="54">
        <v>1194779.2320000001</v>
      </c>
      <c r="I2060" s="54" t="s">
        <v>21</v>
      </c>
      <c r="J2060" s="55">
        <v>39630</v>
      </c>
    </row>
    <row r="2061" spans="1:10" x14ac:dyDescent="0.3">
      <c r="A2061" s="54" t="s">
        <v>3936</v>
      </c>
      <c r="B2061" s="54">
        <v>3507</v>
      </c>
      <c r="C2061" s="56" t="s">
        <v>23</v>
      </c>
      <c r="D2061" s="54" t="s">
        <v>3937</v>
      </c>
      <c r="E2061" s="54">
        <v>602</v>
      </c>
      <c r="F2061" s="54" t="s">
        <v>3591</v>
      </c>
      <c r="G2061" s="54">
        <v>2614722.13</v>
      </c>
      <c r="H2061" s="54">
        <v>1198651.6610000001</v>
      </c>
      <c r="I2061" s="54" t="s">
        <v>21</v>
      </c>
      <c r="J2061" s="55">
        <v>39630</v>
      </c>
    </row>
    <row r="2062" spans="1:10" x14ac:dyDescent="0.3">
      <c r="A2062" s="54" t="s">
        <v>3936</v>
      </c>
      <c r="B2062" s="54">
        <v>3507</v>
      </c>
      <c r="C2062" s="56" t="s">
        <v>23</v>
      </c>
      <c r="D2062" s="54" t="s">
        <v>3936</v>
      </c>
      <c r="E2062" s="54">
        <v>603</v>
      </c>
      <c r="F2062" s="54" t="s">
        <v>3591</v>
      </c>
      <c r="G2062" s="54">
        <v>2614442.9980000001</v>
      </c>
      <c r="H2062" s="54">
        <v>1197715.82</v>
      </c>
      <c r="I2062" s="54" t="s">
        <v>21</v>
      </c>
      <c r="J2062" s="55">
        <v>39630</v>
      </c>
    </row>
    <row r="2063" spans="1:10" x14ac:dyDescent="0.3">
      <c r="A2063" s="54" t="s">
        <v>3925</v>
      </c>
      <c r="B2063" s="54">
        <v>3508</v>
      </c>
      <c r="C2063" s="56" t="s">
        <v>23</v>
      </c>
      <c r="D2063" s="54" t="s">
        <v>3937</v>
      </c>
      <c r="E2063" s="54">
        <v>602</v>
      </c>
      <c r="F2063" s="54" t="s">
        <v>3591</v>
      </c>
      <c r="G2063" s="54">
        <v>2617127.1869999999</v>
      </c>
      <c r="H2063" s="54">
        <v>1198146.567</v>
      </c>
      <c r="I2063" s="54" t="s">
        <v>21</v>
      </c>
      <c r="J2063" s="55">
        <v>39630</v>
      </c>
    </row>
    <row r="2064" spans="1:10" x14ac:dyDescent="0.3">
      <c r="A2064" s="54" t="s">
        <v>3925</v>
      </c>
      <c r="B2064" s="54">
        <v>3508</v>
      </c>
      <c r="C2064" s="56" t="s">
        <v>23</v>
      </c>
      <c r="D2064" s="54" t="s">
        <v>3715</v>
      </c>
      <c r="E2064" s="54">
        <v>613</v>
      </c>
      <c r="F2064" s="54" t="s">
        <v>3591</v>
      </c>
      <c r="G2064" s="54">
        <v>2618307.108</v>
      </c>
      <c r="H2064" s="54">
        <v>1199219.8230000001</v>
      </c>
      <c r="I2064" s="54" t="s">
        <v>21</v>
      </c>
      <c r="J2064" s="55">
        <v>39630</v>
      </c>
    </row>
    <row r="2065" spans="1:10" x14ac:dyDescent="0.3">
      <c r="A2065" s="54" t="s">
        <v>3925</v>
      </c>
      <c r="B2065" s="54">
        <v>3508</v>
      </c>
      <c r="C2065" s="56" t="s">
        <v>23</v>
      </c>
      <c r="D2065" s="54" t="s">
        <v>3911</v>
      </c>
      <c r="E2065" s="54">
        <v>620</v>
      </c>
      <c r="F2065" s="54" t="s">
        <v>3591</v>
      </c>
      <c r="G2065" s="54">
        <v>2616207.8829999999</v>
      </c>
      <c r="H2065" s="54">
        <v>1196494.496</v>
      </c>
      <c r="I2065" s="54" t="s">
        <v>21</v>
      </c>
      <c r="J2065" s="55">
        <v>39630</v>
      </c>
    </row>
    <row r="2066" spans="1:10" x14ac:dyDescent="0.3">
      <c r="A2066" s="54" t="s">
        <v>3935</v>
      </c>
      <c r="B2066" s="54">
        <v>3510</v>
      </c>
      <c r="C2066" s="56" t="s">
        <v>293</v>
      </c>
      <c r="D2066" s="54" t="s">
        <v>3935</v>
      </c>
      <c r="E2066" s="54">
        <v>607</v>
      </c>
      <c r="F2066" s="54" t="s">
        <v>3591</v>
      </c>
      <c r="G2066" s="54">
        <v>2614618.179</v>
      </c>
      <c r="H2066" s="54">
        <v>1190446.2180000001</v>
      </c>
      <c r="I2066" s="54" t="s">
        <v>21</v>
      </c>
      <c r="J2066" s="55">
        <v>39630</v>
      </c>
    </row>
    <row r="2067" spans="1:10" x14ac:dyDescent="0.3">
      <c r="A2067" s="54" t="s">
        <v>3903</v>
      </c>
      <c r="B2067" s="54">
        <v>3510</v>
      </c>
      <c r="C2067" s="56" t="s">
        <v>538</v>
      </c>
      <c r="D2067" s="54" t="s">
        <v>3903</v>
      </c>
      <c r="E2067" s="54">
        <v>609</v>
      </c>
      <c r="F2067" s="54" t="s">
        <v>3591</v>
      </c>
      <c r="G2067" s="54">
        <v>2612621.1519999998</v>
      </c>
      <c r="H2067" s="54">
        <v>1189570.544</v>
      </c>
      <c r="I2067" s="54" t="s">
        <v>21</v>
      </c>
      <c r="J2067" s="55">
        <v>39630</v>
      </c>
    </row>
    <row r="2068" spans="1:10" x14ac:dyDescent="0.3">
      <c r="A2068" s="54" t="s">
        <v>3903</v>
      </c>
      <c r="B2068" s="54">
        <v>3510</v>
      </c>
      <c r="C2068" s="56" t="s">
        <v>538</v>
      </c>
      <c r="D2068" s="54" t="s">
        <v>3902</v>
      </c>
      <c r="E2068" s="54">
        <v>632</v>
      </c>
      <c r="F2068" s="54" t="s">
        <v>3591</v>
      </c>
      <c r="G2068" s="54">
        <v>2612624.202</v>
      </c>
      <c r="H2068" s="54">
        <v>1188826.054</v>
      </c>
      <c r="I2068" s="54" t="s">
        <v>21</v>
      </c>
      <c r="J2068" s="55">
        <v>39630</v>
      </c>
    </row>
    <row r="2069" spans="1:10" x14ac:dyDescent="0.3">
      <c r="A2069" s="54" t="s">
        <v>3932</v>
      </c>
      <c r="B2069" s="54">
        <v>3510</v>
      </c>
      <c r="C2069" s="56" t="s">
        <v>23</v>
      </c>
      <c r="D2069" s="54" t="s">
        <v>3932</v>
      </c>
      <c r="E2069" s="54">
        <v>612</v>
      </c>
      <c r="F2069" s="54" t="s">
        <v>3591</v>
      </c>
      <c r="G2069" s="54">
        <v>2613669.8459999999</v>
      </c>
      <c r="H2069" s="54">
        <v>1191987.483</v>
      </c>
      <c r="I2069" s="54" t="s">
        <v>21</v>
      </c>
      <c r="J2069" s="55">
        <v>39630</v>
      </c>
    </row>
    <row r="2070" spans="1:10" x14ac:dyDescent="0.3">
      <c r="A2070" s="54" t="s">
        <v>3921</v>
      </c>
      <c r="B2070" s="54">
        <v>3512</v>
      </c>
      <c r="C2070" s="56" t="s">
        <v>23</v>
      </c>
      <c r="D2070" s="54" t="s">
        <v>3921</v>
      </c>
      <c r="E2070" s="54">
        <v>626</v>
      </c>
      <c r="F2070" s="54" t="s">
        <v>3591</v>
      </c>
      <c r="G2070" s="54">
        <v>2613656.0630000001</v>
      </c>
      <c r="H2070" s="54">
        <v>1199713.2220000001</v>
      </c>
      <c r="I2070" s="54" t="s">
        <v>21</v>
      </c>
      <c r="J2070" s="55">
        <v>39630</v>
      </c>
    </row>
    <row r="2071" spans="1:10" x14ac:dyDescent="0.3">
      <c r="A2071" s="54" t="s">
        <v>3922</v>
      </c>
      <c r="B2071" s="54">
        <v>3513</v>
      </c>
      <c r="C2071" s="56" t="s">
        <v>23</v>
      </c>
      <c r="D2071" s="54" t="s">
        <v>4129</v>
      </c>
      <c r="E2071" s="54">
        <v>359</v>
      </c>
      <c r="F2071" s="54" t="s">
        <v>3591</v>
      </c>
      <c r="G2071" s="54">
        <v>2613191.63</v>
      </c>
      <c r="H2071" s="54">
        <v>1202034.1969999999</v>
      </c>
      <c r="I2071" s="54" t="s">
        <v>21</v>
      </c>
      <c r="J2071" s="55">
        <v>39630</v>
      </c>
    </row>
    <row r="2072" spans="1:10" x14ac:dyDescent="0.3">
      <c r="A2072" s="54" t="s">
        <v>3922</v>
      </c>
      <c r="B2072" s="54">
        <v>3513</v>
      </c>
      <c r="C2072" s="56" t="s">
        <v>23</v>
      </c>
      <c r="D2072" s="54" t="s">
        <v>4083</v>
      </c>
      <c r="E2072" s="54">
        <v>406</v>
      </c>
      <c r="F2072" s="54" t="s">
        <v>3591</v>
      </c>
      <c r="G2072" s="54">
        <v>2613585.79</v>
      </c>
      <c r="H2072" s="54">
        <v>1203457.372</v>
      </c>
      <c r="I2072" s="54" t="s">
        <v>21</v>
      </c>
      <c r="J2072" s="55">
        <v>39630</v>
      </c>
    </row>
    <row r="2073" spans="1:10" x14ac:dyDescent="0.3">
      <c r="A2073" s="54" t="s">
        <v>3922</v>
      </c>
      <c r="B2073" s="54">
        <v>3513</v>
      </c>
      <c r="C2073" s="56" t="s">
        <v>23</v>
      </c>
      <c r="D2073" s="54" t="s">
        <v>3921</v>
      </c>
      <c r="E2073" s="54">
        <v>626</v>
      </c>
      <c r="F2073" s="54" t="s">
        <v>3591</v>
      </c>
      <c r="G2073" s="54">
        <v>2614990.7039999999</v>
      </c>
      <c r="H2073" s="54">
        <v>1202342.7350000001</v>
      </c>
      <c r="I2073" s="54" t="s">
        <v>21</v>
      </c>
      <c r="J2073" s="55">
        <v>39630</v>
      </c>
    </row>
    <row r="2074" spans="1:10" x14ac:dyDescent="0.3">
      <c r="A2074" s="54" t="s">
        <v>3911</v>
      </c>
      <c r="B2074" s="54">
        <v>3531</v>
      </c>
      <c r="C2074" s="56" t="s">
        <v>23</v>
      </c>
      <c r="D2074" s="54" t="s">
        <v>3713</v>
      </c>
      <c r="E2074" s="54">
        <v>605</v>
      </c>
      <c r="F2074" s="54" t="s">
        <v>3591</v>
      </c>
      <c r="G2074" s="54">
        <v>2619296.5159999998</v>
      </c>
      <c r="H2074" s="54">
        <v>1194992.24</v>
      </c>
      <c r="I2074" s="54" t="s">
        <v>21</v>
      </c>
      <c r="J2074" s="55">
        <v>39630</v>
      </c>
    </row>
    <row r="2075" spans="1:10" x14ac:dyDescent="0.3">
      <c r="A2075" s="54" t="s">
        <v>3911</v>
      </c>
      <c r="B2075" s="54">
        <v>3531</v>
      </c>
      <c r="C2075" s="56" t="s">
        <v>23</v>
      </c>
      <c r="D2075" s="54" t="s">
        <v>3911</v>
      </c>
      <c r="E2075" s="54">
        <v>620</v>
      </c>
      <c r="F2075" s="54" t="s">
        <v>3591</v>
      </c>
      <c r="G2075" s="54">
        <v>2618518.6749999998</v>
      </c>
      <c r="H2075" s="54">
        <v>1196733.6939999999</v>
      </c>
      <c r="I2075" s="54" t="s">
        <v>21</v>
      </c>
      <c r="J2075" s="55">
        <v>39630</v>
      </c>
    </row>
    <row r="2076" spans="1:10" x14ac:dyDescent="0.3">
      <c r="A2076" s="54" t="s">
        <v>3911</v>
      </c>
      <c r="B2076" s="54">
        <v>3531</v>
      </c>
      <c r="C2076" s="56" t="s">
        <v>23</v>
      </c>
      <c r="D2076" s="54" t="s">
        <v>3910</v>
      </c>
      <c r="E2076" s="54">
        <v>628</v>
      </c>
      <c r="F2076" s="54" t="s">
        <v>3591</v>
      </c>
      <c r="G2076" s="54">
        <v>2617379.3790000002</v>
      </c>
      <c r="H2076" s="54">
        <v>1195255.037</v>
      </c>
      <c r="I2076" s="54" t="s">
        <v>21</v>
      </c>
      <c r="J2076" s="55">
        <v>39630</v>
      </c>
    </row>
    <row r="2077" spans="1:10" x14ac:dyDescent="0.3">
      <c r="A2077" s="54" t="s">
        <v>3909</v>
      </c>
      <c r="B2077" s="54">
        <v>3532</v>
      </c>
      <c r="C2077" s="56" t="s">
        <v>46</v>
      </c>
      <c r="D2077" s="54" t="s">
        <v>3909</v>
      </c>
      <c r="E2077" s="54">
        <v>615</v>
      </c>
      <c r="F2077" s="54" t="s">
        <v>3591</v>
      </c>
      <c r="G2077" s="54">
        <v>2616160.534</v>
      </c>
      <c r="H2077" s="54">
        <v>1193397.085</v>
      </c>
      <c r="I2077" s="54" t="s">
        <v>21</v>
      </c>
      <c r="J2077" s="55">
        <v>39630</v>
      </c>
    </row>
    <row r="2078" spans="1:10" x14ac:dyDescent="0.3">
      <c r="A2078" s="54" t="s">
        <v>3909</v>
      </c>
      <c r="B2078" s="54">
        <v>3532</v>
      </c>
      <c r="C2078" s="56" t="s">
        <v>46</v>
      </c>
      <c r="D2078" s="54" t="s">
        <v>3907</v>
      </c>
      <c r="E2078" s="54">
        <v>629</v>
      </c>
      <c r="F2078" s="54" t="s">
        <v>3591</v>
      </c>
      <c r="G2078" s="54">
        <v>2616643.2370000002</v>
      </c>
      <c r="H2078" s="54">
        <v>1192388.196</v>
      </c>
      <c r="I2078" s="54" t="s">
        <v>21</v>
      </c>
      <c r="J2078" s="55">
        <v>39630</v>
      </c>
    </row>
    <row r="2079" spans="1:10" x14ac:dyDescent="0.3">
      <c r="A2079" s="54" t="s">
        <v>3910</v>
      </c>
      <c r="B2079" s="54">
        <v>3532</v>
      </c>
      <c r="C2079" s="56" t="s">
        <v>23</v>
      </c>
      <c r="D2079" s="54" t="s">
        <v>3910</v>
      </c>
      <c r="E2079" s="54">
        <v>628</v>
      </c>
      <c r="F2079" s="54" t="s">
        <v>3591</v>
      </c>
      <c r="G2079" s="54">
        <v>2617420.5520000001</v>
      </c>
      <c r="H2079" s="54">
        <v>1193858.9639999999</v>
      </c>
      <c r="I2079" s="54" t="s">
        <v>21</v>
      </c>
      <c r="J2079" s="55">
        <v>39630</v>
      </c>
    </row>
    <row r="2080" spans="1:10" x14ac:dyDescent="0.3">
      <c r="A2080" s="54" t="s">
        <v>3910</v>
      </c>
      <c r="B2080" s="54">
        <v>3532</v>
      </c>
      <c r="C2080" s="56" t="s">
        <v>23</v>
      </c>
      <c r="D2080" s="54" t="s">
        <v>3907</v>
      </c>
      <c r="E2080" s="54">
        <v>629</v>
      </c>
      <c r="F2080" s="54" t="s">
        <v>3591</v>
      </c>
      <c r="G2080" s="54">
        <v>2618391.7510000002</v>
      </c>
      <c r="H2080" s="54">
        <v>1192331.8629999999</v>
      </c>
      <c r="I2080" s="54" t="s">
        <v>21</v>
      </c>
      <c r="J2080" s="55">
        <v>39630</v>
      </c>
    </row>
    <row r="2081" spans="1:10" x14ac:dyDescent="0.3">
      <c r="A2081" s="54" t="s">
        <v>3713</v>
      </c>
      <c r="B2081" s="54">
        <v>3533</v>
      </c>
      <c r="C2081" s="56" t="s">
        <v>23</v>
      </c>
      <c r="D2081" s="54" t="s">
        <v>3713</v>
      </c>
      <c r="E2081" s="54">
        <v>605</v>
      </c>
      <c r="F2081" s="54" t="s">
        <v>3591</v>
      </c>
      <c r="G2081" s="54">
        <v>2620089.3169999998</v>
      </c>
      <c r="H2081" s="54">
        <v>1192823.2039999999</v>
      </c>
      <c r="I2081" s="54" t="s">
        <v>21</v>
      </c>
      <c r="J2081" s="55">
        <v>39630</v>
      </c>
    </row>
    <row r="2082" spans="1:10" x14ac:dyDescent="0.3">
      <c r="A2082" s="54" t="s">
        <v>3713</v>
      </c>
      <c r="B2082" s="54">
        <v>3533</v>
      </c>
      <c r="C2082" s="56" t="s">
        <v>23</v>
      </c>
      <c r="D2082" s="54" t="s">
        <v>3910</v>
      </c>
      <c r="E2082" s="54">
        <v>628</v>
      </c>
      <c r="F2082" s="54" t="s">
        <v>3591</v>
      </c>
      <c r="G2082" s="54">
        <v>2618722.92</v>
      </c>
      <c r="H2082" s="54">
        <v>1192390.4569999999</v>
      </c>
      <c r="I2082" s="54" t="s">
        <v>21</v>
      </c>
      <c r="J2082" s="55">
        <v>39630</v>
      </c>
    </row>
    <row r="2083" spans="1:10" x14ac:dyDescent="0.3">
      <c r="A2083" s="54" t="s">
        <v>3713</v>
      </c>
      <c r="B2083" s="54">
        <v>3533</v>
      </c>
      <c r="C2083" s="56" t="s">
        <v>23</v>
      </c>
      <c r="D2083" s="54" t="s">
        <v>3907</v>
      </c>
      <c r="E2083" s="54">
        <v>629</v>
      </c>
      <c r="F2083" s="54" t="s">
        <v>3591</v>
      </c>
      <c r="G2083" s="54">
        <v>2618834.0929999999</v>
      </c>
      <c r="H2083" s="54">
        <v>1191757.6529999999</v>
      </c>
      <c r="I2083" s="54" t="s">
        <v>21</v>
      </c>
      <c r="J2083" s="55">
        <v>39630</v>
      </c>
    </row>
    <row r="2084" spans="1:10" x14ac:dyDescent="0.3">
      <c r="A2084" s="54" t="s">
        <v>3713</v>
      </c>
      <c r="B2084" s="54">
        <v>3533</v>
      </c>
      <c r="C2084" s="56" t="s">
        <v>23</v>
      </c>
      <c r="D2084" s="54" t="s">
        <v>3712</v>
      </c>
      <c r="E2084" s="54">
        <v>904</v>
      </c>
      <c r="F2084" s="54" t="s">
        <v>3591</v>
      </c>
      <c r="G2084" s="54">
        <v>2621430.3390000002</v>
      </c>
      <c r="H2084" s="54">
        <v>1192530.118</v>
      </c>
      <c r="I2084" s="54" t="s">
        <v>21</v>
      </c>
      <c r="J2084" s="55">
        <v>39630</v>
      </c>
    </row>
    <row r="2085" spans="1:10" x14ac:dyDescent="0.3">
      <c r="A2085" s="54" t="s">
        <v>3706</v>
      </c>
      <c r="B2085" s="54">
        <v>3534</v>
      </c>
      <c r="C2085" s="56" t="s">
        <v>23</v>
      </c>
      <c r="D2085" s="54" t="s">
        <v>3713</v>
      </c>
      <c r="E2085" s="54">
        <v>605</v>
      </c>
      <c r="F2085" s="54" t="s">
        <v>3591</v>
      </c>
      <c r="G2085" s="54">
        <v>2621602.1030000001</v>
      </c>
      <c r="H2085" s="54">
        <v>1194577.118</v>
      </c>
      <c r="I2085" s="54" t="s">
        <v>21</v>
      </c>
      <c r="J2085" s="55">
        <v>39630</v>
      </c>
    </row>
    <row r="2086" spans="1:10" x14ac:dyDescent="0.3">
      <c r="A2086" s="54" t="s">
        <v>3706</v>
      </c>
      <c r="B2086" s="54">
        <v>3534</v>
      </c>
      <c r="C2086" s="56" t="s">
        <v>23</v>
      </c>
      <c r="D2086" s="54" t="s">
        <v>3706</v>
      </c>
      <c r="E2086" s="54">
        <v>907</v>
      </c>
      <c r="F2086" s="54" t="s">
        <v>3591</v>
      </c>
      <c r="G2086" s="54">
        <v>2622612.6609999998</v>
      </c>
      <c r="H2086" s="54">
        <v>1195471.0220000001</v>
      </c>
      <c r="I2086" s="54" t="s">
        <v>21</v>
      </c>
      <c r="J2086" s="55">
        <v>39630</v>
      </c>
    </row>
    <row r="2087" spans="1:10" x14ac:dyDescent="0.3">
      <c r="A2087" s="54" t="s">
        <v>3708</v>
      </c>
      <c r="B2087" s="54">
        <v>3535</v>
      </c>
      <c r="C2087" s="56" t="s">
        <v>23</v>
      </c>
      <c r="D2087" s="54" t="s">
        <v>3714</v>
      </c>
      <c r="E2087" s="54">
        <v>902</v>
      </c>
      <c r="F2087" s="54" t="s">
        <v>3591</v>
      </c>
      <c r="G2087" s="54">
        <v>2624267.1140000001</v>
      </c>
      <c r="H2087" s="54">
        <v>1198183.5079999999</v>
      </c>
      <c r="I2087" s="54" t="s">
        <v>21</v>
      </c>
      <c r="J2087" s="55">
        <v>39630</v>
      </c>
    </row>
    <row r="2088" spans="1:10" x14ac:dyDescent="0.3">
      <c r="A2088" s="54" t="s">
        <v>3708</v>
      </c>
      <c r="B2088" s="54">
        <v>3535</v>
      </c>
      <c r="C2088" s="56" t="s">
        <v>23</v>
      </c>
      <c r="D2088" s="54" t="s">
        <v>3706</v>
      </c>
      <c r="E2088" s="54">
        <v>907</v>
      </c>
      <c r="F2088" s="54" t="s">
        <v>3591</v>
      </c>
      <c r="G2088" s="54">
        <v>2623309.3339999998</v>
      </c>
      <c r="H2088" s="54">
        <v>1197758.6769999999</v>
      </c>
      <c r="I2088" s="54" t="s">
        <v>21</v>
      </c>
      <c r="J2088" s="55">
        <v>39630</v>
      </c>
    </row>
    <row r="2089" spans="1:10" x14ac:dyDescent="0.3">
      <c r="A2089" s="54" t="s">
        <v>3717</v>
      </c>
      <c r="B2089" s="54">
        <v>3536</v>
      </c>
      <c r="C2089" s="56" t="s">
        <v>23</v>
      </c>
      <c r="D2089" s="54" t="s">
        <v>3703</v>
      </c>
      <c r="E2089" s="54">
        <v>901</v>
      </c>
      <c r="F2089" s="54" t="s">
        <v>3591</v>
      </c>
      <c r="G2089" s="54">
        <v>2626307.8319999999</v>
      </c>
      <c r="H2089" s="54">
        <v>1195070.8289999999</v>
      </c>
      <c r="I2089" s="54" t="s">
        <v>21</v>
      </c>
      <c r="J2089" s="55">
        <v>39630</v>
      </c>
    </row>
    <row r="2090" spans="1:10" x14ac:dyDescent="0.3">
      <c r="A2090" s="54" t="s">
        <v>3703</v>
      </c>
      <c r="B2090" s="54">
        <v>3537</v>
      </c>
      <c r="C2090" s="56" t="s">
        <v>23</v>
      </c>
      <c r="D2090" s="54" t="s">
        <v>3703</v>
      </c>
      <c r="E2090" s="54">
        <v>901</v>
      </c>
      <c r="F2090" s="54" t="s">
        <v>3591</v>
      </c>
      <c r="G2090" s="54">
        <v>2628048.1170000001</v>
      </c>
      <c r="H2090" s="54">
        <v>1189459.6910000001</v>
      </c>
      <c r="I2090" s="54" t="s">
        <v>21</v>
      </c>
      <c r="J2090" s="55">
        <v>39630</v>
      </c>
    </row>
    <row r="2091" spans="1:10" x14ac:dyDescent="0.3">
      <c r="A2091" s="54" t="s">
        <v>3703</v>
      </c>
      <c r="B2091" s="54">
        <v>3537</v>
      </c>
      <c r="C2091" s="56" t="s">
        <v>23</v>
      </c>
      <c r="D2091" s="54" t="s">
        <v>3712</v>
      </c>
      <c r="E2091" s="54">
        <v>904</v>
      </c>
      <c r="F2091" s="54" t="s">
        <v>3591</v>
      </c>
      <c r="G2091" s="54">
        <v>2627155.8319999999</v>
      </c>
      <c r="H2091" s="54">
        <v>1186072.5209999999</v>
      </c>
      <c r="I2091" s="54" t="s">
        <v>21</v>
      </c>
      <c r="J2091" s="55">
        <v>39630</v>
      </c>
    </row>
    <row r="2092" spans="1:10" x14ac:dyDescent="0.3">
      <c r="A2092" s="54" t="s">
        <v>3703</v>
      </c>
      <c r="B2092" s="54">
        <v>3537</v>
      </c>
      <c r="C2092" s="56" t="s">
        <v>23</v>
      </c>
      <c r="D2092" s="54" t="s">
        <v>3702</v>
      </c>
      <c r="E2092" s="54">
        <v>908</v>
      </c>
      <c r="F2092" s="54" t="s">
        <v>3591</v>
      </c>
      <c r="G2092" s="54">
        <v>2632417.676</v>
      </c>
      <c r="H2092" s="54">
        <v>1193036.067</v>
      </c>
      <c r="I2092" s="54" t="s">
        <v>21</v>
      </c>
      <c r="J2092" s="55">
        <v>39630</v>
      </c>
    </row>
    <row r="2093" spans="1:10" x14ac:dyDescent="0.3">
      <c r="A2093" s="54" t="s">
        <v>3703</v>
      </c>
      <c r="B2093" s="54">
        <v>3537</v>
      </c>
      <c r="C2093" s="56" t="s">
        <v>23</v>
      </c>
      <c r="D2093" s="54" t="s">
        <v>3579</v>
      </c>
      <c r="E2093" s="54">
        <v>909</v>
      </c>
      <c r="F2093" s="54" t="s">
        <v>3591</v>
      </c>
      <c r="G2093" s="54">
        <v>2629701.6460000002</v>
      </c>
      <c r="H2093" s="54">
        <v>1192887.9950000001</v>
      </c>
      <c r="I2093" s="54" t="s">
        <v>21</v>
      </c>
      <c r="J2093" s="55">
        <v>39630</v>
      </c>
    </row>
    <row r="2094" spans="1:10" x14ac:dyDescent="0.3">
      <c r="A2094" s="54" t="s">
        <v>3712</v>
      </c>
      <c r="B2094" s="54">
        <v>3538</v>
      </c>
      <c r="C2094" s="56" t="s">
        <v>23</v>
      </c>
      <c r="D2094" s="54" t="s">
        <v>3713</v>
      </c>
      <c r="E2094" s="54">
        <v>605</v>
      </c>
      <c r="F2094" s="54" t="s">
        <v>3591</v>
      </c>
      <c r="G2094" s="54">
        <v>2620902.0240000002</v>
      </c>
      <c r="H2094" s="54">
        <v>1190705.273</v>
      </c>
      <c r="I2094" s="54" t="s">
        <v>21</v>
      </c>
      <c r="J2094" s="55">
        <v>39630</v>
      </c>
    </row>
    <row r="2095" spans="1:10" x14ac:dyDescent="0.3">
      <c r="A2095" s="54" t="s">
        <v>3712</v>
      </c>
      <c r="B2095" s="54">
        <v>3538</v>
      </c>
      <c r="C2095" s="56" t="s">
        <v>23</v>
      </c>
      <c r="D2095" s="54" t="s">
        <v>3908</v>
      </c>
      <c r="E2095" s="54">
        <v>614</v>
      </c>
      <c r="F2095" s="54" t="s">
        <v>3591</v>
      </c>
      <c r="G2095" s="54">
        <v>2620895.8859999999</v>
      </c>
      <c r="H2095" s="54">
        <v>1190475.665</v>
      </c>
      <c r="I2095" s="54" t="s">
        <v>21</v>
      </c>
      <c r="J2095" s="55">
        <v>39630</v>
      </c>
    </row>
    <row r="2096" spans="1:10" x14ac:dyDescent="0.3">
      <c r="A2096" s="54" t="s">
        <v>3712</v>
      </c>
      <c r="B2096" s="54">
        <v>3538</v>
      </c>
      <c r="C2096" s="56" t="s">
        <v>23</v>
      </c>
      <c r="D2096" s="54" t="s">
        <v>3712</v>
      </c>
      <c r="E2096" s="54">
        <v>904</v>
      </c>
      <c r="F2096" s="54" t="s">
        <v>3591</v>
      </c>
      <c r="G2096" s="54">
        <v>2623305.216</v>
      </c>
      <c r="H2096" s="54">
        <v>1189259.93</v>
      </c>
      <c r="I2096" s="54" t="s">
        <v>21</v>
      </c>
      <c r="J2096" s="55">
        <v>39630</v>
      </c>
    </row>
    <row r="2097" spans="1:10" x14ac:dyDescent="0.3">
      <c r="A2097" s="54" t="s">
        <v>3707</v>
      </c>
      <c r="B2097" s="54">
        <v>3543</v>
      </c>
      <c r="C2097" s="56" t="s">
        <v>23</v>
      </c>
      <c r="D2097" s="54" t="s">
        <v>3714</v>
      </c>
      <c r="E2097" s="54">
        <v>902</v>
      </c>
      <c r="F2097" s="54" t="s">
        <v>3591</v>
      </c>
      <c r="G2097" s="54">
        <v>2623956.63</v>
      </c>
      <c r="H2097" s="54">
        <v>1199750.068</v>
      </c>
      <c r="I2097" s="54" t="s">
        <v>21</v>
      </c>
      <c r="J2097" s="55">
        <v>39630</v>
      </c>
    </row>
    <row r="2098" spans="1:10" x14ac:dyDescent="0.3">
      <c r="A2098" s="54" t="s">
        <v>3707</v>
      </c>
      <c r="B2098" s="54">
        <v>3543</v>
      </c>
      <c r="C2098" s="56" t="s">
        <v>23</v>
      </c>
      <c r="D2098" s="54" t="s">
        <v>3710</v>
      </c>
      <c r="E2098" s="54">
        <v>903</v>
      </c>
      <c r="F2098" s="54" t="s">
        <v>3591</v>
      </c>
      <c r="G2098" s="54">
        <v>2621813.1529999999</v>
      </c>
      <c r="H2098" s="54">
        <v>1199333.291</v>
      </c>
      <c r="I2098" s="54" t="s">
        <v>21</v>
      </c>
      <c r="J2098" s="55">
        <v>39630</v>
      </c>
    </row>
    <row r="2099" spans="1:10" x14ac:dyDescent="0.3">
      <c r="A2099" s="54" t="s">
        <v>3707</v>
      </c>
      <c r="B2099" s="54">
        <v>3543</v>
      </c>
      <c r="C2099" s="56" t="s">
        <v>23</v>
      </c>
      <c r="D2099" s="54" t="s">
        <v>3706</v>
      </c>
      <c r="E2099" s="54">
        <v>907</v>
      </c>
      <c r="F2099" s="54" t="s">
        <v>3591</v>
      </c>
      <c r="G2099" s="54">
        <v>2623800.5839999998</v>
      </c>
      <c r="H2099" s="54">
        <v>1199844.07</v>
      </c>
      <c r="I2099" s="54" t="s">
        <v>21</v>
      </c>
      <c r="J2099" s="55">
        <v>39630</v>
      </c>
    </row>
    <row r="2100" spans="1:10" x14ac:dyDescent="0.3">
      <c r="A2100" s="54" t="s">
        <v>3714</v>
      </c>
      <c r="B2100" s="54">
        <v>3550</v>
      </c>
      <c r="C2100" s="56" t="s">
        <v>23</v>
      </c>
      <c r="D2100" s="54" t="s">
        <v>3703</v>
      </c>
      <c r="E2100" s="54">
        <v>901</v>
      </c>
      <c r="F2100" s="54" t="s">
        <v>3591</v>
      </c>
      <c r="G2100" s="54">
        <v>2627084.6009999998</v>
      </c>
      <c r="H2100" s="54">
        <v>1195625.277</v>
      </c>
      <c r="I2100" s="54" t="s">
        <v>21</v>
      </c>
      <c r="J2100" s="55">
        <v>39630</v>
      </c>
    </row>
    <row r="2101" spans="1:10" x14ac:dyDescent="0.3">
      <c r="A2101" s="54" t="s">
        <v>3714</v>
      </c>
      <c r="B2101" s="54">
        <v>3550</v>
      </c>
      <c r="C2101" s="56" t="s">
        <v>23</v>
      </c>
      <c r="D2101" s="54" t="s">
        <v>3714</v>
      </c>
      <c r="E2101" s="54">
        <v>902</v>
      </c>
      <c r="F2101" s="54" t="s">
        <v>3591</v>
      </c>
      <c r="G2101" s="54">
        <v>2626464.33</v>
      </c>
      <c r="H2101" s="54">
        <v>1198261.9380000001</v>
      </c>
      <c r="I2101" s="54" t="s">
        <v>21</v>
      </c>
      <c r="J2101" s="55">
        <v>39630</v>
      </c>
    </row>
    <row r="2102" spans="1:10" x14ac:dyDescent="0.3">
      <c r="A2102" s="54" t="s">
        <v>3714</v>
      </c>
      <c r="B2102" s="54">
        <v>3550</v>
      </c>
      <c r="C2102" s="56" t="s">
        <v>23</v>
      </c>
      <c r="D2102" s="54" t="s">
        <v>3710</v>
      </c>
      <c r="E2102" s="54">
        <v>903</v>
      </c>
      <c r="F2102" s="54" t="s">
        <v>3591</v>
      </c>
      <c r="G2102" s="54">
        <v>2624645.321</v>
      </c>
      <c r="H2102" s="54">
        <v>1200420.2930000001</v>
      </c>
      <c r="I2102" s="54" t="s">
        <v>21</v>
      </c>
      <c r="J2102" s="55">
        <v>39630</v>
      </c>
    </row>
    <row r="2103" spans="1:10" x14ac:dyDescent="0.3">
      <c r="A2103" s="54" t="s">
        <v>3633</v>
      </c>
      <c r="B2103" s="54">
        <v>3551</v>
      </c>
      <c r="C2103" s="56" t="s">
        <v>23</v>
      </c>
      <c r="D2103" s="54" t="s">
        <v>3714</v>
      </c>
      <c r="E2103" s="54">
        <v>902</v>
      </c>
      <c r="F2103" s="54" t="s">
        <v>3591</v>
      </c>
      <c r="G2103" s="54">
        <v>2627119.0869999998</v>
      </c>
      <c r="H2103" s="54">
        <v>1202562.379</v>
      </c>
      <c r="I2103" s="54" t="s">
        <v>21</v>
      </c>
      <c r="J2103" s="55">
        <v>39630</v>
      </c>
    </row>
    <row r="2104" spans="1:10" x14ac:dyDescent="0.3">
      <c r="A2104" s="54" t="s">
        <v>3633</v>
      </c>
      <c r="B2104" s="54">
        <v>3551</v>
      </c>
      <c r="C2104" s="56" t="s">
        <v>23</v>
      </c>
      <c r="D2104" s="54" t="s">
        <v>3710</v>
      </c>
      <c r="E2104" s="54">
        <v>903</v>
      </c>
      <c r="F2104" s="54" t="s">
        <v>3591</v>
      </c>
      <c r="G2104" s="54">
        <v>2626994.4649999999</v>
      </c>
      <c r="H2104" s="54">
        <v>1203373.281</v>
      </c>
      <c r="I2104" s="54" t="s">
        <v>21</v>
      </c>
      <c r="J2104" s="55">
        <v>39630</v>
      </c>
    </row>
    <row r="2105" spans="1:10" x14ac:dyDescent="0.3">
      <c r="A2105" s="54" t="s">
        <v>3633</v>
      </c>
      <c r="B2105" s="54">
        <v>3551</v>
      </c>
      <c r="C2105" s="56" t="s">
        <v>23</v>
      </c>
      <c r="D2105" s="54" t="s">
        <v>3632</v>
      </c>
      <c r="E2105" s="54">
        <v>958</v>
      </c>
      <c r="F2105" s="54" t="s">
        <v>3591</v>
      </c>
      <c r="G2105" s="54">
        <v>2627964.963</v>
      </c>
      <c r="H2105" s="54">
        <v>1205326.9580000001</v>
      </c>
      <c r="I2105" s="54" t="s">
        <v>21</v>
      </c>
      <c r="J2105" s="55">
        <v>39630</v>
      </c>
    </row>
    <row r="2106" spans="1:10" x14ac:dyDescent="0.3">
      <c r="A2106" s="54" t="s">
        <v>3705</v>
      </c>
      <c r="B2106" s="54">
        <v>3552</v>
      </c>
      <c r="C2106" s="56" t="s">
        <v>23</v>
      </c>
      <c r="D2106" s="54" t="s">
        <v>3714</v>
      </c>
      <c r="E2106" s="54">
        <v>902</v>
      </c>
      <c r="F2106" s="54" t="s">
        <v>3591</v>
      </c>
      <c r="G2106" s="54">
        <v>2629404.5750000002</v>
      </c>
      <c r="H2106" s="54">
        <v>1198387.92</v>
      </c>
      <c r="I2106" s="54" t="s">
        <v>21</v>
      </c>
      <c r="J2106" s="55">
        <v>39630</v>
      </c>
    </row>
    <row r="2107" spans="1:10" x14ac:dyDescent="0.3">
      <c r="A2107" s="54" t="s">
        <v>3705</v>
      </c>
      <c r="B2107" s="54">
        <v>3552</v>
      </c>
      <c r="C2107" s="56" t="s">
        <v>23</v>
      </c>
      <c r="D2107" s="54" t="s">
        <v>3702</v>
      </c>
      <c r="E2107" s="54">
        <v>908</v>
      </c>
      <c r="F2107" s="54" t="s">
        <v>3591</v>
      </c>
      <c r="G2107" s="54">
        <v>2630714.5210000002</v>
      </c>
      <c r="H2107" s="54">
        <v>1200007.047</v>
      </c>
      <c r="I2107" s="54" t="s">
        <v>21</v>
      </c>
      <c r="J2107" s="55">
        <v>39630</v>
      </c>
    </row>
    <row r="2108" spans="1:10" x14ac:dyDescent="0.3">
      <c r="A2108" s="54" t="s">
        <v>3716</v>
      </c>
      <c r="B2108" s="54">
        <v>3553</v>
      </c>
      <c r="C2108" s="56" t="s">
        <v>23</v>
      </c>
      <c r="D2108" s="54" t="s">
        <v>3714</v>
      </c>
      <c r="E2108" s="54">
        <v>902</v>
      </c>
      <c r="F2108" s="54" t="s">
        <v>3591</v>
      </c>
      <c r="G2108" s="54">
        <v>2629898.3739999998</v>
      </c>
      <c r="H2108" s="54">
        <v>1203511.68</v>
      </c>
      <c r="I2108" s="54" t="s">
        <v>21</v>
      </c>
      <c r="J2108" s="55">
        <v>39630</v>
      </c>
    </row>
    <row r="2109" spans="1:10" x14ac:dyDescent="0.3">
      <c r="A2109" s="54" t="s">
        <v>3579</v>
      </c>
      <c r="B2109" s="54">
        <v>3555</v>
      </c>
      <c r="C2109" s="56" t="s">
        <v>23</v>
      </c>
      <c r="D2109" s="54" t="s">
        <v>3714</v>
      </c>
      <c r="E2109" s="54">
        <v>902</v>
      </c>
      <c r="F2109" s="54" t="s">
        <v>3591</v>
      </c>
      <c r="G2109" s="54">
        <v>2629375.5440000002</v>
      </c>
      <c r="H2109" s="54">
        <v>1197018.747</v>
      </c>
      <c r="I2109" s="54" t="s">
        <v>21</v>
      </c>
      <c r="J2109" s="55">
        <v>39630</v>
      </c>
    </row>
    <row r="2110" spans="1:10" x14ac:dyDescent="0.3">
      <c r="A2110" s="54" t="s">
        <v>3579</v>
      </c>
      <c r="B2110" s="54">
        <v>3555</v>
      </c>
      <c r="C2110" s="56" t="s">
        <v>23</v>
      </c>
      <c r="D2110" s="54" t="s">
        <v>3702</v>
      </c>
      <c r="E2110" s="54">
        <v>908</v>
      </c>
      <c r="F2110" s="54" t="s">
        <v>3591</v>
      </c>
      <c r="G2110" s="54">
        <v>2634019.7140000002</v>
      </c>
      <c r="H2110" s="54">
        <v>1198096.577</v>
      </c>
      <c r="I2110" s="54" t="s">
        <v>21</v>
      </c>
      <c r="J2110" s="55">
        <v>39630</v>
      </c>
    </row>
    <row r="2111" spans="1:10" x14ac:dyDescent="0.3">
      <c r="A2111" s="54" t="s">
        <v>3579</v>
      </c>
      <c r="B2111" s="54">
        <v>3555</v>
      </c>
      <c r="C2111" s="56" t="s">
        <v>23</v>
      </c>
      <c r="D2111" s="54" t="s">
        <v>3579</v>
      </c>
      <c r="E2111" s="54">
        <v>909</v>
      </c>
      <c r="F2111" s="54" t="s">
        <v>3591</v>
      </c>
      <c r="G2111" s="54">
        <v>2630788.1630000002</v>
      </c>
      <c r="H2111" s="54">
        <v>1195710.7150000001</v>
      </c>
      <c r="I2111" s="54" t="s">
        <v>21</v>
      </c>
      <c r="J2111" s="55">
        <v>39630</v>
      </c>
    </row>
    <row r="2112" spans="1:10" x14ac:dyDescent="0.3">
      <c r="A2112" s="54" t="s">
        <v>3579</v>
      </c>
      <c r="B2112" s="54">
        <v>3555</v>
      </c>
      <c r="C2112" s="56" t="s">
        <v>23</v>
      </c>
      <c r="D2112" s="54" t="s">
        <v>3572</v>
      </c>
      <c r="E2112" s="54">
        <v>1010</v>
      </c>
      <c r="F2112" s="54" t="s">
        <v>3442</v>
      </c>
      <c r="G2112" s="54">
        <v>2632867.3390000002</v>
      </c>
      <c r="H2112" s="54">
        <v>1192915.548</v>
      </c>
      <c r="I2112" s="54" t="s">
        <v>21</v>
      </c>
      <c r="J2112" s="55">
        <v>39630</v>
      </c>
    </row>
    <row r="2113" spans="1:10" x14ac:dyDescent="0.3">
      <c r="A2113" s="54" t="s">
        <v>3702</v>
      </c>
      <c r="B2113" s="54">
        <v>3556</v>
      </c>
      <c r="C2113" s="56" t="s">
        <v>23</v>
      </c>
      <c r="D2113" s="54" t="s">
        <v>3702</v>
      </c>
      <c r="E2113" s="54">
        <v>908</v>
      </c>
      <c r="F2113" s="54" t="s">
        <v>3591</v>
      </c>
      <c r="G2113" s="54">
        <v>2633961.091</v>
      </c>
      <c r="H2113" s="54">
        <v>1202211.798</v>
      </c>
      <c r="I2113" s="54" t="s">
        <v>21</v>
      </c>
      <c r="J2113" s="55">
        <v>39630</v>
      </c>
    </row>
    <row r="2114" spans="1:10" x14ac:dyDescent="0.3">
      <c r="A2114" s="54" t="s">
        <v>3702</v>
      </c>
      <c r="B2114" s="54">
        <v>3556</v>
      </c>
      <c r="C2114" s="56" t="s">
        <v>23</v>
      </c>
      <c r="D2114" s="54" t="s">
        <v>3579</v>
      </c>
      <c r="E2114" s="54">
        <v>909</v>
      </c>
      <c r="F2114" s="54" t="s">
        <v>3591</v>
      </c>
      <c r="G2114" s="54">
        <v>2631383.6260000002</v>
      </c>
      <c r="H2114" s="54">
        <v>1198130.2830000001</v>
      </c>
      <c r="I2114" s="54" t="s">
        <v>21</v>
      </c>
      <c r="J2114" s="55">
        <v>39630</v>
      </c>
    </row>
    <row r="2115" spans="1:10" x14ac:dyDescent="0.3">
      <c r="A2115" s="54" t="s">
        <v>3704</v>
      </c>
      <c r="B2115" s="54">
        <v>3557</v>
      </c>
      <c r="C2115" s="56" t="s">
        <v>23</v>
      </c>
      <c r="D2115" s="54" t="s">
        <v>3702</v>
      </c>
      <c r="E2115" s="54">
        <v>908</v>
      </c>
      <c r="F2115" s="54" t="s">
        <v>3591</v>
      </c>
      <c r="G2115" s="54">
        <v>2636933.3459999999</v>
      </c>
      <c r="H2115" s="54">
        <v>1203490.3659999999</v>
      </c>
      <c r="I2115" s="54" t="s">
        <v>21</v>
      </c>
      <c r="J2115" s="55">
        <v>39630</v>
      </c>
    </row>
    <row r="2116" spans="1:10" x14ac:dyDescent="0.3">
      <c r="A2116" s="54" t="s">
        <v>3664</v>
      </c>
      <c r="B2116" s="54">
        <v>3600</v>
      </c>
      <c r="C2116" s="56" t="s">
        <v>23</v>
      </c>
      <c r="D2116" s="54" t="s">
        <v>3689</v>
      </c>
      <c r="E2116" s="54">
        <v>929</v>
      </c>
      <c r="F2116" s="54" t="s">
        <v>3591</v>
      </c>
      <c r="G2116" s="54">
        <v>2615305.1809999999</v>
      </c>
      <c r="H2116" s="54">
        <v>1177419.2420000001</v>
      </c>
      <c r="I2116" s="54" t="s">
        <v>21</v>
      </c>
      <c r="J2116" s="55">
        <v>39630</v>
      </c>
    </row>
    <row r="2117" spans="1:10" x14ac:dyDescent="0.3">
      <c r="A2117" s="54" t="s">
        <v>3664</v>
      </c>
      <c r="B2117" s="54">
        <v>3600</v>
      </c>
      <c r="C2117" s="56" t="s">
        <v>23</v>
      </c>
      <c r="D2117" s="54" t="s">
        <v>3664</v>
      </c>
      <c r="E2117" s="54">
        <v>942</v>
      </c>
      <c r="F2117" s="54" t="s">
        <v>3591</v>
      </c>
      <c r="G2117" s="54">
        <v>2614140.034</v>
      </c>
      <c r="H2117" s="54">
        <v>1178276.49</v>
      </c>
      <c r="I2117" s="54" t="s">
        <v>21</v>
      </c>
      <c r="J2117" s="55">
        <v>39630</v>
      </c>
    </row>
    <row r="2118" spans="1:10" x14ac:dyDescent="0.3">
      <c r="A2118" s="54" t="s">
        <v>3664</v>
      </c>
      <c r="B2118" s="54">
        <v>3603</v>
      </c>
      <c r="C2118" s="56" t="s">
        <v>23</v>
      </c>
      <c r="D2118" s="54" t="s">
        <v>3664</v>
      </c>
      <c r="E2118" s="54">
        <v>942</v>
      </c>
      <c r="F2118" s="54" t="s">
        <v>3591</v>
      </c>
      <c r="G2118" s="54">
        <v>2612338.3459999999</v>
      </c>
      <c r="H2118" s="54">
        <v>1178997.0970000001</v>
      </c>
      <c r="I2118" s="54" t="s">
        <v>21</v>
      </c>
      <c r="J2118" s="55">
        <v>39630</v>
      </c>
    </row>
    <row r="2119" spans="1:10" x14ac:dyDescent="0.3">
      <c r="A2119" s="54" t="s">
        <v>3664</v>
      </c>
      <c r="B2119" s="54">
        <v>3603</v>
      </c>
      <c r="C2119" s="56" t="s">
        <v>23</v>
      </c>
      <c r="D2119" s="54" t="s">
        <v>3663</v>
      </c>
      <c r="E2119" s="54">
        <v>944</v>
      </c>
      <c r="F2119" s="54" t="s">
        <v>3591</v>
      </c>
      <c r="G2119" s="54">
        <v>2612476.7760000001</v>
      </c>
      <c r="H2119" s="54">
        <v>1179949.8540000001</v>
      </c>
      <c r="I2119" s="54" t="s">
        <v>21</v>
      </c>
      <c r="J2119" s="55">
        <v>39630</v>
      </c>
    </row>
    <row r="2120" spans="1:10" x14ac:dyDescent="0.3">
      <c r="A2120" s="54" t="s">
        <v>3664</v>
      </c>
      <c r="B2120" s="54">
        <v>3604</v>
      </c>
      <c r="C2120" s="56" t="s">
        <v>23</v>
      </c>
      <c r="D2120" s="54" t="s">
        <v>3664</v>
      </c>
      <c r="E2120" s="54">
        <v>942</v>
      </c>
      <c r="F2120" s="54" t="s">
        <v>3591</v>
      </c>
      <c r="G2120" s="54">
        <v>2613657.557</v>
      </c>
      <c r="H2120" s="54">
        <v>1176588.2560000001</v>
      </c>
      <c r="I2120" s="54" t="s">
        <v>21</v>
      </c>
      <c r="J2120" s="55">
        <v>39630</v>
      </c>
    </row>
    <row r="2121" spans="1:10" x14ac:dyDescent="0.3">
      <c r="A2121" s="54" t="s">
        <v>3664</v>
      </c>
      <c r="B2121" s="54">
        <v>3608</v>
      </c>
      <c r="C2121" s="56" t="s">
        <v>23</v>
      </c>
      <c r="D2121" s="54" t="s">
        <v>3664</v>
      </c>
      <c r="E2121" s="54">
        <v>942</v>
      </c>
      <c r="F2121" s="54" t="s">
        <v>3591</v>
      </c>
      <c r="G2121" s="54">
        <v>2612200.2030000002</v>
      </c>
      <c r="H2121" s="54">
        <v>1176597.3500000001</v>
      </c>
      <c r="I2121" s="54" t="s">
        <v>21</v>
      </c>
      <c r="J2121" s="55">
        <v>39630</v>
      </c>
    </row>
    <row r="2122" spans="1:10" x14ac:dyDescent="0.3">
      <c r="A2122" s="54" t="s">
        <v>3670</v>
      </c>
      <c r="B2122" s="54">
        <v>3612</v>
      </c>
      <c r="C2122" s="56" t="s">
        <v>23</v>
      </c>
      <c r="D2122" s="54" t="s">
        <v>3697</v>
      </c>
      <c r="E2122" s="54">
        <v>925</v>
      </c>
      <c r="F2122" s="54" t="s">
        <v>3591</v>
      </c>
      <c r="G2122" s="54">
        <v>2616354.534</v>
      </c>
      <c r="H2122" s="54">
        <v>1181440.416</v>
      </c>
      <c r="I2122" s="54" t="s">
        <v>21</v>
      </c>
      <c r="J2122" s="55">
        <v>39630</v>
      </c>
    </row>
    <row r="2123" spans="1:10" x14ac:dyDescent="0.3">
      <c r="A2123" s="54" t="s">
        <v>3670</v>
      </c>
      <c r="B2123" s="54">
        <v>3612</v>
      </c>
      <c r="C2123" s="56" t="s">
        <v>23</v>
      </c>
      <c r="D2123" s="54" t="s">
        <v>3670</v>
      </c>
      <c r="E2123" s="54">
        <v>939</v>
      </c>
      <c r="F2123" s="54" t="s">
        <v>3591</v>
      </c>
      <c r="G2123" s="54">
        <v>2615243.5869999998</v>
      </c>
      <c r="H2123" s="54">
        <v>1181298.4029999999</v>
      </c>
      <c r="I2123" s="54" t="s">
        <v>21</v>
      </c>
      <c r="J2123" s="55">
        <v>39630</v>
      </c>
    </row>
    <row r="2124" spans="1:10" x14ac:dyDescent="0.3">
      <c r="A2124" s="54" t="s">
        <v>3670</v>
      </c>
      <c r="B2124" s="54">
        <v>3612</v>
      </c>
      <c r="C2124" s="56" t="s">
        <v>23</v>
      </c>
      <c r="D2124" s="54" t="s">
        <v>3664</v>
      </c>
      <c r="E2124" s="54">
        <v>942</v>
      </c>
      <c r="F2124" s="54" t="s">
        <v>3591</v>
      </c>
      <c r="G2124" s="54">
        <v>2615437.7039999999</v>
      </c>
      <c r="H2124" s="54">
        <v>1179402.2660000001</v>
      </c>
      <c r="I2124" s="54" t="s">
        <v>21</v>
      </c>
      <c r="J2124" s="55">
        <v>39630</v>
      </c>
    </row>
    <row r="2125" spans="1:10" x14ac:dyDescent="0.3">
      <c r="A2125" s="54" t="s">
        <v>3670</v>
      </c>
      <c r="B2125" s="54">
        <v>3613</v>
      </c>
      <c r="C2125" s="56" t="s">
        <v>23</v>
      </c>
      <c r="D2125" s="54" t="s">
        <v>3675</v>
      </c>
      <c r="E2125" s="54">
        <v>928</v>
      </c>
      <c r="F2125" s="54" t="s">
        <v>3591</v>
      </c>
      <c r="G2125" s="54">
        <v>2613216.5950000002</v>
      </c>
      <c r="H2125" s="54">
        <v>1180408.8570000001</v>
      </c>
      <c r="I2125" s="54" t="s">
        <v>21</v>
      </c>
      <c r="J2125" s="55">
        <v>39630</v>
      </c>
    </row>
    <row r="2126" spans="1:10" x14ac:dyDescent="0.3">
      <c r="A2126" s="54" t="s">
        <v>3670</v>
      </c>
      <c r="B2126" s="54">
        <v>3613</v>
      </c>
      <c r="C2126" s="56" t="s">
        <v>23</v>
      </c>
      <c r="D2126" s="54" t="s">
        <v>3670</v>
      </c>
      <c r="E2126" s="54">
        <v>939</v>
      </c>
      <c r="F2126" s="54" t="s">
        <v>3591</v>
      </c>
      <c r="G2126" s="54">
        <v>2613463.3459999999</v>
      </c>
      <c r="H2126" s="54">
        <v>1179993.9669999999</v>
      </c>
      <c r="I2126" s="54" t="s">
        <v>21</v>
      </c>
      <c r="J2126" s="55">
        <v>39630</v>
      </c>
    </row>
    <row r="2127" spans="1:10" x14ac:dyDescent="0.3">
      <c r="A2127" s="54" t="s">
        <v>3661</v>
      </c>
      <c r="B2127" s="54">
        <v>3614</v>
      </c>
      <c r="C2127" s="56" t="s">
        <v>23</v>
      </c>
      <c r="D2127" s="54" t="s">
        <v>3698</v>
      </c>
      <c r="E2127" s="54">
        <v>923</v>
      </c>
      <c r="F2127" s="54" t="s">
        <v>3591</v>
      </c>
      <c r="G2127" s="54">
        <v>2618776.9759999998</v>
      </c>
      <c r="H2127" s="54">
        <v>1183843.121</v>
      </c>
      <c r="I2127" s="54" t="s">
        <v>21</v>
      </c>
      <c r="J2127" s="55">
        <v>39630</v>
      </c>
    </row>
    <row r="2128" spans="1:10" x14ac:dyDescent="0.3">
      <c r="A2128" s="54" t="s">
        <v>3661</v>
      </c>
      <c r="B2128" s="54">
        <v>3614</v>
      </c>
      <c r="C2128" s="56" t="s">
        <v>23</v>
      </c>
      <c r="D2128" s="54" t="s">
        <v>3661</v>
      </c>
      <c r="E2128" s="54">
        <v>945</v>
      </c>
      <c r="F2128" s="54" t="s">
        <v>3591</v>
      </c>
      <c r="G2128" s="54">
        <v>2619332.6710000001</v>
      </c>
      <c r="H2128" s="54">
        <v>1183234.8799999999</v>
      </c>
      <c r="I2128" s="54" t="s">
        <v>21</v>
      </c>
      <c r="J2128" s="55">
        <v>39630</v>
      </c>
    </row>
    <row r="2129" spans="1:10" x14ac:dyDescent="0.3">
      <c r="A2129" s="54" t="s">
        <v>3700</v>
      </c>
      <c r="B2129" s="54">
        <v>3615</v>
      </c>
      <c r="C2129" s="56" t="s">
        <v>23</v>
      </c>
      <c r="D2129" s="54" t="s">
        <v>3908</v>
      </c>
      <c r="E2129" s="54">
        <v>614</v>
      </c>
      <c r="F2129" s="54" t="s">
        <v>3591</v>
      </c>
      <c r="G2129" s="54">
        <v>2618040.557</v>
      </c>
      <c r="H2129" s="54">
        <v>1186550.5519999999</v>
      </c>
      <c r="I2129" s="54" t="s">
        <v>21</v>
      </c>
      <c r="J2129" s="55">
        <v>39630</v>
      </c>
    </row>
    <row r="2130" spans="1:10" x14ac:dyDescent="0.3">
      <c r="A2130" s="54" t="s">
        <v>3700</v>
      </c>
      <c r="B2130" s="54">
        <v>3615</v>
      </c>
      <c r="C2130" s="56" t="s">
        <v>23</v>
      </c>
      <c r="D2130" s="54" t="s">
        <v>3712</v>
      </c>
      <c r="E2130" s="54">
        <v>904</v>
      </c>
      <c r="F2130" s="54" t="s">
        <v>3591</v>
      </c>
      <c r="G2130" s="54">
        <v>2621059.6510000001</v>
      </c>
      <c r="H2130" s="54">
        <v>1187741.4480000001</v>
      </c>
      <c r="I2130" s="54" t="s">
        <v>21</v>
      </c>
      <c r="J2130" s="55">
        <v>39630</v>
      </c>
    </row>
    <row r="2131" spans="1:10" x14ac:dyDescent="0.3">
      <c r="A2131" s="54" t="s">
        <v>3700</v>
      </c>
      <c r="B2131" s="54">
        <v>3615</v>
      </c>
      <c r="C2131" s="56" t="s">
        <v>23</v>
      </c>
      <c r="D2131" s="54" t="s">
        <v>3698</v>
      </c>
      <c r="E2131" s="54">
        <v>923</v>
      </c>
      <c r="F2131" s="54" t="s">
        <v>3591</v>
      </c>
      <c r="G2131" s="54">
        <v>2619658.4070000001</v>
      </c>
      <c r="H2131" s="54">
        <v>1186068.594</v>
      </c>
      <c r="I2131" s="54" t="s">
        <v>21</v>
      </c>
      <c r="J2131" s="55">
        <v>39630</v>
      </c>
    </row>
    <row r="2132" spans="1:10" x14ac:dyDescent="0.3">
      <c r="A2132" s="54" t="s">
        <v>3662</v>
      </c>
      <c r="B2132" s="54">
        <v>3616</v>
      </c>
      <c r="C2132" s="56" t="s">
        <v>23</v>
      </c>
      <c r="D2132" s="54" t="s">
        <v>3685</v>
      </c>
      <c r="E2132" s="54">
        <v>924</v>
      </c>
      <c r="F2132" s="54" t="s">
        <v>3591</v>
      </c>
      <c r="G2132" s="54">
        <v>2622180.94</v>
      </c>
      <c r="H2132" s="54">
        <v>1181263.3589999999</v>
      </c>
      <c r="I2132" s="54" t="s">
        <v>21</v>
      </c>
      <c r="J2132" s="55">
        <v>39630</v>
      </c>
    </row>
    <row r="2133" spans="1:10" x14ac:dyDescent="0.3">
      <c r="A2133" s="54" t="s">
        <v>3662</v>
      </c>
      <c r="B2133" s="54">
        <v>3616</v>
      </c>
      <c r="C2133" s="56" t="s">
        <v>23</v>
      </c>
      <c r="D2133" s="54" t="s">
        <v>3687</v>
      </c>
      <c r="E2133" s="54">
        <v>935</v>
      </c>
      <c r="F2133" s="54" t="s">
        <v>3591</v>
      </c>
      <c r="G2133" s="54">
        <v>2622816.6839999999</v>
      </c>
      <c r="H2133" s="54">
        <v>1183102.9550000001</v>
      </c>
      <c r="I2133" s="54" t="s">
        <v>21</v>
      </c>
      <c r="J2133" s="55">
        <v>39630</v>
      </c>
    </row>
    <row r="2134" spans="1:10" x14ac:dyDescent="0.3">
      <c r="A2134" s="54" t="s">
        <v>3662</v>
      </c>
      <c r="B2134" s="54">
        <v>3616</v>
      </c>
      <c r="C2134" s="56" t="s">
        <v>23</v>
      </c>
      <c r="D2134" s="54" t="s">
        <v>3661</v>
      </c>
      <c r="E2134" s="54">
        <v>945</v>
      </c>
      <c r="F2134" s="54" t="s">
        <v>3591</v>
      </c>
      <c r="G2134" s="54">
        <v>2621166.4580000001</v>
      </c>
      <c r="H2134" s="54">
        <v>1183347.503</v>
      </c>
      <c r="I2134" s="54" t="s">
        <v>21</v>
      </c>
      <c r="J2134" s="55">
        <v>39630</v>
      </c>
    </row>
    <row r="2135" spans="1:10" x14ac:dyDescent="0.3">
      <c r="A2135" s="54" t="s">
        <v>3677</v>
      </c>
      <c r="B2135" s="54">
        <v>3617</v>
      </c>
      <c r="C2135" s="56" t="s">
        <v>23</v>
      </c>
      <c r="D2135" s="54" t="s">
        <v>3697</v>
      </c>
      <c r="E2135" s="54">
        <v>925</v>
      </c>
      <c r="F2135" s="54" t="s">
        <v>3591</v>
      </c>
      <c r="G2135" s="54">
        <v>2616745.48</v>
      </c>
      <c r="H2135" s="54">
        <v>1182787.2749999999</v>
      </c>
      <c r="I2135" s="54" t="s">
        <v>21</v>
      </c>
      <c r="J2135" s="55">
        <v>39630</v>
      </c>
    </row>
    <row r="2136" spans="1:10" x14ac:dyDescent="0.3">
      <c r="A2136" s="54" t="s">
        <v>3677</v>
      </c>
      <c r="B2136" s="54">
        <v>3617</v>
      </c>
      <c r="C2136" s="56" t="s">
        <v>23</v>
      </c>
      <c r="D2136" s="54" t="s">
        <v>3670</v>
      </c>
      <c r="E2136" s="54">
        <v>939</v>
      </c>
      <c r="F2136" s="54" t="s">
        <v>3591</v>
      </c>
      <c r="G2136" s="54">
        <v>2616735.4619999998</v>
      </c>
      <c r="H2136" s="54">
        <v>1182057.2690000001</v>
      </c>
      <c r="I2136" s="54" t="s">
        <v>21</v>
      </c>
      <c r="J2136" s="55">
        <v>39630</v>
      </c>
    </row>
    <row r="2137" spans="1:10" x14ac:dyDescent="0.3">
      <c r="A2137" s="54" t="s">
        <v>3660</v>
      </c>
      <c r="B2137" s="54">
        <v>3618</v>
      </c>
      <c r="C2137" s="56" t="s">
        <v>23</v>
      </c>
      <c r="D2137" s="54" t="s">
        <v>3703</v>
      </c>
      <c r="E2137" s="54">
        <v>901</v>
      </c>
      <c r="F2137" s="54" t="s">
        <v>3591</v>
      </c>
      <c r="G2137" s="54">
        <v>2628433.568</v>
      </c>
      <c r="H2137" s="54">
        <v>1184988.085</v>
      </c>
      <c r="I2137" s="54" t="s">
        <v>21</v>
      </c>
      <c r="J2137" s="55">
        <v>39630</v>
      </c>
    </row>
    <row r="2138" spans="1:10" x14ac:dyDescent="0.3">
      <c r="A2138" s="54" t="s">
        <v>3660</v>
      </c>
      <c r="B2138" s="54">
        <v>3618</v>
      </c>
      <c r="C2138" s="56" t="s">
        <v>23</v>
      </c>
      <c r="D2138" s="54" t="s">
        <v>3712</v>
      </c>
      <c r="E2138" s="54">
        <v>904</v>
      </c>
      <c r="F2138" s="54" t="s">
        <v>3591</v>
      </c>
      <c r="G2138" s="54">
        <v>2624333.7319999998</v>
      </c>
      <c r="H2138" s="54">
        <v>1185949.47</v>
      </c>
      <c r="I2138" s="54" t="s">
        <v>21</v>
      </c>
      <c r="J2138" s="55">
        <v>39630</v>
      </c>
    </row>
    <row r="2139" spans="1:10" x14ac:dyDescent="0.3">
      <c r="A2139" s="54" t="s">
        <v>3660</v>
      </c>
      <c r="B2139" s="54">
        <v>3618</v>
      </c>
      <c r="C2139" s="56" t="s">
        <v>23</v>
      </c>
      <c r="D2139" s="54" t="s">
        <v>3698</v>
      </c>
      <c r="E2139" s="54">
        <v>923</v>
      </c>
      <c r="F2139" s="54" t="s">
        <v>3591</v>
      </c>
      <c r="G2139" s="54">
        <v>2621329.6120000002</v>
      </c>
      <c r="H2139" s="54">
        <v>1185288.9920000001</v>
      </c>
      <c r="I2139" s="54" t="s">
        <v>21</v>
      </c>
      <c r="J2139" s="55">
        <v>39630</v>
      </c>
    </row>
    <row r="2140" spans="1:10" x14ac:dyDescent="0.3">
      <c r="A2140" s="54" t="s">
        <v>3660</v>
      </c>
      <c r="B2140" s="54">
        <v>3618</v>
      </c>
      <c r="C2140" s="56" t="s">
        <v>23</v>
      </c>
      <c r="D2140" s="54" t="s">
        <v>3687</v>
      </c>
      <c r="E2140" s="54">
        <v>935</v>
      </c>
      <c r="F2140" s="54" t="s">
        <v>3591</v>
      </c>
      <c r="G2140" s="54">
        <v>2624272.4539999999</v>
      </c>
      <c r="H2140" s="54">
        <v>1184502.5930000001</v>
      </c>
      <c r="I2140" s="54" t="s">
        <v>21</v>
      </c>
      <c r="J2140" s="55">
        <v>39630</v>
      </c>
    </row>
    <row r="2141" spans="1:10" x14ac:dyDescent="0.3">
      <c r="A2141" s="54" t="s">
        <v>3660</v>
      </c>
      <c r="B2141" s="54">
        <v>3618</v>
      </c>
      <c r="C2141" s="56" t="s">
        <v>23</v>
      </c>
      <c r="D2141" s="54" t="s">
        <v>3659</v>
      </c>
      <c r="E2141" s="54">
        <v>946</v>
      </c>
      <c r="F2141" s="54" t="s">
        <v>3591</v>
      </c>
      <c r="G2141" s="54">
        <v>2622794.696</v>
      </c>
      <c r="H2141" s="54">
        <v>1185341.1769999999</v>
      </c>
      <c r="I2141" s="54" t="s">
        <v>21</v>
      </c>
      <c r="J2141" s="55">
        <v>39630</v>
      </c>
    </row>
    <row r="2142" spans="1:10" x14ac:dyDescent="0.3">
      <c r="A2142" s="54" t="s">
        <v>3685</v>
      </c>
      <c r="B2142" s="54">
        <v>3619</v>
      </c>
      <c r="C2142" s="56" t="s">
        <v>23</v>
      </c>
      <c r="D2142" s="54" t="s">
        <v>3685</v>
      </c>
      <c r="E2142" s="54">
        <v>924</v>
      </c>
      <c r="F2142" s="54" t="s">
        <v>3591</v>
      </c>
      <c r="G2142" s="54">
        <v>2631313.9249999998</v>
      </c>
      <c r="H2142" s="54">
        <v>1181237.9550000001</v>
      </c>
      <c r="I2142" s="54" t="s">
        <v>21</v>
      </c>
      <c r="J2142" s="55">
        <v>39630</v>
      </c>
    </row>
    <row r="2143" spans="1:10" x14ac:dyDescent="0.3">
      <c r="A2143" s="54" t="s">
        <v>3685</v>
      </c>
      <c r="B2143" s="54">
        <v>3619</v>
      </c>
      <c r="C2143" s="56" t="s">
        <v>23</v>
      </c>
      <c r="D2143" s="54" t="s">
        <v>3690</v>
      </c>
      <c r="E2143" s="54">
        <v>932</v>
      </c>
      <c r="F2143" s="54" t="s">
        <v>3591</v>
      </c>
      <c r="G2143" s="54">
        <v>2628299.358</v>
      </c>
      <c r="H2143" s="54">
        <v>1180826.122</v>
      </c>
      <c r="I2143" s="54" t="s">
        <v>21</v>
      </c>
      <c r="J2143" s="55">
        <v>39630</v>
      </c>
    </row>
    <row r="2144" spans="1:10" x14ac:dyDescent="0.3">
      <c r="A2144" s="54" t="s">
        <v>3685</v>
      </c>
      <c r="B2144" s="54">
        <v>3619</v>
      </c>
      <c r="C2144" s="56" t="s">
        <v>23</v>
      </c>
      <c r="D2144" s="54" t="s">
        <v>3678</v>
      </c>
      <c r="E2144" s="54">
        <v>938</v>
      </c>
      <c r="F2144" s="54" t="s">
        <v>3591</v>
      </c>
      <c r="G2144" s="54">
        <v>2626287.1060000001</v>
      </c>
      <c r="H2144" s="54">
        <v>1178953.561</v>
      </c>
      <c r="I2144" s="54" t="s">
        <v>21</v>
      </c>
      <c r="J2144" s="55">
        <v>39630</v>
      </c>
    </row>
    <row r="2145" spans="1:10" x14ac:dyDescent="0.3">
      <c r="A2145" s="54" t="s">
        <v>3694</v>
      </c>
      <c r="B2145" s="54">
        <v>3622</v>
      </c>
      <c r="C2145" s="56" t="s">
        <v>23</v>
      </c>
      <c r="D2145" s="54" t="s">
        <v>3693</v>
      </c>
      <c r="E2145" s="54">
        <v>931</v>
      </c>
      <c r="F2145" s="54" t="s">
        <v>3591</v>
      </c>
      <c r="G2145" s="54">
        <v>2618657.1919999998</v>
      </c>
      <c r="H2145" s="54">
        <v>1180471.8929999999</v>
      </c>
      <c r="I2145" s="54" t="s">
        <v>21</v>
      </c>
      <c r="J2145" s="55">
        <v>39630</v>
      </c>
    </row>
    <row r="2146" spans="1:10" x14ac:dyDescent="0.3">
      <c r="A2146" s="54" t="s">
        <v>3691</v>
      </c>
      <c r="B2146" s="54">
        <v>3623</v>
      </c>
      <c r="C2146" s="56" t="s">
        <v>44</v>
      </c>
      <c r="D2146" s="54" t="s">
        <v>3690</v>
      </c>
      <c r="E2146" s="54">
        <v>932</v>
      </c>
      <c r="F2146" s="54" t="s">
        <v>3591</v>
      </c>
      <c r="G2146" s="54">
        <v>2620867.6660000002</v>
      </c>
      <c r="H2146" s="54">
        <v>1181073.804</v>
      </c>
      <c r="I2146" s="54" t="s">
        <v>21</v>
      </c>
      <c r="J2146" s="55">
        <v>39630</v>
      </c>
    </row>
    <row r="2147" spans="1:10" x14ac:dyDescent="0.3">
      <c r="A2147" s="54" t="s">
        <v>3692</v>
      </c>
      <c r="B2147" s="54">
        <v>3623</v>
      </c>
      <c r="C2147" s="56" t="s">
        <v>46</v>
      </c>
      <c r="D2147" s="54" t="s">
        <v>3690</v>
      </c>
      <c r="E2147" s="54">
        <v>932</v>
      </c>
      <c r="F2147" s="54" t="s">
        <v>3591</v>
      </c>
      <c r="G2147" s="54">
        <v>2623395.7429999998</v>
      </c>
      <c r="H2147" s="54">
        <v>1180753.004</v>
      </c>
      <c r="I2147" s="54" t="s">
        <v>21</v>
      </c>
      <c r="J2147" s="55">
        <v>39630</v>
      </c>
    </row>
    <row r="2148" spans="1:10" x14ac:dyDescent="0.3">
      <c r="A2148" s="54" t="s">
        <v>3674</v>
      </c>
      <c r="B2148" s="54">
        <v>3623</v>
      </c>
      <c r="C2148" s="56" t="s">
        <v>23</v>
      </c>
      <c r="D2148" s="54" t="s">
        <v>3678</v>
      </c>
      <c r="E2148" s="54">
        <v>938</v>
      </c>
      <c r="F2148" s="54" t="s">
        <v>3591</v>
      </c>
      <c r="G2148" s="54">
        <v>2623644.9040000001</v>
      </c>
      <c r="H2148" s="54">
        <v>1179953.43</v>
      </c>
      <c r="I2148" s="54" t="s">
        <v>21</v>
      </c>
      <c r="J2148" s="55">
        <v>39630</v>
      </c>
    </row>
    <row r="2149" spans="1:10" x14ac:dyDescent="0.3">
      <c r="A2149" s="54" t="s">
        <v>3674</v>
      </c>
      <c r="B2149" s="54">
        <v>3623</v>
      </c>
      <c r="C2149" s="56" t="s">
        <v>23</v>
      </c>
      <c r="D2149" s="54" t="s">
        <v>3673</v>
      </c>
      <c r="E2149" s="54">
        <v>940</v>
      </c>
      <c r="F2149" s="54" t="s">
        <v>3591</v>
      </c>
      <c r="G2149" s="54">
        <v>2620598.9789999998</v>
      </c>
      <c r="H2149" s="54">
        <v>1179300.3500000001</v>
      </c>
      <c r="I2149" s="54" t="s">
        <v>21</v>
      </c>
      <c r="J2149" s="55">
        <v>39630</v>
      </c>
    </row>
    <row r="2150" spans="1:10" x14ac:dyDescent="0.3">
      <c r="A2150" s="54" t="s">
        <v>3669</v>
      </c>
      <c r="B2150" s="54">
        <v>3624</v>
      </c>
      <c r="C2150" s="56" t="s">
        <v>23</v>
      </c>
      <c r="D2150" s="54" t="s">
        <v>3664</v>
      </c>
      <c r="E2150" s="54">
        <v>942</v>
      </c>
      <c r="F2150" s="54" t="s">
        <v>3591</v>
      </c>
      <c r="G2150" s="54">
        <v>2617481.7799999998</v>
      </c>
      <c r="H2150" s="54">
        <v>1178805.246</v>
      </c>
      <c r="I2150" s="54" t="s">
        <v>21</v>
      </c>
      <c r="J2150" s="55">
        <v>39630</v>
      </c>
    </row>
    <row r="2151" spans="1:10" x14ac:dyDescent="0.3">
      <c r="A2151" s="54" t="s">
        <v>3676</v>
      </c>
      <c r="B2151" s="54">
        <v>3624</v>
      </c>
      <c r="C2151" s="56" t="s">
        <v>46</v>
      </c>
      <c r="D2151" s="54" t="s">
        <v>3670</v>
      </c>
      <c r="E2151" s="54">
        <v>939</v>
      </c>
      <c r="F2151" s="54" t="s">
        <v>3591</v>
      </c>
      <c r="G2151" s="54">
        <v>2616872.2039999999</v>
      </c>
      <c r="H2151" s="54">
        <v>1179984.79</v>
      </c>
      <c r="I2151" s="54" t="s">
        <v>21</v>
      </c>
      <c r="J2151" s="55">
        <v>39630</v>
      </c>
    </row>
    <row r="2152" spans="1:10" x14ac:dyDescent="0.3">
      <c r="A2152" s="54" t="s">
        <v>3695</v>
      </c>
      <c r="B2152" s="54">
        <v>3625</v>
      </c>
      <c r="C2152" s="56" t="s">
        <v>23</v>
      </c>
      <c r="D2152" s="54" t="s">
        <v>3695</v>
      </c>
      <c r="E2152" s="54">
        <v>927</v>
      </c>
      <c r="F2152" s="54" t="s">
        <v>3591</v>
      </c>
      <c r="G2152" s="54">
        <v>2618352.821</v>
      </c>
      <c r="H2152" s="54">
        <v>1177908.206</v>
      </c>
      <c r="I2152" s="54" t="s">
        <v>21</v>
      </c>
      <c r="J2152" s="55">
        <v>39630</v>
      </c>
    </row>
    <row r="2153" spans="1:10" x14ac:dyDescent="0.3">
      <c r="A2153" s="54" t="s">
        <v>3695</v>
      </c>
      <c r="B2153" s="54">
        <v>3625</v>
      </c>
      <c r="C2153" s="56" t="s">
        <v>23</v>
      </c>
      <c r="D2153" s="54" t="s">
        <v>3689</v>
      </c>
      <c r="E2153" s="54">
        <v>929</v>
      </c>
      <c r="F2153" s="54" t="s">
        <v>3591</v>
      </c>
      <c r="G2153" s="54">
        <v>2616620.2910000002</v>
      </c>
      <c r="H2153" s="54">
        <v>1177718.233</v>
      </c>
      <c r="I2153" s="54" t="s">
        <v>21</v>
      </c>
      <c r="J2153" s="55">
        <v>39630</v>
      </c>
    </row>
    <row r="2154" spans="1:10" x14ac:dyDescent="0.3">
      <c r="A2154" s="54" t="s">
        <v>3668</v>
      </c>
      <c r="B2154" s="54">
        <v>3626</v>
      </c>
      <c r="C2154" s="56" t="s">
        <v>23</v>
      </c>
      <c r="D2154" s="54" t="s">
        <v>3689</v>
      </c>
      <c r="E2154" s="54">
        <v>929</v>
      </c>
      <c r="F2154" s="54" t="s">
        <v>3591</v>
      </c>
      <c r="G2154" s="54">
        <v>2616059.395</v>
      </c>
      <c r="H2154" s="54">
        <v>1177315.7150000001</v>
      </c>
      <c r="I2154" s="54" t="s">
        <v>21</v>
      </c>
      <c r="J2154" s="55">
        <v>39630</v>
      </c>
    </row>
    <row r="2155" spans="1:10" x14ac:dyDescent="0.3">
      <c r="A2155" s="54" t="s">
        <v>3668</v>
      </c>
      <c r="B2155" s="54">
        <v>3626</v>
      </c>
      <c r="C2155" s="56" t="s">
        <v>23</v>
      </c>
      <c r="D2155" s="54" t="s">
        <v>3664</v>
      </c>
      <c r="E2155" s="54">
        <v>942</v>
      </c>
      <c r="F2155" s="54" t="s">
        <v>3591</v>
      </c>
      <c r="G2155" s="54">
        <v>2616050.1880000001</v>
      </c>
      <c r="H2155" s="54">
        <v>1177547.709</v>
      </c>
      <c r="I2155" s="54" t="s">
        <v>21</v>
      </c>
      <c r="J2155" s="55">
        <v>39630</v>
      </c>
    </row>
    <row r="2156" spans="1:10" x14ac:dyDescent="0.3">
      <c r="A2156" s="54" t="s">
        <v>3675</v>
      </c>
      <c r="B2156" s="54">
        <v>3627</v>
      </c>
      <c r="C2156" s="56" t="s">
        <v>23</v>
      </c>
      <c r="D2156" s="54" t="s">
        <v>3675</v>
      </c>
      <c r="E2156" s="54">
        <v>928</v>
      </c>
      <c r="F2156" s="54" t="s">
        <v>3591</v>
      </c>
      <c r="G2156" s="54">
        <v>2612622.3840000001</v>
      </c>
      <c r="H2156" s="54">
        <v>1182173.1769999999</v>
      </c>
      <c r="I2156" s="54" t="s">
        <v>21</v>
      </c>
      <c r="J2156" s="55">
        <v>39630</v>
      </c>
    </row>
    <row r="2157" spans="1:10" x14ac:dyDescent="0.3">
      <c r="A2157" s="54" t="s">
        <v>3675</v>
      </c>
      <c r="B2157" s="54">
        <v>3627</v>
      </c>
      <c r="C2157" s="56" t="s">
        <v>23</v>
      </c>
      <c r="D2157" s="54" t="s">
        <v>3670</v>
      </c>
      <c r="E2157" s="54">
        <v>939</v>
      </c>
      <c r="F2157" s="54" t="s">
        <v>3591</v>
      </c>
      <c r="G2157" s="54">
        <v>2613000.2319999998</v>
      </c>
      <c r="H2157" s="54">
        <v>1181901.3500000001</v>
      </c>
      <c r="I2157" s="54" t="s">
        <v>21</v>
      </c>
      <c r="J2157" s="55">
        <v>39630</v>
      </c>
    </row>
    <row r="2158" spans="1:10" x14ac:dyDescent="0.3">
      <c r="A2158" s="54" t="s">
        <v>3728</v>
      </c>
      <c r="B2158" s="54">
        <v>3628</v>
      </c>
      <c r="C2158" s="56" t="s">
        <v>23</v>
      </c>
      <c r="D2158" s="54" t="s">
        <v>3728</v>
      </c>
      <c r="E2158" s="54">
        <v>885</v>
      </c>
      <c r="F2158" s="54" t="s">
        <v>3591</v>
      </c>
      <c r="G2158" s="54">
        <v>2610111.2429999998</v>
      </c>
      <c r="H2158" s="54">
        <v>1182849.7479999999</v>
      </c>
      <c r="I2158" s="54" t="s">
        <v>21</v>
      </c>
      <c r="J2158" s="55">
        <v>39630</v>
      </c>
    </row>
    <row r="2159" spans="1:10" x14ac:dyDescent="0.3">
      <c r="A2159" s="54" t="s">
        <v>3749</v>
      </c>
      <c r="B2159" s="54">
        <v>3629</v>
      </c>
      <c r="C2159" s="56" t="s">
        <v>44</v>
      </c>
      <c r="D2159" s="54" t="s">
        <v>3749</v>
      </c>
      <c r="E2159" s="54">
        <v>868</v>
      </c>
      <c r="F2159" s="54" t="s">
        <v>3591</v>
      </c>
      <c r="G2159" s="54">
        <v>2609716.4240000001</v>
      </c>
      <c r="H2159" s="54">
        <v>1185364.973</v>
      </c>
      <c r="I2159" s="54" t="s">
        <v>21</v>
      </c>
      <c r="J2159" s="55">
        <v>39630</v>
      </c>
    </row>
    <row r="2160" spans="1:10" x14ac:dyDescent="0.3">
      <c r="A2160" s="54" t="s">
        <v>3741</v>
      </c>
      <c r="B2160" s="54">
        <v>3629</v>
      </c>
      <c r="C2160" s="56" t="s">
        <v>23</v>
      </c>
      <c r="D2160" s="54" t="s">
        <v>3741</v>
      </c>
      <c r="E2160" s="54">
        <v>611</v>
      </c>
      <c r="F2160" s="54" t="s">
        <v>3591</v>
      </c>
      <c r="G2160" s="54">
        <v>2610601.534</v>
      </c>
      <c r="H2160" s="54">
        <v>1184633.99</v>
      </c>
      <c r="I2160" s="54" t="s">
        <v>21</v>
      </c>
      <c r="J2160" s="55">
        <v>39630</v>
      </c>
    </row>
    <row r="2161" spans="1:10" x14ac:dyDescent="0.3">
      <c r="A2161" s="54" t="s">
        <v>3741</v>
      </c>
      <c r="B2161" s="54">
        <v>3629</v>
      </c>
      <c r="C2161" s="56" t="s">
        <v>23</v>
      </c>
      <c r="D2161" s="54" t="s">
        <v>3740</v>
      </c>
      <c r="E2161" s="54">
        <v>872</v>
      </c>
      <c r="F2161" s="54" t="s">
        <v>3591</v>
      </c>
      <c r="G2161" s="54">
        <v>2609564.551</v>
      </c>
      <c r="H2161" s="54">
        <v>1184406.068</v>
      </c>
      <c r="I2161" s="54" t="s">
        <v>21</v>
      </c>
      <c r="J2161" s="55">
        <v>39630</v>
      </c>
    </row>
    <row r="2162" spans="1:10" x14ac:dyDescent="0.3">
      <c r="A2162" s="54" t="s">
        <v>3924</v>
      </c>
      <c r="B2162" s="54">
        <v>3629</v>
      </c>
      <c r="C2162" s="56" t="s">
        <v>46</v>
      </c>
      <c r="D2162" s="54" t="s">
        <v>3924</v>
      </c>
      <c r="E2162" s="54">
        <v>622</v>
      </c>
      <c r="F2162" s="54" t="s">
        <v>3591</v>
      </c>
      <c r="G2162" s="54">
        <v>2611964.023</v>
      </c>
      <c r="H2162" s="54">
        <v>1184896.024</v>
      </c>
      <c r="I2162" s="54" t="s">
        <v>21</v>
      </c>
      <c r="J2162" s="55">
        <v>39630</v>
      </c>
    </row>
    <row r="2163" spans="1:10" x14ac:dyDescent="0.3">
      <c r="A2163" s="54" t="s">
        <v>3666</v>
      </c>
      <c r="B2163" s="54">
        <v>3631</v>
      </c>
      <c r="C2163" s="56" t="s">
        <v>23</v>
      </c>
      <c r="D2163" s="54" t="s">
        <v>3794</v>
      </c>
      <c r="E2163" s="54">
        <v>770</v>
      </c>
      <c r="F2163" s="54" t="s">
        <v>3591</v>
      </c>
      <c r="G2163" s="54">
        <v>2609594.5249999999</v>
      </c>
      <c r="H2163" s="54">
        <v>1174483.6810000001</v>
      </c>
      <c r="I2163" s="54" t="s">
        <v>21</v>
      </c>
      <c r="J2163" s="55">
        <v>39630</v>
      </c>
    </row>
    <row r="2164" spans="1:10" x14ac:dyDescent="0.3">
      <c r="A2164" s="54" t="s">
        <v>3666</v>
      </c>
      <c r="B2164" s="54">
        <v>3631</v>
      </c>
      <c r="C2164" s="56" t="s">
        <v>23</v>
      </c>
      <c r="D2164" s="54" t="s">
        <v>3665</v>
      </c>
      <c r="E2164" s="54">
        <v>943</v>
      </c>
      <c r="F2164" s="54" t="s">
        <v>3591</v>
      </c>
      <c r="G2164" s="54">
        <v>2608096.5550000002</v>
      </c>
      <c r="H2164" s="54">
        <v>1175386.284</v>
      </c>
      <c r="I2164" s="54" t="s">
        <v>21</v>
      </c>
      <c r="J2164" s="55">
        <v>39630</v>
      </c>
    </row>
    <row r="2165" spans="1:10" x14ac:dyDescent="0.3">
      <c r="A2165" s="54" t="s">
        <v>3796</v>
      </c>
      <c r="B2165" s="54">
        <v>3632</v>
      </c>
      <c r="C2165" s="56" t="s">
        <v>46</v>
      </c>
      <c r="D2165" s="54" t="s">
        <v>3794</v>
      </c>
      <c r="E2165" s="54">
        <v>770</v>
      </c>
      <c r="F2165" s="54" t="s">
        <v>3591</v>
      </c>
      <c r="G2165" s="54">
        <v>2610250.6719999998</v>
      </c>
      <c r="H2165" s="54">
        <v>1172368.598</v>
      </c>
      <c r="I2165" s="54" t="s">
        <v>21</v>
      </c>
      <c r="J2165" s="55">
        <v>39630</v>
      </c>
    </row>
    <row r="2166" spans="1:10" x14ac:dyDescent="0.3">
      <c r="A2166" s="54" t="s">
        <v>3795</v>
      </c>
      <c r="B2166" s="54">
        <v>3632</v>
      </c>
      <c r="C2166" s="56" t="s">
        <v>44</v>
      </c>
      <c r="D2166" s="54" t="s">
        <v>3794</v>
      </c>
      <c r="E2166" s="54">
        <v>770</v>
      </c>
      <c r="F2166" s="54" t="s">
        <v>3591</v>
      </c>
      <c r="G2166" s="54">
        <v>2608505.156</v>
      </c>
      <c r="H2166" s="54">
        <v>1172894.307</v>
      </c>
      <c r="I2166" s="54" t="s">
        <v>21</v>
      </c>
      <c r="J2166" s="55">
        <v>39630</v>
      </c>
    </row>
    <row r="2167" spans="1:10" x14ac:dyDescent="0.3">
      <c r="A2167" s="54" t="s">
        <v>3672</v>
      </c>
      <c r="B2167" s="54">
        <v>3633</v>
      </c>
      <c r="C2167" s="56" t="s">
        <v>23</v>
      </c>
      <c r="D2167" s="54" t="s">
        <v>3672</v>
      </c>
      <c r="E2167" s="54">
        <v>921</v>
      </c>
      <c r="F2167" s="54" t="s">
        <v>3591</v>
      </c>
      <c r="G2167" s="54">
        <v>2611362.3330000001</v>
      </c>
      <c r="H2167" s="54">
        <v>1174769.9909999999</v>
      </c>
      <c r="I2167" s="54" t="s">
        <v>21</v>
      </c>
      <c r="J2167" s="55">
        <v>39630</v>
      </c>
    </row>
    <row r="2168" spans="1:10" x14ac:dyDescent="0.3">
      <c r="A2168" s="54" t="s">
        <v>3672</v>
      </c>
      <c r="B2168" s="54">
        <v>3633</v>
      </c>
      <c r="C2168" s="56" t="s">
        <v>23</v>
      </c>
      <c r="D2168" s="54" t="s">
        <v>3671</v>
      </c>
      <c r="E2168" s="54">
        <v>941</v>
      </c>
      <c r="F2168" s="54" t="s">
        <v>3591</v>
      </c>
      <c r="G2168" s="54">
        <v>2610850.128</v>
      </c>
      <c r="H2168" s="54">
        <v>1176048.1569999999</v>
      </c>
      <c r="I2168" s="54" t="s">
        <v>21</v>
      </c>
      <c r="J2168" s="55">
        <v>39630</v>
      </c>
    </row>
    <row r="2169" spans="1:10" x14ac:dyDescent="0.3">
      <c r="A2169" s="54" t="s">
        <v>3671</v>
      </c>
      <c r="B2169" s="54">
        <v>3634</v>
      </c>
      <c r="C2169" s="56" t="s">
        <v>23</v>
      </c>
      <c r="D2169" s="54" t="s">
        <v>3671</v>
      </c>
      <c r="E2169" s="54">
        <v>941</v>
      </c>
      <c r="F2169" s="54" t="s">
        <v>3591</v>
      </c>
      <c r="G2169" s="54">
        <v>2610117.415</v>
      </c>
      <c r="H2169" s="54">
        <v>1177646.1850000001</v>
      </c>
      <c r="I2169" s="54" t="s">
        <v>21</v>
      </c>
      <c r="J2169" s="55">
        <v>39630</v>
      </c>
    </row>
    <row r="2170" spans="1:10" x14ac:dyDescent="0.3">
      <c r="A2170" s="54" t="s">
        <v>3665</v>
      </c>
      <c r="B2170" s="54">
        <v>3635</v>
      </c>
      <c r="C2170" s="56" t="s">
        <v>23</v>
      </c>
      <c r="D2170" s="54" t="s">
        <v>3671</v>
      </c>
      <c r="E2170" s="54">
        <v>941</v>
      </c>
      <c r="F2170" s="54" t="s">
        <v>3591</v>
      </c>
      <c r="G2170" s="54">
        <v>2608146.3160000001</v>
      </c>
      <c r="H2170" s="54">
        <v>1177697.544</v>
      </c>
      <c r="I2170" s="54" t="s">
        <v>21</v>
      </c>
      <c r="J2170" s="55">
        <v>39630</v>
      </c>
    </row>
    <row r="2171" spans="1:10" x14ac:dyDescent="0.3">
      <c r="A2171" s="54" t="s">
        <v>3665</v>
      </c>
      <c r="B2171" s="54">
        <v>3635</v>
      </c>
      <c r="C2171" s="56" t="s">
        <v>23</v>
      </c>
      <c r="D2171" s="54" t="s">
        <v>3665</v>
      </c>
      <c r="E2171" s="54">
        <v>943</v>
      </c>
      <c r="F2171" s="54" t="s">
        <v>3591</v>
      </c>
      <c r="G2171" s="54">
        <v>2608452.287</v>
      </c>
      <c r="H2171" s="54">
        <v>1176549.5190000001</v>
      </c>
      <c r="I2171" s="54" t="s">
        <v>21</v>
      </c>
      <c r="J2171" s="55">
        <v>39630</v>
      </c>
    </row>
    <row r="2172" spans="1:10" x14ac:dyDescent="0.3">
      <c r="A2172" s="54" t="s">
        <v>3657</v>
      </c>
      <c r="B2172" s="54">
        <v>3636</v>
      </c>
      <c r="C2172" s="56" t="s">
        <v>46</v>
      </c>
      <c r="D2172" s="54" t="s">
        <v>3654</v>
      </c>
      <c r="E2172" s="54">
        <v>948</v>
      </c>
      <c r="F2172" s="54" t="s">
        <v>3591</v>
      </c>
      <c r="G2172" s="54">
        <v>2606566.7009999999</v>
      </c>
      <c r="H2172" s="54">
        <v>1179289.057</v>
      </c>
      <c r="I2172" s="54" t="s">
        <v>21</v>
      </c>
      <c r="J2172" s="55">
        <v>39630</v>
      </c>
    </row>
    <row r="2173" spans="1:10" x14ac:dyDescent="0.3">
      <c r="A2173" s="54" t="s">
        <v>3658</v>
      </c>
      <c r="B2173" s="54">
        <v>3636</v>
      </c>
      <c r="C2173" s="56" t="s">
        <v>23</v>
      </c>
      <c r="D2173" s="54" t="s">
        <v>3671</v>
      </c>
      <c r="E2173" s="54">
        <v>941</v>
      </c>
      <c r="F2173" s="54" t="s">
        <v>3591</v>
      </c>
      <c r="G2173" s="54">
        <v>2608426.2340000002</v>
      </c>
      <c r="H2173" s="54">
        <v>1178331.4890000001</v>
      </c>
      <c r="I2173" s="54" t="s">
        <v>21</v>
      </c>
      <c r="J2173" s="55">
        <v>39630</v>
      </c>
    </row>
    <row r="2174" spans="1:10" x14ac:dyDescent="0.3">
      <c r="A2174" s="54" t="s">
        <v>3658</v>
      </c>
      <c r="B2174" s="54">
        <v>3636</v>
      </c>
      <c r="C2174" s="56" t="s">
        <v>23</v>
      </c>
      <c r="D2174" s="54" t="s">
        <v>3654</v>
      </c>
      <c r="E2174" s="54">
        <v>948</v>
      </c>
      <c r="F2174" s="54" t="s">
        <v>3591</v>
      </c>
      <c r="G2174" s="54">
        <v>2607613.4479999999</v>
      </c>
      <c r="H2174" s="54">
        <v>1178559.8659999999</v>
      </c>
      <c r="I2174" s="54" t="s">
        <v>21</v>
      </c>
      <c r="J2174" s="55">
        <v>39630</v>
      </c>
    </row>
    <row r="2175" spans="1:10" x14ac:dyDescent="0.3">
      <c r="A2175" s="54" t="s">
        <v>3701</v>
      </c>
      <c r="B2175" s="54">
        <v>3638</v>
      </c>
      <c r="C2175" s="56" t="s">
        <v>23</v>
      </c>
      <c r="D2175" s="54" t="s">
        <v>3701</v>
      </c>
      <c r="E2175" s="54">
        <v>922</v>
      </c>
      <c r="F2175" s="54" t="s">
        <v>3591</v>
      </c>
      <c r="G2175" s="54">
        <v>2604206.034</v>
      </c>
      <c r="H2175" s="54">
        <v>1175310.7779999999</v>
      </c>
      <c r="I2175" s="54" t="s">
        <v>21</v>
      </c>
      <c r="J2175" s="55">
        <v>39630</v>
      </c>
    </row>
    <row r="2176" spans="1:10" x14ac:dyDescent="0.3">
      <c r="A2176" s="54" t="s">
        <v>3686</v>
      </c>
      <c r="B2176" s="54">
        <v>3638</v>
      </c>
      <c r="C2176" s="56" t="s">
        <v>54</v>
      </c>
      <c r="D2176" s="54" t="s">
        <v>3686</v>
      </c>
      <c r="E2176" s="54">
        <v>936</v>
      </c>
      <c r="F2176" s="54" t="s">
        <v>3591</v>
      </c>
      <c r="G2176" s="54">
        <v>2606501.9070000001</v>
      </c>
      <c r="H2176" s="54">
        <v>1174075.4809999999</v>
      </c>
      <c r="I2176" s="54" t="s">
        <v>21</v>
      </c>
      <c r="J2176" s="55">
        <v>39630</v>
      </c>
    </row>
    <row r="2177" spans="1:10" x14ac:dyDescent="0.3">
      <c r="A2177" s="54" t="s">
        <v>3667</v>
      </c>
      <c r="B2177" s="54">
        <v>3645</v>
      </c>
      <c r="C2177" s="56" t="s">
        <v>23</v>
      </c>
      <c r="D2177" s="54" t="s">
        <v>3799</v>
      </c>
      <c r="E2177" s="54">
        <v>768</v>
      </c>
      <c r="F2177" s="54" t="s">
        <v>3591</v>
      </c>
      <c r="G2177" s="54">
        <v>2614827.6310000001</v>
      </c>
      <c r="H2177" s="54">
        <v>1173845.165</v>
      </c>
      <c r="I2177" s="54" t="s">
        <v>21</v>
      </c>
      <c r="J2177" s="55">
        <v>39630</v>
      </c>
    </row>
    <row r="2178" spans="1:10" x14ac:dyDescent="0.3">
      <c r="A2178" s="54" t="s">
        <v>3667</v>
      </c>
      <c r="B2178" s="54">
        <v>3645</v>
      </c>
      <c r="C2178" s="56" t="s">
        <v>23</v>
      </c>
      <c r="D2178" s="54" t="s">
        <v>3664</v>
      </c>
      <c r="E2178" s="54">
        <v>942</v>
      </c>
      <c r="F2178" s="54" t="s">
        <v>3591</v>
      </c>
      <c r="G2178" s="54">
        <v>2614022.693</v>
      </c>
      <c r="H2178" s="54">
        <v>1174777.2339999999</v>
      </c>
      <c r="I2178" s="54" t="s">
        <v>21</v>
      </c>
      <c r="J2178" s="55">
        <v>39630</v>
      </c>
    </row>
    <row r="2179" spans="1:10" x14ac:dyDescent="0.3">
      <c r="A2179" s="54" t="s">
        <v>3805</v>
      </c>
      <c r="B2179" s="54">
        <v>3645</v>
      </c>
      <c r="C2179" s="56" t="s">
        <v>46</v>
      </c>
      <c r="D2179" s="54" t="s">
        <v>3804</v>
      </c>
      <c r="E2179" s="54">
        <v>767</v>
      </c>
      <c r="F2179" s="54" t="s">
        <v>3591</v>
      </c>
      <c r="G2179" s="54">
        <v>2613539.7760000001</v>
      </c>
      <c r="H2179" s="54">
        <v>1173292.9080000001</v>
      </c>
      <c r="I2179" s="54" t="s">
        <v>21</v>
      </c>
      <c r="J2179" s="55">
        <v>39630</v>
      </c>
    </row>
    <row r="2180" spans="1:10" x14ac:dyDescent="0.3">
      <c r="A2180" s="54" t="s">
        <v>3803</v>
      </c>
      <c r="B2180" s="54">
        <v>3646</v>
      </c>
      <c r="C2180" s="56" t="s">
        <v>23</v>
      </c>
      <c r="D2180" s="54" t="s">
        <v>3799</v>
      </c>
      <c r="E2180" s="54">
        <v>768</v>
      </c>
      <c r="F2180" s="54" t="s">
        <v>3591</v>
      </c>
      <c r="G2180" s="54">
        <v>2615905.2239999999</v>
      </c>
      <c r="H2180" s="54">
        <v>1172466.8910000001</v>
      </c>
      <c r="I2180" s="54" t="s">
        <v>21</v>
      </c>
      <c r="J2180" s="55">
        <v>39630</v>
      </c>
    </row>
    <row r="2181" spans="1:10" x14ac:dyDescent="0.3">
      <c r="A2181" s="54" t="s">
        <v>3804</v>
      </c>
      <c r="B2181" s="54">
        <v>3647</v>
      </c>
      <c r="C2181" s="56" t="s">
        <v>23</v>
      </c>
      <c r="D2181" s="54" t="s">
        <v>3804</v>
      </c>
      <c r="E2181" s="54">
        <v>767</v>
      </c>
      <c r="F2181" s="54" t="s">
        <v>3591</v>
      </c>
      <c r="G2181" s="54">
        <v>2612715.3739999998</v>
      </c>
      <c r="H2181" s="54">
        <v>1171400.003</v>
      </c>
      <c r="I2181" s="54" t="s">
        <v>21</v>
      </c>
      <c r="J2181" s="55">
        <v>39630</v>
      </c>
    </row>
    <row r="2182" spans="1:10" x14ac:dyDescent="0.3">
      <c r="A2182" s="54" t="s">
        <v>3689</v>
      </c>
      <c r="B2182" s="54">
        <v>3652</v>
      </c>
      <c r="C2182" s="56" t="s">
        <v>23</v>
      </c>
      <c r="D2182" s="54" t="s">
        <v>3689</v>
      </c>
      <c r="E2182" s="54">
        <v>929</v>
      </c>
      <c r="F2182" s="54" t="s">
        <v>3591</v>
      </c>
      <c r="G2182" s="54">
        <v>2617127.1660000002</v>
      </c>
      <c r="H2182" s="54">
        <v>1176695.267</v>
      </c>
      <c r="I2182" s="54" t="s">
        <v>21</v>
      </c>
      <c r="J2182" s="55">
        <v>39630</v>
      </c>
    </row>
    <row r="2183" spans="1:10" x14ac:dyDescent="0.3">
      <c r="A2183" s="54" t="s">
        <v>3689</v>
      </c>
      <c r="B2183" s="54">
        <v>3652</v>
      </c>
      <c r="C2183" s="56" t="s">
        <v>23</v>
      </c>
      <c r="D2183" s="54" t="s">
        <v>3688</v>
      </c>
      <c r="E2183" s="54">
        <v>934</v>
      </c>
      <c r="F2183" s="54" t="s">
        <v>3591</v>
      </c>
      <c r="G2183" s="54">
        <v>2617053.8309999998</v>
      </c>
      <c r="H2183" s="54">
        <v>1175881.3370000001</v>
      </c>
      <c r="I2183" s="54" t="s">
        <v>21</v>
      </c>
      <c r="J2183" s="55">
        <v>39630</v>
      </c>
    </row>
    <row r="2184" spans="1:10" x14ac:dyDescent="0.3">
      <c r="A2184" s="54" t="s">
        <v>3688</v>
      </c>
      <c r="B2184" s="54">
        <v>3653</v>
      </c>
      <c r="C2184" s="56" t="s">
        <v>23</v>
      </c>
      <c r="D2184" s="54" t="s">
        <v>3688</v>
      </c>
      <c r="E2184" s="54">
        <v>934</v>
      </c>
      <c r="F2184" s="54" t="s">
        <v>3591</v>
      </c>
      <c r="G2184" s="54">
        <v>2617985.8429999999</v>
      </c>
      <c r="H2184" s="54">
        <v>1175621.55</v>
      </c>
      <c r="I2184" s="54" t="s">
        <v>21</v>
      </c>
      <c r="J2184" s="55">
        <v>39630</v>
      </c>
    </row>
    <row r="2185" spans="1:10" x14ac:dyDescent="0.3">
      <c r="A2185" s="54" t="s">
        <v>3684</v>
      </c>
      <c r="B2185" s="54">
        <v>3654</v>
      </c>
      <c r="C2185" s="56" t="s">
        <v>23</v>
      </c>
      <c r="D2185" s="54" t="s">
        <v>3688</v>
      </c>
      <c r="E2185" s="54">
        <v>934</v>
      </c>
      <c r="F2185" s="54" t="s">
        <v>3591</v>
      </c>
      <c r="G2185" s="54">
        <v>2619127.4109999998</v>
      </c>
      <c r="H2185" s="54">
        <v>1174078.94</v>
      </c>
      <c r="I2185" s="54" t="s">
        <v>21</v>
      </c>
      <c r="J2185" s="55">
        <v>39630</v>
      </c>
    </row>
    <row r="2186" spans="1:10" x14ac:dyDescent="0.3">
      <c r="A2186" s="54" t="s">
        <v>3684</v>
      </c>
      <c r="B2186" s="54">
        <v>3654</v>
      </c>
      <c r="C2186" s="56" t="s">
        <v>23</v>
      </c>
      <c r="D2186" s="54" t="s">
        <v>3678</v>
      </c>
      <c r="E2186" s="54">
        <v>938</v>
      </c>
      <c r="F2186" s="54" t="s">
        <v>3591</v>
      </c>
      <c r="G2186" s="54">
        <v>2620339.7609999999</v>
      </c>
      <c r="H2186" s="54">
        <v>1173827.861</v>
      </c>
      <c r="I2186" s="54" t="s">
        <v>21</v>
      </c>
      <c r="J2186" s="55">
        <v>39630</v>
      </c>
    </row>
    <row r="2187" spans="1:10" x14ac:dyDescent="0.3">
      <c r="A2187" s="54" t="s">
        <v>3678</v>
      </c>
      <c r="B2187" s="54">
        <v>3655</v>
      </c>
      <c r="C2187" s="56" t="s">
        <v>23</v>
      </c>
      <c r="D2187" s="54" t="s">
        <v>3678</v>
      </c>
      <c r="E2187" s="54">
        <v>938</v>
      </c>
      <c r="F2187" s="54" t="s">
        <v>3591</v>
      </c>
      <c r="G2187" s="54">
        <v>2622645.4890000001</v>
      </c>
      <c r="H2187" s="54">
        <v>1174330.3419999999</v>
      </c>
      <c r="I2187" s="54" t="s">
        <v>21</v>
      </c>
      <c r="J2187" s="55">
        <v>39630</v>
      </c>
    </row>
    <row r="2188" spans="1:10" x14ac:dyDescent="0.3">
      <c r="A2188" s="54" t="s">
        <v>3682</v>
      </c>
      <c r="B2188" s="54">
        <v>3656</v>
      </c>
      <c r="C2188" s="56" t="s">
        <v>54</v>
      </c>
      <c r="D2188" s="54" t="s">
        <v>3678</v>
      </c>
      <c r="E2188" s="54">
        <v>938</v>
      </c>
      <c r="F2188" s="54" t="s">
        <v>3591</v>
      </c>
      <c r="G2188" s="54">
        <v>2619655.0839999998</v>
      </c>
      <c r="H2188" s="54">
        <v>1174534.0819999999</v>
      </c>
      <c r="I2188" s="54" t="s">
        <v>21</v>
      </c>
      <c r="J2188" s="55">
        <v>39630</v>
      </c>
    </row>
    <row r="2189" spans="1:10" x14ac:dyDescent="0.3">
      <c r="A2189" s="54" t="s">
        <v>3681</v>
      </c>
      <c r="B2189" s="54">
        <v>3656</v>
      </c>
      <c r="C2189" s="56" t="s">
        <v>46</v>
      </c>
      <c r="D2189" s="54" t="s">
        <v>3678</v>
      </c>
      <c r="E2189" s="54">
        <v>938</v>
      </c>
      <c r="F2189" s="54" t="s">
        <v>3591</v>
      </c>
      <c r="G2189" s="54">
        <v>2619636.2390000001</v>
      </c>
      <c r="H2189" s="54">
        <v>1176341.3870000001</v>
      </c>
      <c r="I2189" s="54" t="s">
        <v>21</v>
      </c>
      <c r="J2189" s="55">
        <v>39630</v>
      </c>
    </row>
    <row r="2190" spans="1:10" x14ac:dyDescent="0.3">
      <c r="A2190" s="54" t="s">
        <v>3683</v>
      </c>
      <c r="B2190" s="54">
        <v>3656</v>
      </c>
      <c r="C2190" s="56" t="s">
        <v>23</v>
      </c>
      <c r="D2190" s="54" t="s">
        <v>3678</v>
      </c>
      <c r="E2190" s="54">
        <v>938</v>
      </c>
      <c r="F2190" s="54" t="s">
        <v>3591</v>
      </c>
      <c r="G2190" s="54">
        <v>2621000.406</v>
      </c>
      <c r="H2190" s="54">
        <v>1174972.5090000001</v>
      </c>
      <c r="I2190" s="54" t="s">
        <v>21</v>
      </c>
      <c r="J2190" s="55">
        <v>39630</v>
      </c>
    </row>
    <row r="2191" spans="1:10" x14ac:dyDescent="0.3">
      <c r="A2191" s="54" t="s">
        <v>3680</v>
      </c>
      <c r="B2191" s="54">
        <v>3657</v>
      </c>
      <c r="C2191" s="56" t="s">
        <v>23</v>
      </c>
      <c r="D2191" s="54" t="s">
        <v>3678</v>
      </c>
      <c r="E2191" s="54">
        <v>938</v>
      </c>
      <c r="F2191" s="54" t="s">
        <v>3591</v>
      </c>
      <c r="G2191" s="54">
        <v>2624335.7680000002</v>
      </c>
      <c r="H2191" s="54">
        <v>1177070.4850000001</v>
      </c>
      <c r="I2191" s="54" t="s">
        <v>21</v>
      </c>
      <c r="J2191" s="55">
        <v>39630</v>
      </c>
    </row>
    <row r="2192" spans="1:10" x14ac:dyDescent="0.3">
      <c r="A2192" s="54" t="s">
        <v>3679</v>
      </c>
      <c r="B2192" s="54">
        <v>3658</v>
      </c>
      <c r="C2192" s="56" t="s">
        <v>23</v>
      </c>
      <c r="D2192" s="54" t="s">
        <v>3678</v>
      </c>
      <c r="E2192" s="54">
        <v>938</v>
      </c>
      <c r="F2192" s="54" t="s">
        <v>3591</v>
      </c>
      <c r="G2192" s="54">
        <v>2623591.7230000002</v>
      </c>
      <c r="H2192" s="54">
        <v>1172260.236</v>
      </c>
      <c r="I2192" s="54" t="s">
        <v>21</v>
      </c>
      <c r="J2192" s="55">
        <v>39630</v>
      </c>
    </row>
    <row r="2193" spans="1:10" x14ac:dyDescent="0.3">
      <c r="A2193" s="54" t="s">
        <v>3663</v>
      </c>
      <c r="B2193" s="54">
        <v>3661</v>
      </c>
      <c r="C2193" s="56" t="s">
        <v>23</v>
      </c>
      <c r="D2193" s="54" t="s">
        <v>3663</v>
      </c>
      <c r="E2193" s="54">
        <v>944</v>
      </c>
      <c r="F2193" s="54" t="s">
        <v>3591</v>
      </c>
      <c r="G2193" s="54">
        <v>2610583.202</v>
      </c>
      <c r="H2193" s="54">
        <v>1180526.51</v>
      </c>
      <c r="I2193" s="54" t="s">
        <v>21</v>
      </c>
      <c r="J2193" s="55">
        <v>39630</v>
      </c>
    </row>
    <row r="2194" spans="1:10" x14ac:dyDescent="0.3">
      <c r="A2194" s="54" t="s">
        <v>3731</v>
      </c>
      <c r="B2194" s="54">
        <v>3662</v>
      </c>
      <c r="C2194" s="56" t="s">
        <v>23</v>
      </c>
      <c r="D2194" s="54" t="s">
        <v>3731</v>
      </c>
      <c r="E2194" s="54">
        <v>883</v>
      </c>
      <c r="F2194" s="54" t="s">
        <v>3591</v>
      </c>
      <c r="G2194" s="54">
        <v>2607691.7880000002</v>
      </c>
      <c r="H2194" s="54">
        <v>1182197.2930000001</v>
      </c>
      <c r="I2194" s="54" t="s">
        <v>21</v>
      </c>
      <c r="J2194" s="55">
        <v>39630</v>
      </c>
    </row>
    <row r="2195" spans="1:10" x14ac:dyDescent="0.3">
      <c r="A2195" s="54" t="s">
        <v>3656</v>
      </c>
      <c r="B2195" s="54">
        <v>3663</v>
      </c>
      <c r="C2195" s="56" t="s">
        <v>23</v>
      </c>
      <c r="D2195" s="54" t="s">
        <v>3656</v>
      </c>
      <c r="E2195" s="54">
        <v>867</v>
      </c>
      <c r="F2195" s="54" t="s">
        <v>3591</v>
      </c>
      <c r="G2195" s="54">
        <v>2607380.8190000001</v>
      </c>
      <c r="H2195" s="54">
        <v>1180067.8230000001</v>
      </c>
      <c r="I2195" s="54" t="s">
        <v>21</v>
      </c>
      <c r="J2195" s="55">
        <v>39630</v>
      </c>
    </row>
    <row r="2196" spans="1:10" x14ac:dyDescent="0.3">
      <c r="A2196" s="54" t="s">
        <v>3656</v>
      </c>
      <c r="B2196" s="54">
        <v>3663</v>
      </c>
      <c r="C2196" s="56" t="s">
        <v>23</v>
      </c>
      <c r="D2196" s="54" t="s">
        <v>3654</v>
      </c>
      <c r="E2196" s="54">
        <v>948</v>
      </c>
      <c r="F2196" s="54" t="s">
        <v>3591</v>
      </c>
      <c r="G2196" s="54">
        <v>2606424.389</v>
      </c>
      <c r="H2196" s="54">
        <v>1180076.4040000001</v>
      </c>
      <c r="I2196" s="54" t="s">
        <v>21</v>
      </c>
      <c r="J2196" s="55">
        <v>39630</v>
      </c>
    </row>
    <row r="2197" spans="1:10" x14ac:dyDescent="0.3">
      <c r="A2197" s="54" t="s">
        <v>3727</v>
      </c>
      <c r="B2197" s="54">
        <v>3664</v>
      </c>
      <c r="C2197" s="56" t="s">
        <v>23</v>
      </c>
      <c r="D2197" s="54" t="s">
        <v>3727</v>
      </c>
      <c r="E2197" s="54">
        <v>863</v>
      </c>
      <c r="F2197" s="54" t="s">
        <v>3591</v>
      </c>
      <c r="G2197" s="54">
        <v>2604819.2009999999</v>
      </c>
      <c r="H2197" s="54">
        <v>1182175.622</v>
      </c>
      <c r="I2197" s="54" t="s">
        <v>21</v>
      </c>
      <c r="J2197" s="55">
        <v>39630</v>
      </c>
    </row>
    <row r="2198" spans="1:10" x14ac:dyDescent="0.3">
      <c r="A2198" s="54" t="s">
        <v>3727</v>
      </c>
      <c r="B2198" s="54">
        <v>3664</v>
      </c>
      <c r="C2198" s="56" t="s">
        <v>23</v>
      </c>
      <c r="D2198" s="54" t="s">
        <v>3656</v>
      </c>
      <c r="E2198" s="54">
        <v>867</v>
      </c>
      <c r="F2198" s="54" t="s">
        <v>3591</v>
      </c>
      <c r="G2198" s="54">
        <v>2606143.298</v>
      </c>
      <c r="H2198" s="54">
        <v>1181433.1240000001</v>
      </c>
      <c r="I2198" s="54" t="s">
        <v>21</v>
      </c>
      <c r="J2198" s="55">
        <v>39630</v>
      </c>
    </row>
    <row r="2199" spans="1:10" x14ac:dyDescent="0.3">
      <c r="A2199" s="54" t="s">
        <v>3727</v>
      </c>
      <c r="B2199" s="54">
        <v>3664</v>
      </c>
      <c r="C2199" s="56" t="s">
        <v>23</v>
      </c>
      <c r="D2199" s="54" t="s">
        <v>3735</v>
      </c>
      <c r="E2199" s="54">
        <v>879</v>
      </c>
      <c r="F2199" s="54" t="s">
        <v>3591</v>
      </c>
      <c r="G2199" s="54">
        <v>2604015.2689999999</v>
      </c>
      <c r="H2199" s="54">
        <v>1181282.3729999999</v>
      </c>
      <c r="I2199" s="54" t="s">
        <v>21</v>
      </c>
      <c r="J2199" s="55">
        <v>39630</v>
      </c>
    </row>
    <row r="2200" spans="1:10" x14ac:dyDescent="0.3">
      <c r="A2200" s="54" t="s">
        <v>3727</v>
      </c>
      <c r="B2200" s="54">
        <v>3664</v>
      </c>
      <c r="C2200" s="56" t="s">
        <v>23</v>
      </c>
      <c r="D2200" s="54" t="s">
        <v>3655</v>
      </c>
      <c r="E2200" s="54">
        <v>886</v>
      </c>
      <c r="F2200" s="54" t="s">
        <v>3591</v>
      </c>
      <c r="G2200" s="54">
        <v>2605974.4950000001</v>
      </c>
      <c r="H2200" s="54">
        <v>1181407.1880000001</v>
      </c>
      <c r="I2200" s="54" t="s">
        <v>21</v>
      </c>
      <c r="J2200" s="55">
        <v>39630</v>
      </c>
    </row>
    <row r="2201" spans="1:10" x14ac:dyDescent="0.3">
      <c r="A2201" s="54" t="s">
        <v>3655</v>
      </c>
      <c r="B2201" s="54">
        <v>3665</v>
      </c>
      <c r="C2201" s="56" t="s">
        <v>23</v>
      </c>
      <c r="D2201" s="54" t="s">
        <v>3727</v>
      </c>
      <c r="E2201" s="54">
        <v>863</v>
      </c>
      <c r="F2201" s="54" t="s">
        <v>3591</v>
      </c>
      <c r="G2201" s="54">
        <v>2604410.6349999998</v>
      </c>
      <c r="H2201" s="54">
        <v>1180921.7350000001</v>
      </c>
      <c r="I2201" s="54" t="s">
        <v>21</v>
      </c>
      <c r="J2201" s="55">
        <v>39630</v>
      </c>
    </row>
    <row r="2202" spans="1:10" x14ac:dyDescent="0.3">
      <c r="A2202" s="54" t="s">
        <v>3655</v>
      </c>
      <c r="B2202" s="54">
        <v>3665</v>
      </c>
      <c r="C2202" s="56" t="s">
        <v>23</v>
      </c>
      <c r="D2202" s="54" t="s">
        <v>3655</v>
      </c>
      <c r="E2202" s="54">
        <v>886</v>
      </c>
      <c r="F2202" s="54" t="s">
        <v>3591</v>
      </c>
      <c r="G2202" s="54">
        <v>2603821.173</v>
      </c>
      <c r="H2202" s="54">
        <v>1178632.6540000001</v>
      </c>
      <c r="I2202" s="54" t="s">
        <v>21</v>
      </c>
      <c r="J2202" s="55">
        <v>39630</v>
      </c>
    </row>
    <row r="2203" spans="1:10" x14ac:dyDescent="0.3">
      <c r="A2203" s="54" t="s">
        <v>3655</v>
      </c>
      <c r="B2203" s="54">
        <v>3665</v>
      </c>
      <c r="C2203" s="56" t="s">
        <v>23</v>
      </c>
      <c r="D2203" s="54" t="s">
        <v>3654</v>
      </c>
      <c r="E2203" s="54">
        <v>948</v>
      </c>
      <c r="F2203" s="54" t="s">
        <v>3591</v>
      </c>
      <c r="G2203" s="54">
        <v>2606287.7609999999</v>
      </c>
      <c r="H2203" s="54">
        <v>1180158.075</v>
      </c>
      <c r="I2203" s="54" t="s">
        <v>21</v>
      </c>
      <c r="J2203" s="55">
        <v>39630</v>
      </c>
    </row>
    <row r="2204" spans="1:10" x14ac:dyDescent="0.3">
      <c r="A2204" s="54" t="s">
        <v>3696</v>
      </c>
      <c r="B2204" s="54">
        <v>3671</v>
      </c>
      <c r="C2204" s="56" t="s">
        <v>23</v>
      </c>
      <c r="D2204" s="54" t="s">
        <v>3696</v>
      </c>
      <c r="E2204" s="54">
        <v>606</v>
      </c>
      <c r="F2204" s="54" t="s">
        <v>3591</v>
      </c>
      <c r="G2204" s="54">
        <v>2613548.5389999999</v>
      </c>
      <c r="H2204" s="54">
        <v>1184822.1270000001</v>
      </c>
      <c r="I2204" s="54" t="s">
        <v>21</v>
      </c>
      <c r="J2204" s="55">
        <v>39630</v>
      </c>
    </row>
    <row r="2205" spans="1:10" x14ac:dyDescent="0.3">
      <c r="A2205" s="54" t="s">
        <v>3696</v>
      </c>
      <c r="B2205" s="54">
        <v>3671</v>
      </c>
      <c r="C2205" s="56" t="s">
        <v>23</v>
      </c>
      <c r="D2205" s="54" t="s">
        <v>3675</v>
      </c>
      <c r="E2205" s="54">
        <v>928</v>
      </c>
      <c r="F2205" s="54" t="s">
        <v>3591</v>
      </c>
      <c r="G2205" s="54">
        <v>2613233.4330000002</v>
      </c>
      <c r="H2205" s="54">
        <v>1184200.0959999999</v>
      </c>
      <c r="I2205" s="54" t="s">
        <v>21</v>
      </c>
      <c r="J2205" s="55">
        <v>39630</v>
      </c>
    </row>
    <row r="2206" spans="1:10" x14ac:dyDescent="0.3">
      <c r="A2206" s="54" t="s">
        <v>3934</v>
      </c>
      <c r="B2206" s="54">
        <v>3671</v>
      </c>
      <c r="C2206" s="56" t="s">
        <v>46</v>
      </c>
      <c r="D2206" s="54" t="s">
        <v>3934</v>
      </c>
      <c r="E2206" s="54">
        <v>610</v>
      </c>
      <c r="F2206" s="54" t="s">
        <v>3591</v>
      </c>
      <c r="G2206" s="54">
        <v>2612719.8160000001</v>
      </c>
      <c r="H2206" s="54">
        <v>1186379.743</v>
      </c>
      <c r="I2206" s="54" t="s">
        <v>21</v>
      </c>
      <c r="J2206" s="55">
        <v>39630</v>
      </c>
    </row>
    <row r="2207" spans="1:10" x14ac:dyDescent="0.3">
      <c r="A2207" s="54" t="s">
        <v>3927</v>
      </c>
      <c r="B2207" s="54">
        <v>3672</v>
      </c>
      <c r="C2207" s="56" t="s">
        <v>46</v>
      </c>
      <c r="D2207" s="54" t="s">
        <v>3926</v>
      </c>
      <c r="E2207" s="54">
        <v>619</v>
      </c>
      <c r="F2207" s="54" t="s">
        <v>3591</v>
      </c>
      <c r="G2207" s="54">
        <v>2616369.3339999998</v>
      </c>
      <c r="H2207" s="54">
        <v>1186845.6299999999</v>
      </c>
      <c r="I2207" s="54" t="s">
        <v>21</v>
      </c>
      <c r="J2207" s="55">
        <v>39630</v>
      </c>
    </row>
    <row r="2208" spans="1:10" x14ac:dyDescent="0.3">
      <c r="A2208" s="54" t="s">
        <v>3926</v>
      </c>
      <c r="B2208" s="54">
        <v>3672</v>
      </c>
      <c r="C2208" s="56" t="s">
        <v>23</v>
      </c>
      <c r="D2208" s="54" t="s">
        <v>3908</v>
      </c>
      <c r="E2208" s="54">
        <v>614</v>
      </c>
      <c r="F2208" s="54" t="s">
        <v>3591</v>
      </c>
      <c r="G2208" s="54">
        <v>2616010.56</v>
      </c>
      <c r="H2208" s="54">
        <v>1188010.4040000001</v>
      </c>
      <c r="I2208" s="54" t="s">
        <v>21</v>
      </c>
      <c r="J2208" s="55">
        <v>39630</v>
      </c>
    </row>
    <row r="2209" spans="1:10" x14ac:dyDescent="0.3">
      <c r="A2209" s="54" t="s">
        <v>3926</v>
      </c>
      <c r="B2209" s="54">
        <v>3672</v>
      </c>
      <c r="C2209" s="56" t="s">
        <v>23</v>
      </c>
      <c r="D2209" s="54" t="s">
        <v>3926</v>
      </c>
      <c r="E2209" s="54">
        <v>619</v>
      </c>
      <c r="F2209" s="54" t="s">
        <v>3591</v>
      </c>
      <c r="G2209" s="54">
        <v>2614269.466</v>
      </c>
      <c r="H2209" s="54">
        <v>1187802.817</v>
      </c>
      <c r="I2209" s="54" t="s">
        <v>21</v>
      </c>
      <c r="J2209" s="55">
        <v>39630</v>
      </c>
    </row>
    <row r="2210" spans="1:10" x14ac:dyDescent="0.3">
      <c r="A2210" s="54" t="s">
        <v>3908</v>
      </c>
      <c r="B2210" s="54">
        <v>3673</v>
      </c>
      <c r="C2210" s="56" t="s">
        <v>23</v>
      </c>
      <c r="D2210" s="54" t="s">
        <v>3713</v>
      </c>
      <c r="E2210" s="54">
        <v>605</v>
      </c>
      <c r="F2210" s="54" t="s">
        <v>3591</v>
      </c>
      <c r="G2210" s="54">
        <v>2619268.0060000001</v>
      </c>
      <c r="H2210" s="54">
        <v>1190551.9890000001</v>
      </c>
      <c r="I2210" s="54" t="s">
        <v>21</v>
      </c>
      <c r="J2210" s="55">
        <v>39630</v>
      </c>
    </row>
    <row r="2211" spans="1:10" x14ac:dyDescent="0.3">
      <c r="A2211" s="54" t="s">
        <v>3908</v>
      </c>
      <c r="B2211" s="54">
        <v>3673</v>
      </c>
      <c r="C2211" s="56" t="s">
        <v>23</v>
      </c>
      <c r="D2211" s="54" t="s">
        <v>3908</v>
      </c>
      <c r="E2211" s="54">
        <v>614</v>
      </c>
      <c r="F2211" s="54" t="s">
        <v>3591</v>
      </c>
      <c r="G2211" s="54">
        <v>2618621.1910000001</v>
      </c>
      <c r="H2211" s="54">
        <v>1188902.1329999999</v>
      </c>
      <c r="I2211" s="54" t="s">
        <v>21</v>
      </c>
      <c r="J2211" s="55">
        <v>39630</v>
      </c>
    </row>
    <row r="2212" spans="1:10" x14ac:dyDescent="0.3">
      <c r="A2212" s="54" t="s">
        <v>3908</v>
      </c>
      <c r="B2212" s="54">
        <v>3673</v>
      </c>
      <c r="C2212" s="56" t="s">
        <v>23</v>
      </c>
      <c r="D2212" s="54" t="s">
        <v>3907</v>
      </c>
      <c r="E2212" s="54">
        <v>629</v>
      </c>
      <c r="F2212" s="54" t="s">
        <v>3591</v>
      </c>
      <c r="G2212" s="54">
        <v>2618285.6570000001</v>
      </c>
      <c r="H2212" s="54">
        <v>1189919.1270000001</v>
      </c>
      <c r="I2212" s="54" t="s">
        <v>21</v>
      </c>
      <c r="J2212" s="55">
        <v>39630</v>
      </c>
    </row>
    <row r="2213" spans="1:10" x14ac:dyDescent="0.3">
      <c r="A2213" s="54" t="s">
        <v>3699</v>
      </c>
      <c r="B2213" s="54">
        <v>3674</v>
      </c>
      <c r="C2213" s="56" t="s">
        <v>23</v>
      </c>
      <c r="D2213" s="54" t="s">
        <v>3926</v>
      </c>
      <c r="E2213" s="54">
        <v>619</v>
      </c>
      <c r="F2213" s="54" t="s">
        <v>3591</v>
      </c>
      <c r="G2213" s="54">
        <v>2615399.1090000002</v>
      </c>
      <c r="H2213" s="54">
        <v>1185226.8899999999</v>
      </c>
      <c r="I2213" s="54" t="s">
        <v>21</v>
      </c>
      <c r="J2213" s="55">
        <v>39630</v>
      </c>
    </row>
    <row r="2214" spans="1:10" x14ac:dyDescent="0.3">
      <c r="A2214" s="54" t="s">
        <v>3699</v>
      </c>
      <c r="B2214" s="54">
        <v>3674</v>
      </c>
      <c r="C2214" s="56" t="s">
        <v>23</v>
      </c>
      <c r="D2214" s="54" t="s">
        <v>3698</v>
      </c>
      <c r="E2214" s="54">
        <v>923</v>
      </c>
      <c r="F2214" s="54" t="s">
        <v>3591</v>
      </c>
      <c r="G2214" s="54">
        <v>2616563.7119999998</v>
      </c>
      <c r="H2214" s="54">
        <v>1185762.0049999999</v>
      </c>
      <c r="I2214" s="54" t="s">
        <v>21</v>
      </c>
      <c r="J2214" s="55">
        <v>39630</v>
      </c>
    </row>
    <row r="2215" spans="1:10" x14ac:dyDescent="0.3">
      <c r="A2215" s="54" t="s">
        <v>3799</v>
      </c>
      <c r="B2215" s="54">
        <v>3700</v>
      </c>
      <c r="C2215" s="56" t="s">
        <v>23</v>
      </c>
      <c r="D2215" s="54" t="s">
        <v>3799</v>
      </c>
      <c r="E2215" s="54">
        <v>768</v>
      </c>
      <c r="F2215" s="54" t="s">
        <v>3591</v>
      </c>
      <c r="G2215" s="54">
        <v>2617821.139</v>
      </c>
      <c r="H2215" s="54">
        <v>1169980.338</v>
      </c>
      <c r="I2215" s="54" t="s">
        <v>21</v>
      </c>
      <c r="J2215" s="55">
        <v>39630</v>
      </c>
    </row>
    <row r="2216" spans="1:10" x14ac:dyDescent="0.3">
      <c r="A2216" s="54" t="s">
        <v>3802</v>
      </c>
      <c r="B2216" s="54">
        <v>3702</v>
      </c>
      <c r="C2216" s="56" t="s">
        <v>23</v>
      </c>
      <c r="D2216" s="54" t="s">
        <v>3991</v>
      </c>
      <c r="E2216" s="54">
        <v>562</v>
      </c>
      <c r="F2216" s="54" t="s">
        <v>3591</v>
      </c>
      <c r="G2216" s="54">
        <v>2618310.5299999998</v>
      </c>
      <c r="H2216" s="54">
        <v>1168441.5859999999</v>
      </c>
      <c r="I2216" s="54" t="s">
        <v>21</v>
      </c>
      <c r="J2216" s="55">
        <v>39630</v>
      </c>
    </row>
    <row r="2217" spans="1:10" x14ac:dyDescent="0.3">
      <c r="A2217" s="54" t="s">
        <v>3802</v>
      </c>
      <c r="B2217" s="54">
        <v>3702</v>
      </c>
      <c r="C2217" s="56" t="s">
        <v>23</v>
      </c>
      <c r="D2217" s="54" t="s">
        <v>3799</v>
      </c>
      <c r="E2217" s="54">
        <v>768</v>
      </c>
      <c r="F2217" s="54" t="s">
        <v>3591</v>
      </c>
      <c r="G2217" s="54">
        <v>2618571.08</v>
      </c>
      <c r="H2217" s="54">
        <v>1169061.7139999999</v>
      </c>
      <c r="I2217" s="54" t="s">
        <v>21</v>
      </c>
      <c r="J2217" s="55">
        <v>39630</v>
      </c>
    </row>
    <row r="2218" spans="1:10" x14ac:dyDescent="0.3">
      <c r="A2218" s="54" t="s">
        <v>3993</v>
      </c>
      <c r="B2218" s="54">
        <v>3703</v>
      </c>
      <c r="C2218" s="56" t="s">
        <v>23</v>
      </c>
      <c r="D2218" s="54" t="s">
        <v>3991</v>
      </c>
      <c r="E2218" s="54">
        <v>562</v>
      </c>
      <c r="F2218" s="54" t="s">
        <v>3591</v>
      </c>
      <c r="G2218" s="54">
        <v>2619776.0759999999</v>
      </c>
      <c r="H2218" s="54">
        <v>1166822.4809999999</v>
      </c>
      <c r="I2218" s="54" t="s">
        <v>21</v>
      </c>
      <c r="J2218" s="55">
        <v>39630</v>
      </c>
    </row>
    <row r="2219" spans="1:10" x14ac:dyDescent="0.3">
      <c r="A2219" s="54" t="s">
        <v>3992</v>
      </c>
      <c r="B2219" s="54">
        <v>3703</v>
      </c>
      <c r="C2219" s="54">
        <v>41</v>
      </c>
      <c r="D2219" s="54" t="s">
        <v>3991</v>
      </c>
      <c r="E2219" s="54">
        <v>562</v>
      </c>
      <c r="F2219" s="54" t="s">
        <v>3591</v>
      </c>
      <c r="G2219" s="54">
        <v>2624718.906</v>
      </c>
      <c r="H2219" s="54">
        <v>1162491.013</v>
      </c>
      <c r="I2219" s="54" t="s">
        <v>21</v>
      </c>
      <c r="J2219" s="55">
        <v>39630</v>
      </c>
    </row>
    <row r="2220" spans="1:10" x14ac:dyDescent="0.3">
      <c r="A2220" s="54" t="s">
        <v>3801</v>
      </c>
      <c r="B2220" s="54">
        <v>3704</v>
      </c>
      <c r="C2220" s="56" t="s">
        <v>23</v>
      </c>
      <c r="D2220" s="54" t="s">
        <v>3991</v>
      </c>
      <c r="E2220" s="54">
        <v>562</v>
      </c>
      <c r="F2220" s="54" t="s">
        <v>3591</v>
      </c>
      <c r="G2220" s="54">
        <v>2621040.409</v>
      </c>
      <c r="H2220" s="54">
        <v>1167633.8910000001</v>
      </c>
      <c r="I2220" s="54" t="s">
        <v>21</v>
      </c>
      <c r="J2220" s="55">
        <v>39630</v>
      </c>
    </row>
    <row r="2221" spans="1:10" x14ac:dyDescent="0.3">
      <c r="A2221" s="54" t="s">
        <v>3801</v>
      </c>
      <c r="B2221" s="54">
        <v>3704</v>
      </c>
      <c r="C2221" s="56" t="s">
        <v>23</v>
      </c>
      <c r="D2221" s="54" t="s">
        <v>3801</v>
      </c>
      <c r="E2221" s="54">
        <v>566</v>
      </c>
      <c r="F2221" s="54" t="s">
        <v>3591</v>
      </c>
      <c r="G2221" s="54">
        <v>2622846.074</v>
      </c>
      <c r="H2221" s="54">
        <v>1166983.27</v>
      </c>
      <c r="I2221" s="54" t="s">
        <v>21</v>
      </c>
      <c r="J2221" s="55">
        <v>39630</v>
      </c>
    </row>
    <row r="2222" spans="1:10" x14ac:dyDescent="0.3">
      <c r="A2222" s="54" t="s">
        <v>3801</v>
      </c>
      <c r="B2222" s="54">
        <v>3704</v>
      </c>
      <c r="C2222" s="56" t="s">
        <v>23</v>
      </c>
      <c r="D2222" s="54" t="s">
        <v>3799</v>
      </c>
      <c r="E2222" s="54">
        <v>768</v>
      </c>
      <c r="F2222" s="54" t="s">
        <v>3591</v>
      </c>
      <c r="G2222" s="54">
        <v>2621092.9479999999</v>
      </c>
      <c r="H2222" s="54">
        <v>1167829.7320000001</v>
      </c>
      <c r="I2222" s="54" t="s">
        <v>21</v>
      </c>
      <c r="J2222" s="55">
        <v>39630</v>
      </c>
    </row>
    <row r="2223" spans="1:10" x14ac:dyDescent="0.3">
      <c r="A2223" s="54" t="s">
        <v>3800</v>
      </c>
      <c r="B2223" s="54">
        <v>3705</v>
      </c>
      <c r="C2223" s="56" t="s">
        <v>23</v>
      </c>
      <c r="D2223" s="54" t="s">
        <v>3801</v>
      </c>
      <c r="E2223" s="54">
        <v>566</v>
      </c>
      <c r="F2223" s="54" t="s">
        <v>3591</v>
      </c>
      <c r="G2223" s="54">
        <v>2622059.5320000001</v>
      </c>
      <c r="H2223" s="54">
        <v>1168234.0349999999</v>
      </c>
      <c r="I2223" s="54" t="s">
        <v>21</v>
      </c>
      <c r="J2223" s="55">
        <v>39630</v>
      </c>
    </row>
    <row r="2224" spans="1:10" x14ac:dyDescent="0.3">
      <c r="A2224" s="54" t="s">
        <v>3800</v>
      </c>
      <c r="B2224" s="54">
        <v>3705</v>
      </c>
      <c r="C2224" s="56" t="s">
        <v>23</v>
      </c>
      <c r="D2224" s="54" t="s">
        <v>3799</v>
      </c>
      <c r="E2224" s="54">
        <v>768</v>
      </c>
      <c r="F2224" s="54" t="s">
        <v>3591</v>
      </c>
      <c r="G2224" s="54">
        <v>2620021.156</v>
      </c>
      <c r="H2224" s="54">
        <v>1169052.9040000001</v>
      </c>
      <c r="I2224" s="54" t="s">
        <v>21</v>
      </c>
      <c r="J2224" s="55">
        <v>39630</v>
      </c>
    </row>
    <row r="2225" spans="1:10" x14ac:dyDescent="0.3">
      <c r="A2225" s="54" t="s">
        <v>3953</v>
      </c>
      <c r="B2225" s="54">
        <v>3706</v>
      </c>
      <c r="C2225" s="56" t="s">
        <v>23</v>
      </c>
      <c r="D2225" s="54" t="s">
        <v>3972</v>
      </c>
      <c r="E2225" s="54">
        <v>575</v>
      </c>
      <c r="F2225" s="54" t="s">
        <v>3591</v>
      </c>
      <c r="G2225" s="54">
        <v>2627109.6170000001</v>
      </c>
      <c r="H2225" s="54">
        <v>1167724.645</v>
      </c>
      <c r="I2225" s="54" t="s">
        <v>21</v>
      </c>
      <c r="J2225" s="55">
        <v>39630</v>
      </c>
    </row>
    <row r="2226" spans="1:10" x14ac:dyDescent="0.3">
      <c r="A2226" s="54" t="s">
        <v>3953</v>
      </c>
      <c r="B2226" s="54">
        <v>3706</v>
      </c>
      <c r="C2226" s="56" t="s">
        <v>23</v>
      </c>
      <c r="D2226" s="54" t="s">
        <v>3953</v>
      </c>
      <c r="E2226" s="54">
        <v>585</v>
      </c>
      <c r="F2226" s="54" t="s">
        <v>3591</v>
      </c>
      <c r="G2226" s="54">
        <v>2625904.4</v>
      </c>
      <c r="H2226" s="54">
        <v>1165732.0660000001</v>
      </c>
      <c r="I2226" s="54" t="s">
        <v>21</v>
      </c>
      <c r="J2226" s="55">
        <v>39630</v>
      </c>
    </row>
    <row r="2227" spans="1:10" x14ac:dyDescent="0.3">
      <c r="A2227" s="54" t="s">
        <v>3972</v>
      </c>
      <c r="B2227" s="54">
        <v>3707</v>
      </c>
      <c r="C2227" s="56" t="s">
        <v>23</v>
      </c>
      <c r="D2227" s="54" t="s">
        <v>3972</v>
      </c>
      <c r="E2227" s="54">
        <v>575</v>
      </c>
      <c r="F2227" s="54" t="s">
        <v>3591</v>
      </c>
      <c r="G2227" s="54">
        <v>2628449.6189999999</v>
      </c>
      <c r="H2227" s="54">
        <v>1166798.956</v>
      </c>
      <c r="I2227" s="54" t="s">
        <v>21</v>
      </c>
      <c r="J2227" s="55">
        <v>39630</v>
      </c>
    </row>
    <row r="2228" spans="1:10" x14ac:dyDescent="0.3">
      <c r="A2228" s="54" t="s">
        <v>3798</v>
      </c>
      <c r="B2228" s="54">
        <v>3711</v>
      </c>
      <c r="C2228" s="56" t="s">
        <v>23</v>
      </c>
      <c r="D2228" s="54" t="s">
        <v>3991</v>
      </c>
      <c r="E2228" s="54">
        <v>562</v>
      </c>
      <c r="F2228" s="54" t="s">
        <v>3591</v>
      </c>
      <c r="G2228" s="54">
        <v>2618591.8059999999</v>
      </c>
      <c r="H2228" s="54">
        <v>1166547.4439999999</v>
      </c>
      <c r="I2228" s="54" t="s">
        <v>21</v>
      </c>
      <c r="J2228" s="55">
        <v>39630</v>
      </c>
    </row>
    <row r="2229" spans="1:10" x14ac:dyDescent="0.3">
      <c r="A2229" s="54" t="s">
        <v>3798</v>
      </c>
      <c r="B2229" s="54">
        <v>3711</v>
      </c>
      <c r="C2229" s="56" t="s">
        <v>23</v>
      </c>
      <c r="D2229" s="54" t="s">
        <v>3797</v>
      </c>
      <c r="E2229" s="54">
        <v>769</v>
      </c>
      <c r="F2229" s="54" t="s">
        <v>3591</v>
      </c>
      <c r="G2229" s="54">
        <v>2618465.8659999999</v>
      </c>
      <c r="H2229" s="54">
        <v>1166750.8370000001</v>
      </c>
      <c r="I2229" s="54" t="s">
        <v>21</v>
      </c>
      <c r="J2229" s="55">
        <v>39630</v>
      </c>
    </row>
    <row r="2230" spans="1:10" x14ac:dyDescent="0.3">
      <c r="A2230" s="54" t="s">
        <v>3983</v>
      </c>
      <c r="B2230" s="54">
        <v>3711</v>
      </c>
      <c r="C2230" s="56" t="s">
        <v>46</v>
      </c>
      <c r="D2230" s="54" t="s">
        <v>3991</v>
      </c>
      <c r="E2230" s="54">
        <v>562</v>
      </c>
      <c r="F2230" s="54" t="s">
        <v>3591</v>
      </c>
      <c r="G2230" s="54">
        <v>2619165.9270000001</v>
      </c>
      <c r="H2230" s="54">
        <v>1165398.0430000001</v>
      </c>
      <c r="I2230" s="54" t="s">
        <v>21</v>
      </c>
      <c r="J2230" s="55">
        <v>39630</v>
      </c>
    </row>
    <row r="2231" spans="1:10" x14ac:dyDescent="0.3">
      <c r="A2231" s="54" t="s">
        <v>3983</v>
      </c>
      <c r="B2231" s="54">
        <v>3711</v>
      </c>
      <c r="C2231" s="56" t="s">
        <v>46</v>
      </c>
      <c r="D2231" s="54" t="s">
        <v>3979</v>
      </c>
      <c r="E2231" s="54">
        <v>567</v>
      </c>
      <c r="F2231" s="54" t="s">
        <v>3591</v>
      </c>
      <c r="G2231" s="54">
        <v>2617662.8259999999</v>
      </c>
      <c r="H2231" s="54">
        <v>1165620.662</v>
      </c>
      <c r="I2231" s="54" t="s">
        <v>21</v>
      </c>
      <c r="J2231" s="55">
        <v>39630</v>
      </c>
    </row>
    <row r="2232" spans="1:10" x14ac:dyDescent="0.3">
      <c r="A2232" s="54" t="s">
        <v>3979</v>
      </c>
      <c r="B2232" s="54">
        <v>3713</v>
      </c>
      <c r="C2232" s="56" t="s">
        <v>23</v>
      </c>
      <c r="D2232" s="54" t="s">
        <v>3987</v>
      </c>
      <c r="E2232" s="54">
        <v>563</v>
      </c>
      <c r="F2232" s="54" t="s">
        <v>3591</v>
      </c>
      <c r="G2232" s="54">
        <v>2617298.0329999998</v>
      </c>
      <c r="H2232" s="54">
        <v>1160590.933</v>
      </c>
      <c r="I2232" s="54" t="s">
        <v>21</v>
      </c>
      <c r="J2232" s="55">
        <v>39630</v>
      </c>
    </row>
    <row r="2233" spans="1:10" x14ac:dyDescent="0.3">
      <c r="A2233" s="54" t="s">
        <v>3979</v>
      </c>
      <c r="B2233" s="54">
        <v>3713</v>
      </c>
      <c r="C2233" s="56" t="s">
        <v>23</v>
      </c>
      <c r="D2233" s="54" t="s">
        <v>3979</v>
      </c>
      <c r="E2233" s="54">
        <v>567</v>
      </c>
      <c r="F2233" s="54" t="s">
        <v>3591</v>
      </c>
      <c r="G2233" s="54">
        <v>2619551.5180000002</v>
      </c>
      <c r="H2233" s="54">
        <v>1160388.1459999999</v>
      </c>
      <c r="I2233" s="54" t="s">
        <v>21</v>
      </c>
      <c r="J2233" s="55">
        <v>39630</v>
      </c>
    </row>
    <row r="2234" spans="1:10" x14ac:dyDescent="0.3">
      <c r="A2234" s="54" t="s">
        <v>3987</v>
      </c>
      <c r="B2234" s="54">
        <v>3714</v>
      </c>
      <c r="C2234" s="56" t="s">
        <v>23</v>
      </c>
      <c r="D2234" s="54" t="s">
        <v>3987</v>
      </c>
      <c r="E2234" s="54">
        <v>563</v>
      </c>
      <c r="F2234" s="54" t="s">
        <v>3591</v>
      </c>
      <c r="G2234" s="54">
        <v>2615157.2620000001</v>
      </c>
      <c r="H2234" s="54">
        <v>1159267.3770000001</v>
      </c>
      <c r="I2234" s="54" t="s">
        <v>21</v>
      </c>
      <c r="J2234" s="55">
        <v>39630</v>
      </c>
    </row>
    <row r="2235" spans="1:10" x14ac:dyDescent="0.3">
      <c r="A2235" s="54" t="s">
        <v>3982</v>
      </c>
      <c r="B2235" s="54">
        <v>3714</v>
      </c>
      <c r="C2235" s="56" t="s">
        <v>44</v>
      </c>
      <c r="D2235" s="54" t="s">
        <v>3979</v>
      </c>
      <c r="E2235" s="54">
        <v>567</v>
      </c>
      <c r="F2235" s="54" t="s">
        <v>3591</v>
      </c>
      <c r="G2235" s="54">
        <v>2615529.0079999999</v>
      </c>
      <c r="H2235" s="54">
        <v>1162834.21</v>
      </c>
      <c r="I2235" s="54" t="s">
        <v>21</v>
      </c>
      <c r="J2235" s="55">
        <v>39630</v>
      </c>
    </row>
    <row r="2236" spans="1:10" x14ac:dyDescent="0.3">
      <c r="A2236" s="54" t="s">
        <v>3990</v>
      </c>
      <c r="B2236" s="54">
        <v>3715</v>
      </c>
      <c r="C2236" s="56" t="s">
        <v>23</v>
      </c>
      <c r="D2236" s="54" t="s">
        <v>3990</v>
      </c>
      <c r="E2236" s="54">
        <v>561</v>
      </c>
      <c r="F2236" s="54" t="s">
        <v>3591</v>
      </c>
      <c r="G2236" s="54">
        <v>2609181.9610000001</v>
      </c>
      <c r="H2236" s="54">
        <v>1146523.28</v>
      </c>
      <c r="I2236" s="54" t="s">
        <v>21</v>
      </c>
      <c r="J2236" s="55">
        <v>39630</v>
      </c>
    </row>
    <row r="2237" spans="1:10" x14ac:dyDescent="0.3">
      <c r="A2237" s="54" t="s">
        <v>3990</v>
      </c>
      <c r="B2237" s="54">
        <v>3715</v>
      </c>
      <c r="C2237" s="56" t="s">
        <v>23</v>
      </c>
      <c r="D2237" s="54" t="s">
        <v>3987</v>
      </c>
      <c r="E2237" s="54">
        <v>563</v>
      </c>
      <c r="F2237" s="54" t="s">
        <v>3591</v>
      </c>
      <c r="G2237" s="54">
        <v>2608383.3080000002</v>
      </c>
      <c r="H2237" s="54">
        <v>1152881.9280000001</v>
      </c>
      <c r="I2237" s="54" t="s">
        <v>21</v>
      </c>
      <c r="J2237" s="55">
        <v>39630</v>
      </c>
    </row>
    <row r="2238" spans="1:10" x14ac:dyDescent="0.3">
      <c r="A2238" s="54" t="s">
        <v>3985</v>
      </c>
      <c r="B2238" s="54">
        <v>3716</v>
      </c>
      <c r="C2238" s="56" t="s">
        <v>23</v>
      </c>
      <c r="D2238" s="54" t="s">
        <v>3987</v>
      </c>
      <c r="E2238" s="54">
        <v>563</v>
      </c>
      <c r="F2238" s="54" t="s">
        <v>3591</v>
      </c>
      <c r="G2238" s="54">
        <v>2617483.196</v>
      </c>
      <c r="H2238" s="54">
        <v>1157722.331</v>
      </c>
      <c r="I2238" s="54" t="s">
        <v>21</v>
      </c>
      <c r="J2238" s="55">
        <v>39630</v>
      </c>
    </row>
    <row r="2239" spans="1:10" x14ac:dyDescent="0.3">
      <c r="A2239" s="54" t="s">
        <v>3985</v>
      </c>
      <c r="B2239" s="54">
        <v>3716</v>
      </c>
      <c r="C2239" s="56" t="s">
        <v>23</v>
      </c>
      <c r="D2239" s="54" t="s">
        <v>3985</v>
      </c>
      <c r="E2239" s="54">
        <v>564</v>
      </c>
      <c r="F2239" s="54" t="s">
        <v>3591</v>
      </c>
      <c r="G2239" s="54">
        <v>2617592.4219999998</v>
      </c>
      <c r="H2239" s="54">
        <v>1155795.5249999999</v>
      </c>
      <c r="I2239" s="54" t="s">
        <v>21</v>
      </c>
      <c r="J2239" s="55">
        <v>39630</v>
      </c>
    </row>
    <row r="2240" spans="1:10" x14ac:dyDescent="0.3">
      <c r="A2240" s="54" t="s">
        <v>3986</v>
      </c>
      <c r="B2240" s="54">
        <v>3717</v>
      </c>
      <c r="C2240" s="56" t="s">
        <v>23</v>
      </c>
      <c r="D2240" s="54" t="s">
        <v>3985</v>
      </c>
      <c r="E2240" s="54">
        <v>564</v>
      </c>
      <c r="F2240" s="54" t="s">
        <v>3591</v>
      </c>
      <c r="G2240" s="54">
        <v>2618852.5929999999</v>
      </c>
      <c r="H2240" s="54">
        <v>1152945.017</v>
      </c>
      <c r="I2240" s="54" t="s">
        <v>21</v>
      </c>
      <c r="J2240" s="55">
        <v>39630</v>
      </c>
    </row>
    <row r="2241" spans="1:10" x14ac:dyDescent="0.3">
      <c r="A2241" s="54" t="s">
        <v>3984</v>
      </c>
      <c r="B2241" s="54">
        <v>3718</v>
      </c>
      <c r="C2241" s="56" t="s">
        <v>23</v>
      </c>
      <c r="D2241" s="54" t="s">
        <v>3984</v>
      </c>
      <c r="E2241" s="54">
        <v>565</v>
      </c>
      <c r="F2241" s="54" t="s">
        <v>3591</v>
      </c>
      <c r="G2241" s="54">
        <v>2621121.0019999999</v>
      </c>
      <c r="H2241" s="54">
        <v>1146065.301</v>
      </c>
      <c r="I2241" s="54" t="s">
        <v>21</v>
      </c>
      <c r="J2241" s="55">
        <v>39630</v>
      </c>
    </row>
    <row r="2242" spans="1:10" x14ac:dyDescent="0.3">
      <c r="A2242" s="54" t="s">
        <v>3981</v>
      </c>
      <c r="B2242" s="54">
        <v>3722</v>
      </c>
      <c r="C2242" s="56" t="s">
        <v>23</v>
      </c>
      <c r="D2242" s="54" t="s">
        <v>3979</v>
      </c>
      <c r="E2242" s="54">
        <v>567</v>
      </c>
      <c r="F2242" s="54" t="s">
        <v>3591</v>
      </c>
      <c r="G2242" s="54">
        <v>2620847.5630000001</v>
      </c>
      <c r="H2242" s="54">
        <v>1162481.2069999999</v>
      </c>
      <c r="I2242" s="54" t="s">
        <v>21</v>
      </c>
      <c r="J2242" s="55">
        <v>39630</v>
      </c>
    </row>
    <row r="2243" spans="1:10" x14ac:dyDescent="0.3">
      <c r="A2243" s="54" t="s">
        <v>3980</v>
      </c>
      <c r="B2243" s="54">
        <v>3723</v>
      </c>
      <c r="C2243" s="56" t="s">
        <v>23</v>
      </c>
      <c r="D2243" s="54" t="s">
        <v>3979</v>
      </c>
      <c r="E2243" s="54">
        <v>567</v>
      </c>
      <c r="F2243" s="54" t="s">
        <v>3591</v>
      </c>
      <c r="G2243" s="54">
        <v>2624305.9300000002</v>
      </c>
      <c r="H2243" s="54">
        <v>1155644.906</v>
      </c>
      <c r="I2243" s="54" t="s">
        <v>21</v>
      </c>
      <c r="J2243" s="55">
        <v>39630</v>
      </c>
    </row>
    <row r="2244" spans="1:10" x14ac:dyDescent="0.3">
      <c r="A2244" s="54" t="s">
        <v>3989</v>
      </c>
      <c r="B2244" s="54">
        <v>3724</v>
      </c>
      <c r="C2244" s="56" t="s">
        <v>23</v>
      </c>
      <c r="D2244" s="54" t="s">
        <v>3987</v>
      </c>
      <c r="E2244" s="54">
        <v>563</v>
      </c>
      <c r="F2244" s="54" t="s">
        <v>3591</v>
      </c>
      <c r="G2244" s="54">
        <v>2611766.4959999998</v>
      </c>
      <c r="H2244" s="54">
        <v>1156699.432</v>
      </c>
      <c r="I2244" s="54" t="s">
        <v>21</v>
      </c>
      <c r="J2244" s="55">
        <v>39630</v>
      </c>
    </row>
    <row r="2245" spans="1:10" x14ac:dyDescent="0.3">
      <c r="A2245" s="54" t="s">
        <v>3988</v>
      </c>
      <c r="B2245" s="54">
        <v>3725</v>
      </c>
      <c r="C2245" s="56" t="s">
        <v>23</v>
      </c>
      <c r="D2245" s="54" t="s">
        <v>3990</v>
      </c>
      <c r="E2245" s="54">
        <v>561</v>
      </c>
      <c r="F2245" s="54" t="s">
        <v>3591</v>
      </c>
      <c r="G2245" s="54">
        <v>2611244.219</v>
      </c>
      <c r="H2245" s="54">
        <v>1151971.51</v>
      </c>
      <c r="I2245" s="54" t="s">
        <v>21</v>
      </c>
      <c r="J2245" s="55">
        <v>39630</v>
      </c>
    </row>
    <row r="2246" spans="1:10" x14ac:dyDescent="0.3">
      <c r="A2246" s="54" t="s">
        <v>3988</v>
      </c>
      <c r="B2246" s="54">
        <v>3725</v>
      </c>
      <c r="C2246" s="56" t="s">
        <v>23</v>
      </c>
      <c r="D2246" s="54" t="s">
        <v>3987</v>
      </c>
      <c r="E2246" s="54">
        <v>563</v>
      </c>
      <c r="F2246" s="54" t="s">
        <v>3591</v>
      </c>
      <c r="G2246" s="54">
        <v>2612194.0210000002</v>
      </c>
      <c r="H2246" s="54">
        <v>1152972.5349999999</v>
      </c>
      <c r="I2246" s="54" t="s">
        <v>21</v>
      </c>
      <c r="J2246" s="55">
        <v>39630</v>
      </c>
    </row>
    <row r="2247" spans="1:10" x14ac:dyDescent="0.3">
      <c r="A2247" s="54" t="s">
        <v>3797</v>
      </c>
      <c r="B2247" s="54">
        <v>3752</v>
      </c>
      <c r="C2247" s="56" t="s">
        <v>23</v>
      </c>
      <c r="D2247" s="54" t="s">
        <v>3797</v>
      </c>
      <c r="E2247" s="54">
        <v>769</v>
      </c>
      <c r="F2247" s="54" t="s">
        <v>3591</v>
      </c>
      <c r="G2247" s="54">
        <v>2615647.1370000001</v>
      </c>
      <c r="H2247" s="54">
        <v>1168154.746</v>
      </c>
      <c r="I2247" s="54" t="s">
        <v>21</v>
      </c>
      <c r="J2247" s="55">
        <v>39630</v>
      </c>
    </row>
    <row r="2248" spans="1:10" x14ac:dyDescent="0.3">
      <c r="A2248" s="54" t="s">
        <v>3814</v>
      </c>
      <c r="B2248" s="54">
        <v>3753</v>
      </c>
      <c r="C2248" s="56" t="s">
        <v>23</v>
      </c>
      <c r="D2248" s="54" t="s">
        <v>3810</v>
      </c>
      <c r="E2248" s="54">
        <v>762</v>
      </c>
      <c r="F2248" s="54" t="s">
        <v>3591</v>
      </c>
      <c r="G2248" s="54">
        <v>2612286.1189999999</v>
      </c>
      <c r="H2248" s="54">
        <v>1166609.2180000001</v>
      </c>
      <c r="I2248" s="54" t="s">
        <v>21</v>
      </c>
      <c r="J2248" s="55">
        <v>39630</v>
      </c>
    </row>
    <row r="2249" spans="1:10" x14ac:dyDescent="0.3">
      <c r="A2249" s="54" t="s">
        <v>3810</v>
      </c>
      <c r="B2249" s="54">
        <v>3754</v>
      </c>
      <c r="C2249" s="56" t="s">
        <v>23</v>
      </c>
      <c r="D2249" s="54" t="s">
        <v>3810</v>
      </c>
      <c r="E2249" s="54">
        <v>762</v>
      </c>
      <c r="F2249" s="54" t="s">
        <v>3591</v>
      </c>
      <c r="G2249" s="54">
        <v>2609220.358</v>
      </c>
      <c r="H2249" s="54">
        <v>1166294.9350000001</v>
      </c>
      <c r="I2249" s="54" t="s">
        <v>21</v>
      </c>
      <c r="J2249" s="55">
        <v>39630</v>
      </c>
    </row>
    <row r="2250" spans="1:10" x14ac:dyDescent="0.3">
      <c r="A2250" s="54" t="s">
        <v>3810</v>
      </c>
      <c r="B2250" s="54">
        <v>3754</v>
      </c>
      <c r="C2250" s="56" t="s">
        <v>23</v>
      </c>
      <c r="D2250" s="54" t="s">
        <v>3808</v>
      </c>
      <c r="E2250" s="54">
        <v>763</v>
      </c>
      <c r="F2250" s="54" t="s">
        <v>3591</v>
      </c>
      <c r="G2250" s="54">
        <v>2609703.443</v>
      </c>
      <c r="H2250" s="54">
        <v>1167460.2860000001</v>
      </c>
      <c r="I2250" s="54" t="s">
        <v>21</v>
      </c>
      <c r="J2250" s="55">
        <v>39630</v>
      </c>
    </row>
    <row r="2251" spans="1:10" x14ac:dyDescent="0.3">
      <c r="A2251" s="54" t="s">
        <v>3813</v>
      </c>
      <c r="B2251" s="54">
        <v>3755</v>
      </c>
      <c r="C2251" s="56" t="s">
        <v>23</v>
      </c>
      <c r="D2251" s="54" t="s">
        <v>3810</v>
      </c>
      <c r="E2251" s="54">
        <v>762</v>
      </c>
      <c r="F2251" s="54" t="s">
        <v>3591</v>
      </c>
      <c r="G2251" s="54">
        <v>2610473.787</v>
      </c>
      <c r="H2251" s="54">
        <v>1161109.2450000001</v>
      </c>
      <c r="I2251" s="54" t="s">
        <v>21</v>
      </c>
      <c r="J2251" s="55">
        <v>39630</v>
      </c>
    </row>
    <row r="2252" spans="1:10" x14ac:dyDescent="0.3">
      <c r="A2252" s="54" t="s">
        <v>3812</v>
      </c>
      <c r="B2252" s="54">
        <v>3756</v>
      </c>
      <c r="C2252" s="56" t="s">
        <v>23</v>
      </c>
      <c r="D2252" s="54" t="s">
        <v>3810</v>
      </c>
      <c r="E2252" s="54">
        <v>762</v>
      </c>
      <c r="F2252" s="54" t="s">
        <v>3591</v>
      </c>
      <c r="G2252" s="54">
        <v>2601763.3879999998</v>
      </c>
      <c r="H2252" s="54">
        <v>1160645.564</v>
      </c>
      <c r="I2252" s="54" t="s">
        <v>21</v>
      </c>
      <c r="J2252" s="55">
        <v>39630</v>
      </c>
    </row>
    <row r="2253" spans="1:10" x14ac:dyDescent="0.3">
      <c r="A2253" s="54" t="s">
        <v>3811</v>
      </c>
      <c r="B2253" s="54">
        <v>3757</v>
      </c>
      <c r="C2253" s="56" t="s">
        <v>23</v>
      </c>
      <c r="D2253" s="54" t="s">
        <v>3810</v>
      </c>
      <c r="E2253" s="54">
        <v>762</v>
      </c>
      <c r="F2253" s="54" t="s">
        <v>3591</v>
      </c>
      <c r="G2253" s="54">
        <v>2605228.4920000001</v>
      </c>
      <c r="H2253" s="54">
        <v>1156233.307</v>
      </c>
      <c r="I2253" s="54" t="s">
        <v>21</v>
      </c>
      <c r="J2253" s="55">
        <v>39630</v>
      </c>
    </row>
    <row r="2254" spans="1:10" x14ac:dyDescent="0.3">
      <c r="A2254" s="54" t="s">
        <v>3809</v>
      </c>
      <c r="B2254" s="54">
        <v>3758</v>
      </c>
      <c r="C2254" s="56" t="s">
        <v>23</v>
      </c>
      <c r="D2254" s="54" t="s">
        <v>3808</v>
      </c>
      <c r="E2254" s="54">
        <v>763</v>
      </c>
      <c r="F2254" s="54" t="s">
        <v>3591</v>
      </c>
      <c r="G2254" s="54">
        <v>2611942.0040000002</v>
      </c>
      <c r="H2254" s="54">
        <v>1169014.3899999999</v>
      </c>
      <c r="I2254" s="54" t="s">
        <v>21</v>
      </c>
      <c r="J2254" s="55">
        <v>39630</v>
      </c>
    </row>
    <row r="2255" spans="1:10" x14ac:dyDescent="0.3">
      <c r="A2255" s="54" t="s">
        <v>3808</v>
      </c>
      <c r="B2255" s="54">
        <v>3762</v>
      </c>
      <c r="C2255" s="56" t="s">
        <v>23</v>
      </c>
      <c r="D2255" s="54" t="s">
        <v>3808</v>
      </c>
      <c r="E2255" s="54">
        <v>763</v>
      </c>
      <c r="F2255" s="54" t="s">
        <v>3591</v>
      </c>
      <c r="G2255" s="54">
        <v>2606500.0580000002</v>
      </c>
      <c r="H2255" s="54">
        <v>1167303.031</v>
      </c>
      <c r="I2255" s="54" t="s">
        <v>21</v>
      </c>
      <c r="J2255" s="55">
        <v>39630</v>
      </c>
    </row>
    <row r="2256" spans="1:10" x14ac:dyDescent="0.3">
      <c r="A2256" s="54" t="s">
        <v>3815</v>
      </c>
      <c r="B2256" s="54">
        <v>3763</v>
      </c>
      <c r="C2256" s="56" t="s">
        <v>23</v>
      </c>
      <c r="D2256" s="54" t="s">
        <v>3815</v>
      </c>
      <c r="E2256" s="54">
        <v>761</v>
      </c>
      <c r="F2256" s="54" t="s">
        <v>3591</v>
      </c>
      <c r="G2256" s="54">
        <v>2605381.3119999999</v>
      </c>
      <c r="H2256" s="54">
        <v>1168313.9850000001</v>
      </c>
      <c r="I2256" s="54" t="s">
        <v>21</v>
      </c>
      <c r="J2256" s="55">
        <v>39630</v>
      </c>
    </row>
    <row r="2257" spans="1:10" x14ac:dyDescent="0.3">
      <c r="A2257" s="54" t="s">
        <v>3807</v>
      </c>
      <c r="B2257" s="54">
        <v>3764</v>
      </c>
      <c r="C2257" s="56" t="s">
        <v>23</v>
      </c>
      <c r="D2257" s="54" t="s">
        <v>3815</v>
      </c>
      <c r="E2257" s="54">
        <v>761</v>
      </c>
      <c r="F2257" s="54" t="s">
        <v>3591</v>
      </c>
      <c r="G2257" s="54">
        <v>2602849.9449999998</v>
      </c>
      <c r="H2257" s="54">
        <v>1168524.693</v>
      </c>
      <c r="I2257" s="54" t="s">
        <v>21</v>
      </c>
      <c r="J2257" s="55">
        <v>39630</v>
      </c>
    </row>
    <row r="2258" spans="1:10" x14ac:dyDescent="0.3">
      <c r="A2258" s="54" t="s">
        <v>3807</v>
      </c>
      <c r="B2258" s="54">
        <v>3764</v>
      </c>
      <c r="C2258" s="56" t="s">
        <v>23</v>
      </c>
      <c r="D2258" s="54" t="s">
        <v>3806</v>
      </c>
      <c r="E2258" s="54">
        <v>766</v>
      </c>
      <c r="F2258" s="54" t="s">
        <v>3591</v>
      </c>
      <c r="G2258" s="54">
        <v>2602353.1860000002</v>
      </c>
      <c r="H2258" s="54">
        <v>1167091.909</v>
      </c>
      <c r="I2258" s="54" t="s">
        <v>21</v>
      </c>
      <c r="J2258" s="55">
        <v>39630</v>
      </c>
    </row>
    <row r="2259" spans="1:10" x14ac:dyDescent="0.3">
      <c r="A2259" s="54" t="s">
        <v>3806</v>
      </c>
      <c r="B2259" s="54">
        <v>3765</v>
      </c>
      <c r="C2259" s="56" t="s">
        <v>23</v>
      </c>
      <c r="D2259" s="54" t="s">
        <v>3806</v>
      </c>
      <c r="E2259" s="54">
        <v>766</v>
      </c>
      <c r="F2259" s="54" t="s">
        <v>3591</v>
      </c>
      <c r="G2259" s="54">
        <v>2598667.3130000001</v>
      </c>
      <c r="H2259" s="54">
        <v>1168491.6170000001</v>
      </c>
      <c r="I2259" s="54" t="s">
        <v>21</v>
      </c>
      <c r="J2259" s="55">
        <v>39630</v>
      </c>
    </row>
    <row r="2260" spans="1:10" x14ac:dyDescent="0.3">
      <c r="A2260" s="54" t="s">
        <v>3779</v>
      </c>
      <c r="B2260" s="54">
        <v>3766</v>
      </c>
      <c r="C2260" s="56" t="s">
        <v>23</v>
      </c>
      <c r="D2260" s="54" t="s">
        <v>3806</v>
      </c>
      <c r="E2260" s="54">
        <v>766</v>
      </c>
      <c r="F2260" s="54" t="s">
        <v>3591</v>
      </c>
      <c r="G2260" s="54">
        <v>2598638.591</v>
      </c>
      <c r="H2260" s="54">
        <v>1165040.9809999999</v>
      </c>
      <c r="I2260" s="54" t="s">
        <v>21</v>
      </c>
      <c r="J2260" s="55">
        <v>39630</v>
      </c>
    </row>
    <row r="2261" spans="1:10" x14ac:dyDescent="0.3">
      <c r="A2261" s="54" t="s">
        <v>3779</v>
      </c>
      <c r="B2261" s="54">
        <v>3766</v>
      </c>
      <c r="C2261" s="56" t="s">
        <v>23</v>
      </c>
      <c r="D2261" s="54" t="s">
        <v>3779</v>
      </c>
      <c r="E2261" s="54">
        <v>791</v>
      </c>
      <c r="F2261" s="54" t="s">
        <v>3591</v>
      </c>
      <c r="G2261" s="54">
        <v>2593844.0750000002</v>
      </c>
      <c r="H2261" s="54">
        <v>1161817.9550000001</v>
      </c>
      <c r="I2261" s="54" t="s">
        <v>21</v>
      </c>
      <c r="J2261" s="55">
        <v>39630</v>
      </c>
    </row>
    <row r="2262" spans="1:10" x14ac:dyDescent="0.3">
      <c r="A2262" s="54" t="s">
        <v>3772</v>
      </c>
      <c r="B2262" s="54">
        <v>3770</v>
      </c>
      <c r="C2262" s="56" t="s">
        <v>23</v>
      </c>
      <c r="D2262" s="54" t="s">
        <v>3779</v>
      </c>
      <c r="E2262" s="54">
        <v>791</v>
      </c>
      <c r="F2262" s="54" t="s">
        <v>3591</v>
      </c>
      <c r="G2262" s="54">
        <v>2596047.122</v>
      </c>
      <c r="H2262" s="54">
        <v>1160368.1089999999</v>
      </c>
      <c r="I2262" s="54" t="s">
        <v>21</v>
      </c>
      <c r="J2262" s="55">
        <v>39630</v>
      </c>
    </row>
    <row r="2263" spans="1:10" x14ac:dyDescent="0.3">
      <c r="A2263" s="54" t="s">
        <v>3772</v>
      </c>
      <c r="B2263" s="54">
        <v>3770</v>
      </c>
      <c r="C2263" s="56" t="s">
        <v>23</v>
      </c>
      <c r="D2263" s="54" t="s">
        <v>3772</v>
      </c>
      <c r="E2263" s="54">
        <v>794</v>
      </c>
      <c r="F2263" s="54" t="s">
        <v>3591</v>
      </c>
      <c r="G2263" s="54">
        <v>2596288.2059999998</v>
      </c>
      <c r="H2263" s="54">
        <v>1156523.439</v>
      </c>
      <c r="I2263" s="54" t="s">
        <v>21</v>
      </c>
      <c r="J2263" s="55">
        <v>39630</v>
      </c>
    </row>
    <row r="2264" spans="1:10" x14ac:dyDescent="0.3">
      <c r="A2264" s="54" t="s">
        <v>3774</v>
      </c>
      <c r="B2264" s="54">
        <v>3771</v>
      </c>
      <c r="C2264" s="56" t="s">
        <v>23</v>
      </c>
      <c r="D2264" s="54" t="s">
        <v>3772</v>
      </c>
      <c r="E2264" s="54">
        <v>794</v>
      </c>
      <c r="F2264" s="54" t="s">
        <v>3591</v>
      </c>
      <c r="G2264" s="54">
        <v>2598074.477</v>
      </c>
      <c r="H2264" s="54">
        <v>1154763.5689999999</v>
      </c>
      <c r="I2264" s="54" t="s">
        <v>21</v>
      </c>
      <c r="J2264" s="55">
        <v>39630</v>
      </c>
    </row>
    <row r="2265" spans="1:10" x14ac:dyDescent="0.3">
      <c r="A2265" s="54" t="s">
        <v>3775</v>
      </c>
      <c r="B2265" s="54">
        <v>3772</v>
      </c>
      <c r="C2265" s="56" t="s">
        <v>23</v>
      </c>
      <c r="D2265" s="54" t="s">
        <v>3775</v>
      </c>
      <c r="E2265" s="54">
        <v>793</v>
      </c>
      <c r="F2265" s="54" t="s">
        <v>3591</v>
      </c>
      <c r="G2265" s="54">
        <v>2596534.5869999998</v>
      </c>
      <c r="H2265" s="54">
        <v>1148901.9920000001</v>
      </c>
      <c r="I2265" s="54" t="s">
        <v>21</v>
      </c>
      <c r="J2265" s="55">
        <v>39630</v>
      </c>
    </row>
    <row r="2266" spans="1:10" x14ac:dyDescent="0.3">
      <c r="A2266" s="54" t="s">
        <v>3776</v>
      </c>
      <c r="B2266" s="54">
        <v>3773</v>
      </c>
      <c r="C2266" s="56" t="s">
        <v>23</v>
      </c>
      <c r="D2266" s="54" t="s">
        <v>3777</v>
      </c>
      <c r="E2266" s="54">
        <v>792</v>
      </c>
      <c r="F2266" s="54" t="s">
        <v>3591</v>
      </c>
      <c r="G2266" s="54">
        <v>2598665.9019999998</v>
      </c>
      <c r="H2266" s="54">
        <v>1148080.96</v>
      </c>
      <c r="I2266" s="54" t="s">
        <v>21</v>
      </c>
      <c r="J2266" s="55">
        <v>39630</v>
      </c>
    </row>
    <row r="2267" spans="1:10" x14ac:dyDescent="0.3">
      <c r="A2267" s="54" t="s">
        <v>3776</v>
      </c>
      <c r="B2267" s="54">
        <v>3773</v>
      </c>
      <c r="C2267" s="56" t="s">
        <v>23</v>
      </c>
      <c r="D2267" s="54" t="s">
        <v>3775</v>
      </c>
      <c r="E2267" s="54">
        <v>793</v>
      </c>
      <c r="F2267" s="54" t="s">
        <v>3591</v>
      </c>
      <c r="G2267" s="54">
        <v>2602560.2400000002</v>
      </c>
      <c r="H2267" s="54">
        <v>1150891.243</v>
      </c>
      <c r="I2267" s="54" t="s">
        <v>21</v>
      </c>
      <c r="J2267" s="55">
        <v>39630</v>
      </c>
    </row>
    <row r="2268" spans="1:10" x14ac:dyDescent="0.3">
      <c r="A2268" s="54" t="s">
        <v>3778</v>
      </c>
      <c r="B2268" s="54">
        <v>3775</v>
      </c>
      <c r="C2268" s="56" t="s">
        <v>23</v>
      </c>
      <c r="D2268" s="54" t="s">
        <v>3777</v>
      </c>
      <c r="E2268" s="54">
        <v>792</v>
      </c>
      <c r="F2268" s="54" t="s">
        <v>3591</v>
      </c>
      <c r="G2268" s="54">
        <v>2602023.182</v>
      </c>
      <c r="H2268" s="54">
        <v>1142492.95</v>
      </c>
      <c r="I2268" s="54" t="s">
        <v>21</v>
      </c>
      <c r="J2268" s="55">
        <v>39630</v>
      </c>
    </row>
    <row r="2269" spans="1:10" x14ac:dyDescent="0.3">
      <c r="A2269" s="54" t="s">
        <v>3773</v>
      </c>
      <c r="B2269" s="54">
        <v>3776</v>
      </c>
      <c r="C2269" s="56" t="s">
        <v>23</v>
      </c>
      <c r="D2269" s="54" t="s">
        <v>3772</v>
      </c>
      <c r="E2269" s="54">
        <v>794</v>
      </c>
      <c r="F2269" s="54" t="s">
        <v>3591</v>
      </c>
      <c r="G2269" s="54">
        <v>2592690.1329999999</v>
      </c>
      <c r="H2269" s="54">
        <v>1152454.4920000001</v>
      </c>
      <c r="I2269" s="54" t="s">
        <v>21</v>
      </c>
      <c r="J2269" s="55">
        <v>39630</v>
      </c>
    </row>
    <row r="2270" spans="1:10" x14ac:dyDescent="0.3">
      <c r="A2270" s="54" t="s">
        <v>3766</v>
      </c>
      <c r="B2270" s="54">
        <v>3777</v>
      </c>
      <c r="C2270" s="56" t="s">
        <v>23</v>
      </c>
      <c r="D2270" s="54" t="s">
        <v>3772</v>
      </c>
      <c r="E2270" s="54">
        <v>794</v>
      </c>
      <c r="F2270" s="54" t="s">
        <v>3591</v>
      </c>
      <c r="G2270" s="54">
        <v>2591915.747</v>
      </c>
      <c r="H2270" s="54">
        <v>1150699.56</v>
      </c>
      <c r="I2270" s="54" t="s">
        <v>21</v>
      </c>
      <c r="J2270" s="55">
        <v>39630</v>
      </c>
    </row>
    <row r="2271" spans="1:10" x14ac:dyDescent="0.3">
      <c r="A2271" s="54" t="s">
        <v>3766</v>
      </c>
      <c r="B2271" s="54">
        <v>3777</v>
      </c>
      <c r="C2271" s="56" t="s">
        <v>23</v>
      </c>
      <c r="D2271" s="54" t="s">
        <v>3761</v>
      </c>
      <c r="E2271" s="54">
        <v>843</v>
      </c>
      <c r="F2271" s="54" t="s">
        <v>3591</v>
      </c>
      <c r="G2271" s="54">
        <v>2590410.5630000001</v>
      </c>
      <c r="H2271" s="54">
        <v>1151294.1640000001</v>
      </c>
      <c r="I2271" s="54" t="s">
        <v>21</v>
      </c>
      <c r="J2271" s="55">
        <v>39630</v>
      </c>
    </row>
    <row r="2272" spans="1:10" x14ac:dyDescent="0.3">
      <c r="A2272" s="54" t="s">
        <v>3765</v>
      </c>
      <c r="B2272" s="54">
        <v>3778</v>
      </c>
      <c r="C2272" s="56" t="s">
        <v>23</v>
      </c>
      <c r="D2272" s="54" t="s">
        <v>3761</v>
      </c>
      <c r="E2272" s="54">
        <v>843</v>
      </c>
      <c r="F2272" s="54" t="s">
        <v>3591</v>
      </c>
      <c r="G2272" s="54">
        <v>2587704.9870000002</v>
      </c>
      <c r="H2272" s="54">
        <v>1150664.5349999999</v>
      </c>
      <c r="I2272" s="54" t="s">
        <v>21</v>
      </c>
      <c r="J2272" s="55">
        <v>39630</v>
      </c>
    </row>
    <row r="2273" spans="1:10" x14ac:dyDescent="0.3">
      <c r="A2273" s="54" t="s">
        <v>3764</v>
      </c>
      <c r="B2273" s="54">
        <v>3780</v>
      </c>
      <c r="C2273" s="56" t="s">
        <v>23</v>
      </c>
      <c r="D2273" s="54" t="s">
        <v>3761</v>
      </c>
      <c r="E2273" s="54">
        <v>843</v>
      </c>
      <c r="F2273" s="54" t="s">
        <v>3591</v>
      </c>
      <c r="G2273" s="54">
        <v>2588913.1</v>
      </c>
      <c r="H2273" s="54">
        <v>1147155.1969999999</v>
      </c>
      <c r="I2273" s="54" t="s">
        <v>21</v>
      </c>
      <c r="J2273" s="55">
        <v>39630</v>
      </c>
    </row>
    <row r="2274" spans="1:10" x14ac:dyDescent="0.3">
      <c r="A2274" s="54" t="s">
        <v>3763</v>
      </c>
      <c r="B2274" s="54">
        <v>3781</v>
      </c>
      <c r="C2274" s="56" t="s">
        <v>23</v>
      </c>
      <c r="D2274" s="54" t="s">
        <v>3761</v>
      </c>
      <c r="E2274" s="54">
        <v>843</v>
      </c>
      <c r="F2274" s="54" t="s">
        <v>3591</v>
      </c>
      <c r="G2274" s="54">
        <v>2592889.031</v>
      </c>
      <c r="H2274" s="54">
        <v>1145928.575</v>
      </c>
      <c r="I2274" s="54" t="s">
        <v>21</v>
      </c>
      <c r="J2274" s="55">
        <v>39630</v>
      </c>
    </row>
    <row r="2275" spans="1:10" x14ac:dyDescent="0.3">
      <c r="A2275" s="54" t="s">
        <v>3768</v>
      </c>
      <c r="B2275" s="54">
        <v>3782</v>
      </c>
      <c r="C2275" s="56" t="s">
        <v>23</v>
      </c>
      <c r="D2275" s="54" t="s">
        <v>3767</v>
      </c>
      <c r="E2275" s="54">
        <v>842</v>
      </c>
      <c r="F2275" s="54" t="s">
        <v>3591</v>
      </c>
      <c r="G2275" s="54">
        <v>2592580.551</v>
      </c>
      <c r="H2275" s="54">
        <v>1138019.622</v>
      </c>
      <c r="I2275" s="54" t="s">
        <v>21</v>
      </c>
      <c r="J2275" s="55">
        <v>39630</v>
      </c>
    </row>
    <row r="2276" spans="1:10" x14ac:dyDescent="0.3">
      <c r="A2276" s="54" t="s">
        <v>3762</v>
      </c>
      <c r="B2276" s="54">
        <v>3783</v>
      </c>
      <c r="C2276" s="56" t="s">
        <v>23</v>
      </c>
      <c r="D2276" s="54" t="s">
        <v>3761</v>
      </c>
      <c r="E2276" s="54">
        <v>843</v>
      </c>
      <c r="F2276" s="54" t="s">
        <v>3591</v>
      </c>
      <c r="G2276" s="54">
        <v>2584987.389</v>
      </c>
      <c r="H2276" s="54">
        <v>1143011.4210000001</v>
      </c>
      <c r="I2276" s="54" t="s">
        <v>21</v>
      </c>
      <c r="J2276" s="55">
        <v>39630</v>
      </c>
    </row>
    <row r="2277" spans="1:10" x14ac:dyDescent="0.3">
      <c r="A2277" s="54" t="s">
        <v>3771</v>
      </c>
      <c r="B2277" s="54">
        <v>3784</v>
      </c>
      <c r="C2277" s="56" t="s">
        <v>23</v>
      </c>
      <c r="D2277" s="54" t="s">
        <v>3769</v>
      </c>
      <c r="E2277" s="54">
        <v>841</v>
      </c>
      <c r="F2277" s="54" t="s">
        <v>3591</v>
      </c>
      <c r="G2277" s="54">
        <v>2583601.4569999999</v>
      </c>
      <c r="H2277" s="54">
        <v>1138529.4879999999</v>
      </c>
      <c r="I2277" s="54" t="s">
        <v>21</v>
      </c>
      <c r="J2277" s="55">
        <v>39630</v>
      </c>
    </row>
    <row r="2278" spans="1:10" x14ac:dyDescent="0.3">
      <c r="A2278" s="54" t="s">
        <v>3770</v>
      </c>
      <c r="B2278" s="54">
        <v>3785</v>
      </c>
      <c r="C2278" s="56" t="s">
        <v>23</v>
      </c>
      <c r="D2278" s="54" t="s">
        <v>3769</v>
      </c>
      <c r="E2278" s="54">
        <v>841</v>
      </c>
      <c r="F2278" s="54" t="s">
        <v>3591</v>
      </c>
      <c r="G2278" s="54">
        <v>2585525.0830000001</v>
      </c>
      <c r="H2278" s="54">
        <v>1135005.9169999999</v>
      </c>
      <c r="I2278" s="54" t="s">
        <v>21</v>
      </c>
      <c r="J2278" s="55">
        <v>39630</v>
      </c>
    </row>
    <row r="2279" spans="1:10" x14ac:dyDescent="0.3">
      <c r="A2279" s="54" t="s">
        <v>3761</v>
      </c>
      <c r="B2279" s="54">
        <v>3792</v>
      </c>
      <c r="C2279" s="56" t="s">
        <v>23</v>
      </c>
      <c r="D2279" s="54" t="s">
        <v>3761</v>
      </c>
      <c r="E2279" s="54">
        <v>843</v>
      </c>
      <c r="F2279" s="54" t="s">
        <v>3591</v>
      </c>
      <c r="G2279" s="54">
        <v>2585679.7030000002</v>
      </c>
      <c r="H2279" s="54">
        <v>1147409.7760000001</v>
      </c>
      <c r="I2279" s="54" t="s">
        <v>21</v>
      </c>
      <c r="J2279" s="55">
        <v>39630</v>
      </c>
    </row>
    <row r="2280" spans="1:10" x14ac:dyDescent="0.3">
      <c r="A2280" s="54" t="s">
        <v>3963</v>
      </c>
      <c r="B2280" s="54">
        <v>3800</v>
      </c>
      <c r="C2280" s="56" t="s">
        <v>23</v>
      </c>
      <c r="D2280" s="54" t="s">
        <v>3963</v>
      </c>
      <c r="E2280" s="54">
        <v>581</v>
      </c>
      <c r="F2280" s="54" t="s">
        <v>3591</v>
      </c>
      <c r="G2280" s="54">
        <v>2633661.2220000001</v>
      </c>
      <c r="H2280" s="54">
        <v>1170426.703</v>
      </c>
      <c r="I2280" s="54" t="s">
        <v>21</v>
      </c>
      <c r="J2280" s="55">
        <v>39630</v>
      </c>
    </row>
    <row r="2281" spans="1:10" x14ac:dyDescent="0.3">
      <c r="A2281" s="54" t="s">
        <v>3951</v>
      </c>
      <c r="B2281" s="54">
        <v>3800</v>
      </c>
      <c r="C2281" s="56" t="s">
        <v>44</v>
      </c>
      <c r="D2281" s="54" t="s">
        <v>3950</v>
      </c>
      <c r="E2281" s="54">
        <v>587</v>
      </c>
      <c r="F2281" s="54" t="s">
        <v>3591</v>
      </c>
      <c r="G2281" s="54">
        <v>2632706.8629999999</v>
      </c>
      <c r="H2281" s="54">
        <v>1169445.183</v>
      </c>
      <c r="I2281" s="54" t="s">
        <v>21</v>
      </c>
      <c r="J2281" s="55">
        <v>39630</v>
      </c>
    </row>
    <row r="2282" spans="1:10" x14ac:dyDescent="0.3">
      <c r="A2282" s="54" t="s">
        <v>3978</v>
      </c>
      <c r="B2282" s="54">
        <v>3800</v>
      </c>
      <c r="C2282" s="56" t="s">
        <v>348</v>
      </c>
      <c r="D2282" s="54" t="s">
        <v>3977</v>
      </c>
      <c r="E2282" s="54">
        <v>571</v>
      </c>
      <c r="F2282" s="54" t="s">
        <v>3591</v>
      </c>
      <c r="G2282" s="54">
        <v>2627254.4509999999</v>
      </c>
      <c r="H2282" s="54">
        <v>1170796.662</v>
      </c>
      <c r="I2282" s="54" t="s">
        <v>21</v>
      </c>
      <c r="J2282" s="55">
        <v>39630</v>
      </c>
    </row>
    <row r="2283" spans="1:10" x14ac:dyDescent="0.3">
      <c r="A2283" s="54" t="s">
        <v>3939</v>
      </c>
      <c r="B2283" s="54">
        <v>3800</v>
      </c>
      <c r="C2283" s="56" t="s">
        <v>46</v>
      </c>
      <c r="D2283" s="54" t="s">
        <v>3939</v>
      </c>
      <c r="E2283" s="54">
        <v>593</v>
      </c>
      <c r="F2283" s="54" t="s">
        <v>3591</v>
      </c>
      <c r="G2283" s="54">
        <v>2630781.9410000001</v>
      </c>
      <c r="H2283" s="54">
        <v>1171640.6969999999</v>
      </c>
      <c r="I2283" s="54" t="s">
        <v>21</v>
      </c>
      <c r="J2283" s="55">
        <v>39630</v>
      </c>
    </row>
    <row r="2284" spans="1:10" x14ac:dyDescent="0.3">
      <c r="A2284" s="54" t="s">
        <v>567</v>
      </c>
      <c r="B2284" s="54">
        <v>3801</v>
      </c>
      <c r="C2284" s="54">
        <v>33</v>
      </c>
      <c r="D2284" s="54" t="s">
        <v>3954</v>
      </c>
      <c r="E2284" s="54">
        <v>584</v>
      </c>
      <c r="F2284" s="54" t="s">
        <v>3591</v>
      </c>
      <c r="G2284" s="54">
        <v>2641316.83</v>
      </c>
      <c r="H2284" s="54">
        <v>1155264.497</v>
      </c>
      <c r="I2284" s="54" t="s">
        <v>21</v>
      </c>
      <c r="J2284" s="55">
        <v>39630</v>
      </c>
    </row>
    <row r="2285" spans="1:10" x14ac:dyDescent="0.3">
      <c r="A2285" s="54" t="s">
        <v>567</v>
      </c>
      <c r="B2285" s="54">
        <v>3801</v>
      </c>
      <c r="C2285" s="54">
        <v>33</v>
      </c>
      <c r="D2285" s="54" t="s">
        <v>565</v>
      </c>
      <c r="E2285" s="54">
        <v>6058</v>
      </c>
      <c r="F2285" s="54" t="s">
        <v>315</v>
      </c>
      <c r="G2285" s="54">
        <v>2641705.3679999998</v>
      </c>
      <c r="H2285" s="54">
        <v>1155193.0819999999</v>
      </c>
      <c r="I2285" s="54" t="s">
        <v>21</v>
      </c>
      <c r="J2285" s="55">
        <v>39630</v>
      </c>
    </row>
    <row r="2286" spans="1:10" x14ac:dyDescent="0.3">
      <c r="A2286" s="54" t="s">
        <v>3977</v>
      </c>
      <c r="B2286" s="54">
        <v>3803</v>
      </c>
      <c r="C2286" s="56" t="s">
        <v>23</v>
      </c>
      <c r="D2286" s="54" t="s">
        <v>3977</v>
      </c>
      <c r="E2286" s="54">
        <v>571</v>
      </c>
      <c r="F2286" s="54" t="s">
        <v>3591</v>
      </c>
      <c r="G2286" s="54">
        <v>2627718.9419999998</v>
      </c>
      <c r="H2286" s="54">
        <v>1173205.504</v>
      </c>
      <c r="I2286" s="54" t="s">
        <v>21</v>
      </c>
      <c r="J2286" s="55">
        <v>39630</v>
      </c>
    </row>
    <row r="2287" spans="1:10" x14ac:dyDescent="0.3">
      <c r="A2287" s="54" t="s">
        <v>3966</v>
      </c>
      <c r="B2287" s="54">
        <v>3804</v>
      </c>
      <c r="C2287" s="56" t="s">
        <v>23</v>
      </c>
      <c r="D2287" s="54" t="s">
        <v>3966</v>
      </c>
      <c r="E2287" s="54">
        <v>579</v>
      </c>
      <c r="F2287" s="54" t="s">
        <v>3591</v>
      </c>
      <c r="G2287" s="54">
        <v>2634471.4849999999</v>
      </c>
      <c r="H2287" s="54">
        <v>1178077.75</v>
      </c>
      <c r="I2287" s="54" t="s">
        <v>21</v>
      </c>
      <c r="J2287" s="55">
        <v>39630</v>
      </c>
    </row>
    <row r="2288" spans="1:10" x14ac:dyDescent="0.3">
      <c r="A2288" s="54" t="s">
        <v>3945</v>
      </c>
      <c r="B2288" s="54">
        <v>3805</v>
      </c>
      <c r="C2288" s="56" t="s">
        <v>23</v>
      </c>
      <c r="D2288" s="54" t="s">
        <v>3943</v>
      </c>
      <c r="E2288" s="54">
        <v>590</v>
      </c>
      <c r="F2288" s="54" t="s">
        <v>3591</v>
      </c>
      <c r="G2288" s="54">
        <v>2633298.1129999999</v>
      </c>
      <c r="H2288" s="54">
        <v>1172373.71</v>
      </c>
      <c r="I2288" s="54" t="s">
        <v>21</v>
      </c>
      <c r="J2288" s="55">
        <v>39630</v>
      </c>
    </row>
    <row r="2289" spans="1:10" x14ac:dyDescent="0.3">
      <c r="A2289" s="54" t="s">
        <v>3976</v>
      </c>
      <c r="B2289" s="54">
        <v>3806</v>
      </c>
      <c r="C2289" s="56" t="s">
        <v>23</v>
      </c>
      <c r="D2289" s="54" t="s">
        <v>3975</v>
      </c>
      <c r="E2289" s="54">
        <v>572</v>
      </c>
      <c r="F2289" s="54" t="s">
        <v>3591</v>
      </c>
      <c r="G2289" s="54">
        <v>2636807.6800000002</v>
      </c>
      <c r="H2289" s="54">
        <v>1169707.7180000001</v>
      </c>
      <c r="I2289" s="54" t="s">
        <v>21</v>
      </c>
      <c r="J2289" s="55">
        <v>39630</v>
      </c>
    </row>
    <row r="2290" spans="1:10" x14ac:dyDescent="0.3">
      <c r="A2290" s="54" t="s">
        <v>3962</v>
      </c>
      <c r="B2290" s="54">
        <v>3807</v>
      </c>
      <c r="C2290" s="56" t="s">
        <v>23</v>
      </c>
      <c r="D2290" s="54" t="s">
        <v>3962</v>
      </c>
      <c r="E2290" s="54">
        <v>582</v>
      </c>
      <c r="F2290" s="54" t="s">
        <v>3591</v>
      </c>
      <c r="G2290" s="54">
        <v>2641649.557</v>
      </c>
      <c r="H2290" s="54">
        <v>1172335.5179999999</v>
      </c>
      <c r="I2290" s="54" t="s">
        <v>21</v>
      </c>
      <c r="J2290" s="55">
        <v>39630</v>
      </c>
    </row>
    <row r="2291" spans="1:10" x14ac:dyDescent="0.3">
      <c r="A2291" s="54" t="s">
        <v>3938</v>
      </c>
      <c r="B2291" s="54">
        <v>3812</v>
      </c>
      <c r="C2291" s="56" t="s">
        <v>23</v>
      </c>
      <c r="D2291" s="54" t="s">
        <v>3969</v>
      </c>
      <c r="E2291" s="54">
        <v>577</v>
      </c>
      <c r="F2291" s="54" t="s">
        <v>3591</v>
      </c>
      <c r="G2291" s="54">
        <v>2636026.6869999999</v>
      </c>
      <c r="H2291" s="54">
        <v>1166822.5430000001</v>
      </c>
      <c r="I2291" s="54" t="s">
        <v>21</v>
      </c>
      <c r="J2291" s="55">
        <v>39630</v>
      </c>
    </row>
    <row r="2292" spans="1:10" x14ac:dyDescent="0.3">
      <c r="A2292" s="54" t="s">
        <v>3938</v>
      </c>
      <c r="B2292" s="54">
        <v>3812</v>
      </c>
      <c r="C2292" s="56" t="s">
        <v>23</v>
      </c>
      <c r="D2292" s="54" t="s">
        <v>3967</v>
      </c>
      <c r="E2292" s="54">
        <v>578</v>
      </c>
      <c r="F2292" s="54" t="s">
        <v>3591</v>
      </c>
      <c r="G2292" s="54">
        <v>2636095.5890000002</v>
      </c>
      <c r="H2292" s="54">
        <v>1166887.4750000001</v>
      </c>
      <c r="I2292" s="54" t="s">
        <v>21</v>
      </c>
      <c r="J2292" s="55">
        <v>39630</v>
      </c>
    </row>
    <row r="2293" spans="1:10" x14ac:dyDescent="0.3">
      <c r="A2293" s="54" t="s">
        <v>3938</v>
      </c>
      <c r="B2293" s="54">
        <v>3812</v>
      </c>
      <c r="C2293" s="56" t="s">
        <v>23</v>
      </c>
      <c r="D2293" s="54" t="s">
        <v>3950</v>
      </c>
      <c r="E2293" s="54">
        <v>587</v>
      </c>
      <c r="F2293" s="54" t="s">
        <v>3591</v>
      </c>
      <c r="G2293" s="54">
        <v>2634414.6120000002</v>
      </c>
      <c r="H2293" s="54">
        <v>1168513.156</v>
      </c>
      <c r="I2293" s="54" t="s">
        <v>21</v>
      </c>
      <c r="J2293" s="55">
        <v>39630</v>
      </c>
    </row>
    <row r="2294" spans="1:10" x14ac:dyDescent="0.3">
      <c r="A2294" s="54" t="s">
        <v>3938</v>
      </c>
      <c r="B2294" s="54">
        <v>3812</v>
      </c>
      <c r="C2294" s="56" t="s">
        <v>23</v>
      </c>
      <c r="D2294" s="54" t="s">
        <v>3938</v>
      </c>
      <c r="E2294" s="54">
        <v>594</v>
      </c>
      <c r="F2294" s="54" t="s">
        <v>3591</v>
      </c>
      <c r="G2294" s="54">
        <v>2632858.6359999999</v>
      </c>
      <c r="H2294" s="54">
        <v>1165596.568</v>
      </c>
      <c r="I2294" s="54" t="s">
        <v>21</v>
      </c>
      <c r="J2294" s="55">
        <v>39630</v>
      </c>
    </row>
    <row r="2295" spans="1:10" x14ac:dyDescent="0.3">
      <c r="A2295" s="54" t="s">
        <v>3942</v>
      </c>
      <c r="B2295" s="54">
        <v>3813</v>
      </c>
      <c r="C2295" s="56" t="s">
        <v>23</v>
      </c>
      <c r="D2295" s="54" t="s">
        <v>3942</v>
      </c>
      <c r="E2295" s="54">
        <v>591</v>
      </c>
      <c r="F2295" s="54" t="s">
        <v>3591</v>
      </c>
      <c r="G2295" s="54">
        <v>2629680.5869999998</v>
      </c>
      <c r="H2295" s="54">
        <v>1163730.763</v>
      </c>
      <c r="I2295" s="54" t="s">
        <v>21</v>
      </c>
      <c r="J2295" s="55">
        <v>39630</v>
      </c>
    </row>
    <row r="2296" spans="1:10" x14ac:dyDescent="0.3">
      <c r="A2296" s="54" t="s">
        <v>3969</v>
      </c>
      <c r="B2296" s="54">
        <v>3814</v>
      </c>
      <c r="C2296" s="56" t="s">
        <v>23</v>
      </c>
      <c r="D2296" s="54" t="s">
        <v>3969</v>
      </c>
      <c r="E2296" s="54">
        <v>577</v>
      </c>
      <c r="F2296" s="54" t="s">
        <v>3591</v>
      </c>
      <c r="G2296" s="54">
        <v>2634556.09</v>
      </c>
      <c r="H2296" s="54">
        <v>1166655.372</v>
      </c>
      <c r="I2296" s="54" t="s">
        <v>21</v>
      </c>
      <c r="J2296" s="55">
        <v>39630</v>
      </c>
    </row>
    <row r="2297" spans="1:10" x14ac:dyDescent="0.3">
      <c r="A2297" s="54" t="s">
        <v>3967</v>
      </c>
      <c r="B2297" s="54">
        <v>3815</v>
      </c>
      <c r="C2297" s="56" t="s">
        <v>46</v>
      </c>
      <c r="D2297" s="54" t="s">
        <v>3967</v>
      </c>
      <c r="E2297" s="54">
        <v>578</v>
      </c>
      <c r="F2297" s="54" t="s">
        <v>3591</v>
      </c>
      <c r="G2297" s="54">
        <v>2637339.9939999999</v>
      </c>
      <c r="H2297" s="54">
        <v>1167072.405</v>
      </c>
      <c r="I2297" s="54" t="s">
        <v>21</v>
      </c>
      <c r="J2297" s="55">
        <v>39630</v>
      </c>
    </row>
    <row r="2298" spans="1:10" x14ac:dyDescent="0.3">
      <c r="A2298" s="54" t="s">
        <v>3968</v>
      </c>
      <c r="B2298" s="54">
        <v>3815</v>
      </c>
      <c r="C2298" s="56" t="s">
        <v>23</v>
      </c>
      <c r="D2298" s="54" t="s">
        <v>3967</v>
      </c>
      <c r="E2298" s="54">
        <v>578</v>
      </c>
      <c r="F2298" s="54" t="s">
        <v>3591</v>
      </c>
      <c r="G2298" s="54">
        <v>2635772.3480000002</v>
      </c>
      <c r="H2298" s="54">
        <v>1163768.996</v>
      </c>
      <c r="I2298" s="54" t="s">
        <v>21</v>
      </c>
      <c r="J2298" s="55">
        <v>39630</v>
      </c>
    </row>
    <row r="2299" spans="1:10" x14ac:dyDescent="0.3">
      <c r="A2299" s="54" t="s">
        <v>3971</v>
      </c>
      <c r="B2299" s="54">
        <v>3816</v>
      </c>
      <c r="C2299" s="56" t="s">
        <v>54</v>
      </c>
      <c r="D2299" s="54" t="s">
        <v>3970</v>
      </c>
      <c r="E2299" s="54">
        <v>576</v>
      </c>
      <c r="F2299" s="54" t="s">
        <v>3591</v>
      </c>
      <c r="G2299" s="54">
        <v>2641042.3319999999</v>
      </c>
      <c r="H2299" s="54">
        <v>1164560.6580000001</v>
      </c>
      <c r="I2299" s="54" t="s">
        <v>21</v>
      </c>
      <c r="J2299" s="55">
        <v>39630</v>
      </c>
    </row>
    <row r="2300" spans="1:10" x14ac:dyDescent="0.3">
      <c r="A2300" s="54" t="s">
        <v>3952</v>
      </c>
      <c r="B2300" s="54">
        <v>3816</v>
      </c>
      <c r="C2300" s="56" t="s">
        <v>23</v>
      </c>
      <c r="D2300" s="54" t="s">
        <v>3970</v>
      </c>
      <c r="E2300" s="54">
        <v>576</v>
      </c>
      <c r="F2300" s="54" t="s">
        <v>3591</v>
      </c>
      <c r="G2300" s="54">
        <v>2640983.156</v>
      </c>
      <c r="H2300" s="54">
        <v>1165756.71</v>
      </c>
      <c r="I2300" s="54" t="s">
        <v>21</v>
      </c>
      <c r="J2300" s="55">
        <v>39630</v>
      </c>
    </row>
    <row r="2301" spans="1:10" x14ac:dyDescent="0.3">
      <c r="A2301" s="54" t="s">
        <v>3952</v>
      </c>
      <c r="B2301" s="54">
        <v>3816</v>
      </c>
      <c r="C2301" s="56" t="s">
        <v>23</v>
      </c>
      <c r="D2301" s="54" t="s">
        <v>3952</v>
      </c>
      <c r="E2301" s="54">
        <v>586</v>
      </c>
      <c r="F2301" s="54" t="s">
        <v>3591</v>
      </c>
      <c r="G2301" s="54">
        <v>2639361.2069999999</v>
      </c>
      <c r="H2301" s="54">
        <v>1165793.8899999999</v>
      </c>
      <c r="I2301" s="54" t="s">
        <v>21</v>
      </c>
      <c r="J2301" s="55">
        <v>39630</v>
      </c>
    </row>
    <row r="2302" spans="1:10" x14ac:dyDescent="0.3">
      <c r="A2302" s="54" t="s">
        <v>3970</v>
      </c>
      <c r="B2302" s="54">
        <v>3818</v>
      </c>
      <c r="C2302" s="56" t="s">
        <v>23</v>
      </c>
      <c r="D2302" s="54" t="s">
        <v>3970</v>
      </c>
      <c r="E2302" s="54">
        <v>576</v>
      </c>
      <c r="F2302" s="54" t="s">
        <v>3591</v>
      </c>
      <c r="G2302" s="54">
        <v>2647335.648</v>
      </c>
      <c r="H2302" s="54">
        <v>1163372.7830000001</v>
      </c>
      <c r="I2302" s="54" t="s">
        <v>21</v>
      </c>
      <c r="J2302" s="55">
        <v>39630</v>
      </c>
    </row>
    <row r="2303" spans="1:10" x14ac:dyDescent="0.3">
      <c r="A2303" s="54" t="s">
        <v>3961</v>
      </c>
      <c r="B2303" s="54">
        <v>3822</v>
      </c>
      <c r="C2303" s="56" t="s">
        <v>46</v>
      </c>
      <c r="D2303" s="54" t="s">
        <v>3954</v>
      </c>
      <c r="E2303" s="54">
        <v>584</v>
      </c>
      <c r="F2303" s="54" t="s">
        <v>3591</v>
      </c>
      <c r="G2303" s="54">
        <v>2632181.4070000001</v>
      </c>
      <c r="H2303" s="54">
        <v>1160779.3489999999</v>
      </c>
      <c r="I2303" s="54" t="s">
        <v>21</v>
      </c>
      <c r="J2303" s="55">
        <v>39630</v>
      </c>
    </row>
    <row r="2304" spans="1:10" x14ac:dyDescent="0.3">
      <c r="A2304" s="54" t="s">
        <v>3954</v>
      </c>
      <c r="B2304" s="54">
        <v>3822</v>
      </c>
      <c r="C2304" s="56" t="s">
        <v>23</v>
      </c>
      <c r="D2304" s="54" t="s">
        <v>3954</v>
      </c>
      <c r="E2304" s="54">
        <v>584</v>
      </c>
      <c r="F2304" s="54" t="s">
        <v>3591</v>
      </c>
      <c r="G2304" s="54">
        <v>2635816.821</v>
      </c>
      <c r="H2304" s="54">
        <v>1160932.0419999999</v>
      </c>
      <c r="I2304" s="54" t="s">
        <v>21</v>
      </c>
      <c r="J2304" s="55">
        <v>39630</v>
      </c>
    </row>
    <row r="2305" spans="1:10" x14ac:dyDescent="0.3">
      <c r="A2305" s="54" t="s">
        <v>3958</v>
      </c>
      <c r="B2305" s="54">
        <v>3823</v>
      </c>
      <c r="C2305" s="56" t="s">
        <v>46</v>
      </c>
      <c r="D2305" s="54" t="s">
        <v>3954</v>
      </c>
      <c r="E2305" s="54">
        <v>584</v>
      </c>
      <c r="F2305" s="54" t="s">
        <v>3591</v>
      </c>
      <c r="G2305" s="54">
        <v>2641119.5839999998</v>
      </c>
      <c r="H2305" s="54">
        <v>1158301.3289999999</v>
      </c>
      <c r="I2305" s="54" t="s">
        <v>21</v>
      </c>
      <c r="J2305" s="55">
        <v>39630</v>
      </c>
    </row>
    <row r="2306" spans="1:10" x14ac:dyDescent="0.3">
      <c r="A2306" s="54" t="s">
        <v>3959</v>
      </c>
      <c r="B2306" s="54">
        <v>3823</v>
      </c>
      <c r="C2306" s="56" t="s">
        <v>54</v>
      </c>
      <c r="D2306" s="54" t="s">
        <v>3970</v>
      </c>
      <c r="E2306" s="54">
        <v>576</v>
      </c>
      <c r="F2306" s="54" t="s">
        <v>3591</v>
      </c>
      <c r="G2306" s="54">
        <v>2640158.5830000001</v>
      </c>
      <c r="H2306" s="54">
        <v>1159578.727</v>
      </c>
      <c r="I2306" s="54" t="s">
        <v>21</v>
      </c>
      <c r="J2306" s="55">
        <v>39630</v>
      </c>
    </row>
    <row r="2307" spans="1:10" x14ac:dyDescent="0.3">
      <c r="A2307" s="54" t="s">
        <v>3959</v>
      </c>
      <c r="B2307" s="54">
        <v>3823</v>
      </c>
      <c r="C2307" s="56" t="s">
        <v>54</v>
      </c>
      <c r="D2307" s="54" t="s">
        <v>3954</v>
      </c>
      <c r="E2307" s="54">
        <v>584</v>
      </c>
      <c r="F2307" s="54" t="s">
        <v>3591</v>
      </c>
      <c r="G2307" s="54">
        <v>2639974.321</v>
      </c>
      <c r="H2307" s="54">
        <v>1159390.247</v>
      </c>
      <c r="I2307" s="54" t="s">
        <v>21</v>
      </c>
      <c r="J2307" s="55">
        <v>39630</v>
      </c>
    </row>
    <row r="2308" spans="1:10" x14ac:dyDescent="0.3">
      <c r="A2308" s="54" t="s">
        <v>3960</v>
      </c>
      <c r="B2308" s="54">
        <v>3823</v>
      </c>
      <c r="C2308" s="56" t="s">
        <v>23</v>
      </c>
      <c r="D2308" s="54" t="s">
        <v>3954</v>
      </c>
      <c r="E2308" s="54">
        <v>584</v>
      </c>
      <c r="F2308" s="54" t="s">
        <v>3591</v>
      </c>
      <c r="G2308" s="54">
        <v>2639722.949</v>
      </c>
      <c r="H2308" s="54">
        <v>1156678.6740000001</v>
      </c>
      <c r="I2308" s="54" t="s">
        <v>21</v>
      </c>
      <c r="J2308" s="55">
        <v>39630</v>
      </c>
    </row>
    <row r="2309" spans="1:10" x14ac:dyDescent="0.3">
      <c r="A2309" s="54" t="s">
        <v>3957</v>
      </c>
      <c r="B2309" s="54">
        <v>3824</v>
      </c>
      <c r="C2309" s="56" t="s">
        <v>23</v>
      </c>
      <c r="D2309" s="54" t="s">
        <v>3954</v>
      </c>
      <c r="E2309" s="54">
        <v>584</v>
      </c>
      <c r="F2309" s="54" t="s">
        <v>3591</v>
      </c>
      <c r="G2309" s="54">
        <v>2637695.892</v>
      </c>
      <c r="H2309" s="54">
        <v>1152797.7379999999</v>
      </c>
      <c r="I2309" s="54" t="s">
        <v>21</v>
      </c>
      <c r="J2309" s="55">
        <v>39630</v>
      </c>
    </row>
    <row r="2310" spans="1:10" x14ac:dyDescent="0.3">
      <c r="A2310" s="54" t="s">
        <v>3956</v>
      </c>
      <c r="B2310" s="54">
        <v>3825</v>
      </c>
      <c r="C2310" s="56" t="s">
        <v>23</v>
      </c>
      <c r="D2310" s="54" t="s">
        <v>3954</v>
      </c>
      <c r="E2310" s="54">
        <v>584</v>
      </c>
      <c r="F2310" s="54" t="s">
        <v>3591</v>
      </c>
      <c r="G2310" s="54">
        <v>2633556.9759999998</v>
      </c>
      <c r="H2310" s="54">
        <v>1158383.0649999999</v>
      </c>
      <c r="I2310" s="54" t="s">
        <v>21</v>
      </c>
      <c r="J2310" s="55">
        <v>39630</v>
      </c>
    </row>
    <row r="2311" spans="1:10" x14ac:dyDescent="0.3">
      <c r="A2311" s="54" t="s">
        <v>3955</v>
      </c>
      <c r="B2311" s="54">
        <v>3826</v>
      </c>
      <c r="C2311" s="56" t="s">
        <v>23</v>
      </c>
      <c r="D2311" s="54" t="s">
        <v>3954</v>
      </c>
      <c r="E2311" s="54">
        <v>584</v>
      </c>
      <c r="F2311" s="54" t="s">
        <v>3591</v>
      </c>
      <c r="G2311" s="54">
        <v>2631699.3590000002</v>
      </c>
      <c r="H2311" s="54">
        <v>1153978.645</v>
      </c>
      <c r="I2311" s="54" t="s">
        <v>21</v>
      </c>
      <c r="J2311" s="55">
        <v>39630</v>
      </c>
    </row>
    <row r="2312" spans="1:10" x14ac:dyDescent="0.3">
      <c r="A2312" s="54" t="s">
        <v>3944</v>
      </c>
      <c r="B2312" s="54">
        <v>3852</v>
      </c>
      <c r="C2312" s="56" t="s">
        <v>23</v>
      </c>
      <c r="D2312" s="54" t="s">
        <v>3943</v>
      </c>
      <c r="E2312" s="54">
        <v>590</v>
      </c>
      <c r="F2312" s="54" t="s">
        <v>3591</v>
      </c>
      <c r="G2312" s="54">
        <v>2634928.9909999999</v>
      </c>
      <c r="H2312" s="54">
        <v>1173484.9099999999</v>
      </c>
      <c r="I2312" s="54" t="s">
        <v>21</v>
      </c>
      <c r="J2312" s="55">
        <v>39630</v>
      </c>
    </row>
    <row r="2313" spans="1:10" x14ac:dyDescent="0.3">
      <c r="A2313" s="54" t="s">
        <v>3949</v>
      </c>
      <c r="B2313" s="54">
        <v>3853</v>
      </c>
      <c r="C2313" s="56" t="s">
        <v>23</v>
      </c>
      <c r="D2313" s="54" t="s">
        <v>3948</v>
      </c>
      <c r="E2313" s="54">
        <v>588</v>
      </c>
      <c r="F2313" s="54" t="s">
        <v>3591</v>
      </c>
      <c r="G2313" s="54">
        <v>2637238.2859999998</v>
      </c>
      <c r="H2313" s="54">
        <v>1175085.561</v>
      </c>
      <c r="I2313" s="54" t="s">
        <v>21</v>
      </c>
      <c r="J2313" s="55">
        <v>39630</v>
      </c>
    </row>
    <row r="2314" spans="1:10" x14ac:dyDescent="0.3">
      <c r="A2314" s="54" t="s">
        <v>3946</v>
      </c>
      <c r="B2314" s="54">
        <v>3854</v>
      </c>
      <c r="C2314" s="56" t="s">
        <v>23</v>
      </c>
      <c r="D2314" s="54" t="s">
        <v>3946</v>
      </c>
      <c r="E2314" s="54">
        <v>589</v>
      </c>
      <c r="F2314" s="54" t="s">
        <v>3591</v>
      </c>
      <c r="G2314" s="54">
        <v>2639687.361</v>
      </c>
      <c r="H2314" s="54">
        <v>1179046.888</v>
      </c>
      <c r="I2314" s="54" t="s">
        <v>21</v>
      </c>
      <c r="J2314" s="55">
        <v>39630</v>
      </c>
    </row>
    <row r="2315" spans="1:10" x14ac:dyDescent="0.3">
      <c r="A2315" s="54" t="s">
        <v>3974</v>
      </c>
      <c r="B2315" s="54">
        <v>3855</v>
      </c>
      <c r="C2315" s="56" t="s">
        <v>54</v>
      </c>
      <c r="D2315" s="54" t="s">
        <v>3973</v>
      </c>
      <c r="E2315" s="54">
        <v>573</v>
      </c>
      <c r="F2315" s="54" t="s">
        <v>3591</v>
      </c>
      <c r="G2315" s="54">
        <v>2646038.696</v>
      </c>
      <c r="H2315" s="54">
        <v>1174603.399</v>
      </c>
      <c r="I2315" s="54" t="s">
        <v>21</v>
      </c>
      <c r="J2315" s="55">
        <v>39630</v>
      </c>
    </row>
    <row r="2316" spans="1:10" x14ac:dyDescent="0.3">
      <c r="A2316" s="54" t="s">
        <v>3947</v>
      </c>
      <c r="B2316" s="54">
        <v>3855</v>
      </c>
      <c r="C2316" s="56" t="s">
        <v>23</v>
      </c>
      <c r="D2316" s="54" t="s">
        <v>3973</v>
      </c>
      <c r="E2316" s="54">
        <v>573</v>
      </c>
      <c r="F2316" s="54" t="s">
        <v>3591</v>
      </c>
      <c r="G2316" s="54">
        <v>2645290.662</v>
      </c>
      <c r="H2316" s="54">
        <v>1172824.2239999999</v>
      </c>
      <c r="I2316" s="54" t="s">
        <v>21</v>
      </c>
      <c r="J2316" s="55">
        <v>39630</v>
      </c>
    </row>
    <row r="2317" spans="1:10" x14ac:dyDescent="0.3">
      <c r="A2317" s="54" t="s">
        <v>3947</v>
      </c>
      <c r="B2317" s="54">
        <v>3855</v>
      </c>
      <c r="C2317" s="56" t="s">
        <v>23</v>
      </c>
      <c r="D2317" s="54" t="s">
        <v>3946</v>
      </c>
      <c r="E2317" s="54">
        <v>589</v>
      </c>
      <c r="F2317" s="54" t="s">
        <v>3591</v>
      </c>
      <c r="G2317" s="54">
        <v>2641962.3689999999</v>
      </c>
      <c r="H2317" s="54">
        <v>1178094.858</v>
      </c>
      <c r="I2317" s="54" t="s">
        <v>21</v>
      </c>
      <c r="J2317" s="55">
        <v>39630</v>
      </c>
    </row>
    <row r="2318" spans="1:10" x14ac:dyDescent="0.3">
      <c r="A2318" s="54" t="s">
        <v>3941</v>
      </c>
      <c r="B2318" s="54">
        <v>3855</v>
      </c>
      <c r="C2318" s="54">
        <v>41</v>
      </c>
      <c r="D2318" s="54" t="s">
        <v>3940</v>
      </c>
      <c r="E2318" s="54">
        <v>592</v>
      </c>
      <c r="F2318" s="54" t="s">
        <v>3591</v>
      </c>
      <c r="G2318" s="54">
        <v>2647024.9270000001</v>
      </c>
      <c r="H2318" s="54">
        <v>1180202.2860000001</v>
      </c>
      <c r="I2318" s="54" t="s">
        <v>21</v>
      </c>
      <c r="J2318" s="55">
        <v>39630</v>
      </c>
    </row>
    <row r="2319" spans="1:10" x14ac:dyDescent="0.3">
      <c r="A2319" s="54" t="s">
        <v>3785</v>
      </c>
      <c r="B2319" s="54">
        <v>3856</v>
      </c>
      <c r="C2319" s="56" t="s">
        <v>23</v>
      </c>
      <c r="D2319" s="54" t="s">
        <v>3785</v>
      </c>
      <c r="E2319" s="54">
        <v>574</v>
      </c>
      <c r="F2319" s="54" t="s">
        <v>3591</v>
      </c>
      <c r="G2319" s="54">
        <v>2651004.7579999999</v>
      </c>
      <c r="H2319" s="54">
        <v>1178930.922</v>
      </c>
      <c r="I2319" s="54" t="s">
        <v>21</v>
      </c>
      <c r="J2319" s="55">
        <v>39630</v>
      </c>
    </row>
    <row r="2320" spans="1:10" x14ac:dyDescent="0.3">
      <c r="A2320" s="54" t="s">
        <v>3785</v>
      </c>
      <c r="B2320" s="54">
        <v>3856</v>
      </c>
      <c r="C2320" s="56" t="s">
        <v>23</v>
      </c>
      <c r="D2320" s="54" t="s">
        <v>3782</v>
      </c>
      <c r="E2320" s="54">
        <v>785</v>
      </c>
      <c r="F2320" s="54" t="s">
        <v>3591</v>
      </c>
      <c r="G2320" s="54">
        <v>2650730.523</v>
      </c>
      <c r="H2320" s="54">
        <v>1177528.452</v>
      </c>
      <c r="I2320" s="54" t="s">
        <v>21</v>
      </c>
      <c r="J2320" s="55">
        <v>39630</v>
      </c>
    </row>
    <row r="2321" spans="1:10" x14ac:dyDescent="0.3">
      <c r="A2321" s="54" t="s">
        <v>3784</v>
      </c>
      <c r="B2321" s="54">
        <v>3857</v>
      </c>
      <c r="C2321" s="56" t="s">
        <v>23</v>
      </c>
      <c r="D2321" s="54" t="s">
        <v>3782</v>
      </c>
      <c r="E2321" s="54">
        <v>785</v>
      </c>
      <c r="F2321" s="54" t="s">
        <v>3591</v>
      </c>
      <c r="G2321" s="54">
        <v>2652270.9939999999</v>
      </c>
      <c r="H2321" s="54">
        <v>1176450.6459999999</v>
      </c>
      <c r="I2321" s="54" t="s">
        <v>21</v>
      </c>
      <c r="J2321" s="55">
        <v>39630</v>
      </c>
    </row>
    <row r="2322" spans="1:10" x14ac:dyDescent="0.3">
      <c r="A2322" s="54" t="s">
        <v>3965</v>
      </c>
      <c r="B2322" s="54">
        <v>3858</v>
      </c>
      <c r="C2322" s="56" t="s">
        <v>23</v>
      </c>
      <c r="D2322" s="54" t="s">
        <v>3964</v>
      </c>
      <c r="E2322" s="54">
        <v>580</v>
      </c>
      <c r="F2322" s="54" t="s">
        <v>3591</v>
      </c>
      <c r="G2322" s="54">
        <v>2649301.0490000001</v>
      </c>
      <c r="H2322" s="54">
        <v>1179587.8389999999</v>
      </c>
      <c r="I2322" s="54" t="s">
        <v>21</v>
      </c>
      <c r="J2322" s="55">
        <v>39630</v>
      </c>
    </row>
    <row r="2323" spans="1:10" x14ac:dyDescent="0.3">
      <c r="A2323" s="54" t="s">
        <v>3783</v>
      </c>
      <c r="B2323" s="54">
        <v>3860</v>
      </c>
      <c r="C2323" s="56" t="s">
        <v>98</v>
      </c>
      <c r="D2323" s="54" t="s">
        <v>3782</v>
      </c>
      <c r="E2323" s="54">
        <v>785</v>
      </c>
      <c r="F2323" s="54" t="s">
        <v>3591</v>
      </c>
      <c r="G2323" s="54">
        <v>2652896.15</v>
      </c>
      <c r="H2323" s="54">
        <v>1178994.7830000001</v>
      </c>
      <c r="I2323" s="54" t="s">
        <v>21</v>
      </c>
      <c r="J2323" s="55">
        <v>39630</v>
      </c>
    </row>
    <row r="2324" spans="1:10" x14ac:dyDescent="0.3">
      <c r="A2324" s="54" t="s">
        <v>3782</v>
      </c>
      <c r="B2324" s="54">
        <v>3860</v>
      </c>
      <c r="C2324" s="56" t="s">
        <v>23</v>
      </c>
      <c r="D2324" s="54" t="s">
        <v>3785</v>
      </c>
      <c r="E2324" s="54">
        <v>574</v>
      </c>
      <c r="F2324" s="54" t="s">
        <v>3591</v>
      </c>
      <c r="G2324" s="54">
        <v>2650405.9029999999</v>
      </c>
      <c r="H2324" s="54">
        <v>1172920.3740000001</v>
      </c>
      <c r="I2324" s="54" t="s">
        <v>21</v>
      </c>
      <c r="J2324" s="55">
        <v>39630</v>
      </c>
    </row>
    <row r="2325" spans="1:10" x14ac:dyDescent="0.3">
      <c r="A2325" s="54" t="s">
        <v>3782</v>
      </c>
      <c r="B2325" s="54">
        <v>3860</v>
      </c>
      <c r="C2325" s="56" t="s">
        <v>23</v>
      </c>
      <c r="D2325" s="54" t="s">
        <v>3782</v>
      </c>
      <c r="E2325" s="54">
        <v>785</v>
      </c>
      <c r="F2325" s="54" t="s">
        <v>3591</v>
      </c>
      <c r="G2325" s="54">
        <v>2652313.8739999998</v>
      </c>
      <c r="H2325" s="54">
        <v>1172920.284</v>
      </c>
      <c r="I2325" s="54" t="s">
        <v>21</v>
      </c>
      <c r="J2325" s="55">
        <v>39630</v>
      </c>
    </row>
    <row r="2326" spans="1:10" x14ac:dyDescent="0.3">
      <c r="A2326" s="54" t="s">
        <v>3781</v>
      </c>
      <c r="B2326" s="54">
        <v>3860</v>
      </c>
      <c r="C2326" s="56" t="s">
        <v>46</v>
      </c>
      <c r="D2326" s="54" t="s">
        <v>3780</v>
      </c>
      <c r="E2326" s="54">
        <v>786</v>
      </c>
      <c r="F2326" s="54" t="s">
        <v>3591</v>
      </c>
      <c r="G2326" s="54">
        <v>2654743.3050000002</v>
      </c>
      <c r="H2326" s="54">
        <v>1169969.3940000001</v>
      </c>
      <c r="I2326" s="54" t="s">
        <v>21</v>
      </c>
      <c r="J2326" s="55">
        <v>39630</v>
      </c>
    </row>
    <row r="2327" spans="1:10" x14ac:dyDescent="0.3">
      <c r="A2327" s="54" t="s">
        <v>3780</v>
      </c>
      <c r="B2327" s="54">
        <v>3860</v>
      </c>
      <c r="C2327" s="56" t="s">
        <v>44</v>
      </c>
      <c r="D2327" s="54" t="s">
        <v>3780</v>
      </c>
      <c r="E2327" s="54">
        <v>786</v>
      </c>
      <c r="F2327" s="54" t="s">
        <v>3591</v>
      </c>
      <c r="G2327" s="54">
        <v>2655602.9559999998</v>
      </c>
      <c r="H2327" s="54">
        <v>1170958.121</v>
      </c>
      <c r="I2327" s="54" t="s">
        <v>21</v>
      </c>
      <c r="J2327" s="55">
        <v>39630</v>
      </c>
    </row>
    <row r="2328" spans="1:10" x14ac:dyDescent="0.3">
      <c r="A2328" s="54" t="s">
        <v>3786</v>
      </c>
      <c r="B2328" s="54">
        <v>3862</v>
      </c>
      <c r="C2328" s="56" t="s">
        <v>23</v>
      </c>
      <c r="D2328" s="54" t="s">
        <v>3786</v>
      </c>
      <c r="E2328" s="54">
        <v>784</v>
      </c>
      <c r="F2328" s="54" t="s">
        <v>3591</v>
      </c>
      <c r="G2328" s="54">
        <v>2661182.2050000001</v>
      </c>
      <c r="H2328" s="54">
        <v>1170969.1229999999</v>
      </c>
      <c r="I2328" s="54" t="s">
        <v>21</v>
      </c>
      <c r="J2328" s="55">
        <v>39630</v>
      </c>
    </row>
    <row r="2329" spans="1:10" x14ac:dyDescent="0.3">
      <c r="A2329" s="54" t="s">
        <v>3787</v>
      </c>
      <c r="B2329" s="54">
        <v>3863</v>
      </c>
      <c r="C2329" s="56" t="s">
        <v>23</v>
      </c>
      <c r="D2329" s="54" t="s">
        <v>3786</v>
      </c>
      <c r="E2329" s="54">
        <v>784</v>
      </c>
      <c r="F2329" s="54" t="s">
        <v>3591</v>
      </c>
      <c r="G2329" s="54">
        <v>2670768.4070000001</v>
      </c>
      <c r="H2329" s="54">
        <v>1172571.0490000001</v>
      </c>
      <c r="I2329" s="54" t="s">
        <v>21</v>
      </c>
      <c r="J2329" s="55">
        <v>39630</v>
      </c>
    </row>
    <row r="2330" spans="1:10" x14ac:dyDescent="0.3">
      <c r="A2330" s="54" t="s">
        <v>3793</v>
      </c>
      <c r="B2330" s="54">
        <v>3864</v>
      </c>
      <c r="C2330" s="56" t="s">
        <v>23</v>
      </c>
      <c r="D2330" s="54" t="s">
        <v>3793</v>
      </c>
      <c r="E2330" s="54">
        <v>782</v>
      </c>
      <c r="F2330" s="54" t="s">
        <v>3591</v>
      </c>
      <c r="G2330" s="54">
        <v>2666308.0980000002</v>
      </c>
      <c r="H2330" s="54">
        <v>1162185.906</v>
      </c>
      <c r="I2330" s="54" t="s">
        <v>21</v>
      </c>
      <c r="J2330" s="55">
        <v>39630</v>
      </c>
    </row>
    <row r="2331" spans="1:10" x14ac:dyDescent="0.3">
      <c r="A2331" s="54" t="s">
        <v>637</v>
      </c>
      <c r="B2331" s="54">
        <v>3900</v>
      </c>
      <c r="C2331" s="56" t="s">
        <v>23</v>
      </c>
      <c r="D2331" s="54" t="s">
        <v>647</v>
      </c>
      <c r="E2331" s="54">
        <v>6002</v>
      </c>
      <c r="F2331" s="54" t="s">
        <v>315</v>
      </c>
      <c r="G2331" s="54">
        <v>2643022.054</v>
      </c>
      <c r="H2331" s="54">
        <v>1129376.2169999999</v>
      </c>
      <c r="I2331" s="54" t="s">
        <v>21</v>
      </c>
      <c r="J2331" s="55">
        <v>39630</v>
      </c>
    </row>
    <row r="2332" spans="1:10" x14ac:dyDescent="0.3">
      <c r="A2332" s="54" t="s">
        <v>637</v>
      </c>
      <c r="B2332" s="54">
        <v>3900</v>
      </c>
      <c r="C2332" s="56" t="s">
        <v>23</v>
      </c>
      <c r="D2332" s="54" t="s">
        <v>642</v>
      </c>
      <c r="E2332" s="54">
        <v>6007</v>
      </c>
      <c r="F2332" s="54" t="s">
        <v>315</v>
      </c>
      <c r="G2332" s="54">
        <v>2643303.497</v>
      </c>
      <c r="H2332" s="54">
        <v>1130376.3940000001</v>
      </c>
      <c r="I2332" s="54" t="s">
        <v>21</v>
      </c>
      <c r="J2332" s="55">
        <v>39630</v>
      </c>
    </row>
    <row r="2333" spans="1:10" x14ac:dyDescent="0.3">
      <c r="A2333" s="54" t="s">
        <v>637</v>
      </c>
      <c r="B2333" s="54">
        <v>3900</v>
      </c>
      <c r="C2333" s="56" t="s">
        <v>23</v>
      </c>
      <c r="D2333" s="54" t="s">
        <v>640</v>
      </c>
      <c r="E2333" s="54">
        <v>6008</v>
      </c>
      <c r="F2333" s="54" t="s">
        <v>315</v>
      </c>
      <c r="G2333" s="54">
        <v>2643487.423</v>
      </c>
      <c r="H2333" s="54">
        <v>1129959.727</v>
      </c>
      <c r="I2333" s="54" t="s">
        <v>21</v>
      </c>
      <c r="J2333" s="55">
        <v>39630</v>
      </c>
    </row>
    <row r="2334" spans="1:10" x14ac:dyDescent="0.3">
      <c r="A2334" s="54" t="s">
        <v>637</v>
      </c>
      <c r="B2334" s="54">
        <v>3900</v>
      </c>
      <c r="C2334" s="56" t="s">
        <v>23</v>
      </c>
      <c r="D2334" s="54" t="s">
        <v>635</v>
      </c>
      <c r="E2334" s="54">
        <v>6010</v>
      </c>
      <c r="F2334" s="54" t="s">
        <v>315</v>
      </c>
      <c r="G2334" s="54">
        <v>2643700.1839999999</v>
      </c>
      <c r="H2334" s="54">
        <v>1130332.426</v>
      </c>
      <c r="I2334" s="54" t="s">
        <v>21</v>
      </c>
      <c r="J2334" s="55">
        <v>39630</v>
      </c>
    </row>
    <row r="2335" spans="1:10" x14ac:dyDescent="0.3">
      <c r="A2335" s="54" t="s">
        <v>649</v>
      </c>
      <c r="B2335" s="54">
        <v>3900</v>
      </c>
      <c r="C2335" s="56" t="s">
        <v>44</v>
      </c>
      <c r="D2335" s="54" t="s">
        <v>647</v>
      </c>
      <c r="E2335" s="54">
        <v>6002</v>
      </c>
      <c r="F2335" s="54" t="s">
        <v>315</v>
      </c>
      <c r="G2335" s="54">
        <v>2637376.1370000001</v>
      </c>
      <c r="H2335" s="54">
        <v>1128003.487</v>
      </c>
      <c r="I2335" s="54" t="s">
        <v>21</v>
      </c>
      <c r="J2335" s="55">
        <v>39630</v>
      </c>
    </row>
    <row r="2336" spans="1:10" x14ac:dyDescent="0.3">
      <c r="A2336" s="54" t="s">
        <v>650</v>
      </c>
      <c r="B2336" s="54">
        <v>3900</v>
      </c>
      <c r="C2336" s="56" t="s">
        <v>46</v>
      </c>
      <c r="D2336" s="54" t="s">
        <v>647</v>
      </c>
      <c r="E2336" s="54">
        <v>6002</v>
      </c>
      <c r="F2336" s="54" t="s">
        <v>315</v>
      </c>
      <c r="G2336" s="54">
        <v>2638995.3089999999</v>
      </c>
      <c r="H2336" s="54">
        <v>1127174.8529999999</v>
      </c>
      <c r="I2336" s="54" t="s">
        <v>21</v>
      </c>
      <c r="J2336" s="55">
        <v>39630</v>
      </c>
    </row>
    <row r="2337" spans="1:10" x14ac:dyDescent="0.3">
      <c r="A2337" s="54" t="s">
        <v>641</v>
      </c>
      <c r="B2337" s="54">
        <v>3901</v>
      </c>
      <c r="C2337" s="54">
        <v>23</v>
      </c>
      <c r="D2337" s="54" t="s">
        <v>640</v>
      </c>
      <c r="E2337" s="54">
        <v>6008</v>
      </c>
      <c r="F2337" s="54" t="s">
        <v>315</v>
      </c>
      <c r="G2337" s="54">
        <v>2648493.7740000002</v>
      </c>
      <c r="H2337" s="54">
        <v>1125420.3740000001</v>
      </c>
      <c r="I2337" s="54" t="s">
        <v>21</v>
      </c>
      <c r="J2337" s="55">
        <v>39630</v>
      </c>
    </row>
    <row r="2338" spans="1:10" x14ac:dyDescent="0.3">
      <c r="A2338" s="54" t="s">
        <v>648</v>
      </c>
      <c r="B2338" s="54">
        <v>3902</v>
      </c>
      <c r="C2338" s="56" t="s">
        <v>23</v>
      </c>
      <c r="D2338" s="54" t="s">
        <v>647</v>
      </c>
      <c r="E2338" s="54">
        <v>6002</v>
      </c>
      <c r="F2338" s="54" t="s">
        <v>315</v>
      </c>
      <c r="G2338" s="54">
        <v>2641947.423</v>
      </c>
      <c r="H2338" s="54">
        <v>1126863.074</v>
      </c>
      <c r="I2338" s="54" t="s">
        <v>21</v>
      </c>
      <c r="J2338" s="55">
        <v>39630</v>
      </c>
    </row>
    <row r="2339" spans="1:10" x14ac:dyDescent="0.3">
      <c r="A2339" s="54" t="s">
        <v>644</v>
      </c>
      <c r="B2339" s="54">
        <v>3903</v>
      </c>
      <c r="C2339" s="56" t="s">
        <v>54</v>
      </c>
      <c r="D2339" s="54" t="s">
        <v>642</v>
      </c>
      <c r="E2339" s="54">
        <v>6007</v>
      </c>
      <c r="F2339" s="54" t="s">
        <v>315</v>
      </c>
      <c r="G2339" s="54">
        <v>2640454.0099999998</v>
      </c>
      <c r="H2339" s="54">
        <v>1131300.466</v>
      </c>
      <c r="I2339" s="54" t="s">
        <v>21</v>
      </c>
      <c r="J2339" s="55">
        <v>39630</v>
      </c>
    </row>
    <row r="2340" spans="1:10" x14ac:dyDescent="0.3">
      <c r="A2340" s="54" t="s">
        <v>645</v>
      </c>
      <c r="B2340" s="54">
        <v>3903</v>
      </c>
      <c r="C2340" s="56" t="s">
        <v>23</v>
      </c>
      <c r="D2340" s="54" t="s">
        <v>642</v>
      </c>
      <c r="E2340" s="54">
        <v>6007</v>
      </c>
      <c r="F2340" s="54" t="s">
        <v>315</v>
      </c>
      <c r="G2340" s="54">
        <v>2637104.7400000002</v>
      </c>
      <c r="H2340" s="54">
        <v>1134234.436</v>
      </c>
      <c r="I2340" s="54" t="s">
        <v>21</v>
      </c>
      <c r="J2340" s="55">
        <v>39630</v>
      </c>
    </row>
    <row r="2341" spans="1:10" x14ac:dyDescent="0.3">
      <c r="A2341" s="54" t="s">
        <v>642</v>
      </c>
      <c r="B2341" s="54">
        <v>3904</v>
      </c>
      <c r="C2341" s="56" t="s">
        <v>23</v>
      </c>
      <c r="D2341" s="54" t="s">
        <v>642</v>
      </c>
      <c r="E2341" s="54">
        <v>6007</v>
      </c>
      <c r="F2341" s="54" t="s">
        <v>315</v>
      </c>
      <c r="G2341" s="54">
        <v>2641853.054</v>
      </c>
      <c r="H2341" s="54">
        <v>1131715.6340000001</v>
      </c>
      <c r="I2341" s="54" t="s">
        <v>21</v>
      </c>
      <c r="J2341" s="55">
        <v>39630</v>
      </c>
    </row>
    <row r="2342" spans="1:10" x14ac:dyDescent="0.3">
      <c r="A2342" s="54" t="s">
        <v>334</v>
      </c>
      <c r="B2342" s="54">
        <v>3905</v>
      </c>
      <c r="C2342" s="56" t="s">
        <v>23</v>
      </c>
      <c r="D2342" s="54" t="s">
        <v>334</v>
      </c>
      <c r="E2342" s="54">
        <v>6288</v>
      </c>
      <c r="F2342" s="54" t="s">
        <v>315</v>
      </c>
      <c r="G2342" s="54">
        <v>2640926.1860000002</v>
      </c>
      <c r="H2342" s="54">
        <v>1101272.6310000001</v>
      </c>
      <c r="I2342" s="54" t="s">
        <v>21</v>
      </c>
      <c r="J2342" s="55">
        <v>39630</v>
      </c>
    </row>
    <row r="2343" spans="1:10" x14ac:dyDescent="0.3">
      <c r="A2343" s="54" t="s">
        <v>332</v>
      </c>
      <c r="B2343" s="54">
        <v>3906</v>
      </c>
      <c r="C2343" s="56" t="s">
        <v>23</v>
      </c>
      <c r="D2343" s="54" t="s">
        <v>333</v>
      </c>
      <c r="E2343" s="54">
        <v>6289</v>
      </c>
      <c r="F2343" s="54" t="s">
        <v>315</v>
      </c>
      <c r="G2343" s="54">
        <v>2637448.4640000002</v>
      </c>
      <c r="H2343" s="54">
        <v>1108031.0009999999</v>
      </c>
      <c r="I2343" s="54" t="s">
        <v>21</v>
      </c>
      <c r="J2343" s="55">
        <v>39630</v>
      </c>
    </row>
    <row r="2344" spans="1:10" x14ac:dyDescent="0.3">
      <c r="A2344" s="54" t="s">
        <v>332</v>
      </c>
      <c r="B2344" s="54">
        <v>3906</v>
      </c>
      <c r="C2344" s="56" t="s">
        <v>23</v>
      </c>
      <c r="D2344" s="54" t="s">
        <v>332</v>
      </c>
      <c r="E2344" s="54">
        <v>6290</v>
      </c>
      <c r="F2344" s="54" t="s">
        <v>315</v>
      </c>
      <c r="G2344" s="54">
        <v>2635839.71</v>
      </c>
      <c r="H2344" s="54">
        <v>1104202.51</v>
      </c>
      <c r="I2344" s="54" t="s">
        <v>21</v>
      </c>
      <c r="J2344" s="55">
        <v>39630</v>
      </c>
    </row>
    <row r="2345" spans="1:10" x14ac:dyDescent="0.3">
      <c r="A2345" s="54" t="s">
        <v>633</v>
      </c>
      <c r="B2345" s="54">
        <v>3907</v>
      </c>
      <c r="C2345" s="56" t="s">
        <v>44</v>
      </c>
      <c r="D2345" s="54" t="s">
        <v>638</v>
      </c>
      <c r="E2345" s="54">
        <v>6009</v>
      </c>
      <c r="F2345" s="54" t="s">
        <v>315</v>
      </c>
      <c r="G2345" s="54">
        <v>2649777.7740000002</v>
      </c>
      <c r="H2345" s="54">
        <v>1115232.6470000001</v>
      </c>
      <c r="I2345" s="54" t="s">
        <v>21</v>
      </c>
      <c r="J2345" s="55">
        <v>39630</v>
      </c>
    </row>
    <row r="2346" spans="1:10" x14ac:dyDescent="0.3">
      <c r="A2346" s="54" t="s">
        <v>633</v>
      </c>
      <c r="B2346" s="54">
        <v>3907</v>
      </c>
      <c r="C2346" s="56" t="s">
        <v>44</v>
      </c>
      <c r="D2346" s="54" t="s">
        <v>631</v>
      </c>
      <c r="E2346" s="54">
        <v>6011</v>
      </c>
      <c r="F2346" s="54" t="s">
        <v>315</v>
      </c>
      <c r="G2346" s="54">
        <v>2649099.3640000001</v>
      </c>
      <c r="H2346" s="54">
        <v>1114561.18</v>
      </c>
      <c r="I2346" s="54" t="s">
        <v>21</v>
      </c>
      <c r="J2346" s="55">
        <v>39630</v>
      </c>
    </row>
    <row r="2347" spans="1:10" x14ac:dyDescent="0.3">
      <c r="A2347" s="54" t="s">
        <v>632</v>
      </c>
      <c r="B2347" s="54">
        <v>3907</v>
      </c>
      <c r="C2347" s="56" t="s">
        <v>98</v>
      </c>
      <c r="D2347" s="54" t="s">
        <v>631</v>
      </c>
      <c r="E2347" s="54">
        <v>6011</v>
      </c>
      <c r="F2347" s="54" t="s">
        <v>315</v>
      </c>
      <c r="G2347" s="54">
        <v>2650397.858</v>
      </c>
      <c r="H2347" s="54">
        <v>1110759.0319999999</v>
      </c>
      <c r="I2347" s="54" t="s">
        <v>21</v>
      </c>
      <c r="J2347" s="55">
        <v>39630</v>
      </c>
    </row>
    <row r="2348" spans="1:10" x14ac:dyDescent="0.3">
      <c r="A2348" s="54" t="s">
        <v>634</v>
      </c>
      <c r="B2348" s="54">
        <v>3907</v>
      </c>
      <c r="C2348" s="56" t="s">
        <v>23</v>
      </c>
      <c r="D2348" s="54" t="s">
        <v>638</v>
      </c>
      <c r="E2348" s="54">
        <v>6009</v>
      </c>
      <c r="F2348" s="54" t="s">
        <v>315</v>
      </c>
      <c r="G2348" s="54">
        <v>2648303.213</v>
      </c>
      <c r="H2348" s="54">
        <v>1116928.017</v>
      </c>
      <c r="I2348" s="54" t="s">
        <v>21</v>
      </c>
      <c r="J2348" s="55">
        <v>39630</v>
      </c>
    </row>
    <row r="2349" spans="1:10" x14ac:dyDescent="0.3">
      <c r="A2349" s="54" t="s">
        <v>634</v>
      </c>
      <c r="B2349" s="54">
        <v>3907</v>
      </c>
      <c r="C2349" s="56" t="s">
        <v>23</v>
      </c>
      <c r="D2349" s="54" t="s">
        <v>631</v>
      </c>
      <c r="E2349" s="54">
        <v>6011</v>
      </c>
      <c r="F2349" s="54" t="s">
        <v>315</v>
      </c>
      <c r="G2349" s="54">
        <v>2651787.9350000001</v>
      </c>
      <c r="H2349" s="54">
        <v>1119588.135</v>
      </c>
      <c r="I2349" s="54" t="s">
        <v>21</v>
      </c>
      <c r="J2349" s="55">
        <v>39630</v>
      </c>
    </row>
    <row r="2350" spans="1:10" x14ac:dyDescent="0.3">
      <c r="A2350" s="54" t="s">
        <v>639</v>
      </c>
      <c r="B2350" s="54">
        <v>3907</v>
      </c>
      <c r="C2350" s="56" t="s">
        <v>46</v>
      </c>
      <c r="D2350" s="54" t="s">
        <v>638</v>
      </c>
      <c r="E2350" s="54">
        <v>6009</v>
      </c>
      <c r="F2350" s="54" t="s">
        <v>315</v>
      </c>
      <c r="G2350" s="54">
        <v>2644179.1189999999</v>
      </c>
      <c r="H2350" s="54">
        <v>1120574.2339999999</v>
      </c>
      <c r="I2350" s="54" t="s">
        <v>21</v>
      </c>
      <c r="J2350" s="55">
        <v>39630</v>
      </c>
    </row>
    <row r="2351" spans="1:10" x14ac:dyDescent="0.3">
      <c r="A2351" s="54" t="s">
        <v>333</v>
      </c>
      <c r="B2351" s="54">
        <v>3908</v>
      </c>
      <c r="C2351" s="56" t="s">
        <v>23</v>
      </c>
      <c r="D2351" s="54" t="s">
        <v>326</v>
      </c>
      <c r="E2351" s="54">
        <v>6282</v>
      </c>
      <c r="F2351" s="54" t="s">
        <v>315</v>
      </c>
      <c r="G2351" s="54">
        <v>2636987.9410000001</v>
      </c>
      <c r="H2351" s="54">
        <v>1113352.406</v>
      </c>
      <c r="I2351" s="54" t="s">
        <v>21</v>
      </c>
      <c r="J2351" s="55">
        <v>39630</v>
      </c>
    </row>
    <row r="2352" spans="1:10" x14ac:dyDescent="0.3">
      <c r="A2352" s="54" t="s">
        <v>333</v>
      </c>
      <c r="B2352" s="54">
        <v>3908</v>
      </c>
      <c r="C2352" s="56" t="s">
        <v>23</v>
      </c>
      <c r="D2352" s="54" t="s">
        <v>333</v>
      </c>
      <c r="E2352" s="54">
        <v>6289</v>
      </c>
      <c r="F2352" s="54" t="s">
        <v>315</v>
      </c>
      <c r="G2352" s="54">
        <v>2637777.202</v>
      </c>
      <c r="H2352" s="54">
        <v>1111104.635</v>
      </c>
      <c r="I2352" s="54" t="s">
        <v>21</v>
      </c>
      <c r="J2352" s="55">
        <v>39630</v>
      </c>
    </row>
    <row r="2353" spans="1:10" x14ac:dyDescent="0.3">
      <c r="A2353" s="54" t="s">
        <v>331</v>
      </c>
      <c r="B2353" s="54">
        <v>3910</v>
      </c>
      <c r="C2353" s="56" t="s">
        <v>23</v>
      </c>
      <c r="D2353" s="54" t="s">
        <v>333</v>
      </c>
      <c r="E2353" s="54">
        <v>6289</v>
      </c>
      <c r="F2353" s="54" t="s">
        <v>315</v>
      </c>
      <c r="G2353" s="54">
        <v>2638325.818</v>
      </c>
      <c r="H2353" s="54">
        <v>1108261.8740000001</v>
      </c>
      <c r="I2353" s="54" t="s">
        <v>21</v>
      </c>
      <c r="J2353" s="55">
        <v>39630</v>
      </c>
    </row>
    <row r="2354" spans="1:10" x14ac:dyDescent="0.3">
      <c r="A2354" s="54" t="s">
        <v>331</v>
      </c>
      <c r="B2354" s="54">
        <v>3910</v>
      </c>
      <c r="C2354" s="56" t="s">
        <v>23</v>
      </c>
      <c r="D2354" s="54" t="s">
        <v>332</v>
      </c>
      <c r="E2354" s="54">
        <v>6290</v>
      </c>
      <c r="F2354" s="54" t="s">
        <v>315</v>
      </c>
      <c r="G2354" s="54">
        <v>2638549.0589999999</v>
      </c>
      <c r="H2354" s="54">
        <v>1107342.4129999999</v>
      </c>
      <c r="I2354" s="54" t="s">
        <v>21</v>
      </c>
      <c r="J2354" s="55">
        <v>39630</v>
      </c>
    </row>
    <row r="2355" spans="1:10" x14ac:dyDescent="0.3">
      <c r="A2355" s="54" t="s">
        <v>331</v>
      </c>
      <c r="B2355" s="54">
        <v>3910</v>
      </c>
      <c r="C2355" s="56" t="s">
        <v>23</v>
      </c>
      <c r="D2355" s="54" t="s">
        <v>331</v>
      </c>
      <c r="E2355" s="54">
        <v>6291</v>
      </c>
      <c r="F2355" s="54" t="s">
        <v>315</v>
      </c>
      <c r="G2355" s="54">
        <v>2641078.6690000002</v>
      </c>
      <c r="H2355" s="54">
        <v>1109816.058</v>
      </c>
      <c r="I2355" s="54" t="s">
        <v>21</v>
      </c>
      <c r="J2355" s="55">
        <v>39630</v>
      </c>
    </row>
    <row r="2356" spans="1:10" x14ac:dyDescent="0.3">
      <c r="A2356" s="54" t="s">
        <v>640</v>
      </c>
      <c r="B2356" s="54">
        <v>3911</v>
      </c>
      <c r="C2356" s="56" t="s">
        <v>23</v>
      </c>
      <c r="D2356" s="54" t="s">
        <v>640</v>
      </c>
      <c r="E2356" s="54">
        <v>6008</v>
      </c>
      <c r="F2356" s="54" t="s">
        <v>315</v>
      </c>
      <c r="G2356" s="54">
        <v>2646605.622</v>
      </c>
      <c r="H2356" s="54">
        <v>1126532.0190000001</v>
      </c>
      <c r="I2356" s="54" t="s">
        <v>21</v>
      </c>
      <c r="J2356" s="55">
        <v>39630</v>
      </c>
    </row>
    <row r="2357" spans="1:10" x14ac:dyDescent="0.3">
      <c r="A2357" s="54" t="s">
        <v>635</v>
      </c>
      <c r="B2357" s="54">
        <v>3912</v>
      </c>
      <c r="C2357" s="56" t="s">
        <v>23</v>
      </c>
      <c r="D2357" s="54" t="s">
        <v>635</v>
      </c>
      <c r="E2357" s="54">
        <v>6010</v>
      </c>
      <c r="F2357" s="54" t="s">
        <v>315</v>
      </c>
      <c r="G2357" s="54">
        <v>2646911.4040000001</v>
      </c>
      <c r="H2357" s="54">
        <v>1131280.169</v>
      </c>
      <c r="I2357" s="54" t="s">
        <v>21</v>
      </c>
      <c r="J2357" s="55">
        <v>39630</v>
      </c>
    </row>
    <row r="2358" spans="1:10" x14ac:dyDescent="0.3">
      <c r="A2358" s="54" t="s">
        <v>636</v>
      </c>
      <c r="B2358" s="54">
        <v>3913</v>
      </c>
      <c r="C2358" s="56" t="s">
        <v>23</v>
      </c>
      <c r="D2358" s="54" t="s">
        <v>635</v>
      </c>
      <c r="E2358" s="54">
        <v>6010</v>
      </c>
      <c r="F2358" s="54" t="s">
        <v>315</v>
      </c>
      <c r="G2358" s="54">
        <v>2649303.6469999999</v>
      </c>
      <c r="H2358" s="54">
        <v>1129413.382</v>
      </c>
      <c r="I2358" s="54" t="s">
        <v>21</v>
      </c>
      <c r="J2358" s="55">
        <v>39630</v>
      </c>
    </row>
    <row r="2359" spans="1:10" x14ac:dyDescent="0.3">
      <c r="A2359" s="54" t="s">
        <v>643</v>
      </c>
      <c r="B2359" s="54">
        <v>3914</v>
      </c>
      <c r="C2359" s="56" t="s">
        <v>54</v>
      </c>
      <c r="D2359" s="54" t="s">
        <v>642</v>
      </c>
      <c r="E2359" s="54">
        <v>6007</v>
      </c>
      <c r="F2359" s="54" t="s">
        <v>315</v>
      </c>
      <c r="G2359" s="54">
        <v>2641469.841</v>
      </c>
      <c r="H2359" s="54">
        <v>1140697.618</v>
      </c>
      <c r="I2359" s="54" t="s">
        <v>21</v>
      </c>
      <c r="J2359" s="55">
        <v>39630</v>
      </c>
    </row>
    <row r="2360" spans="1:10" x14ac:dyDescent="0.3">
      <c r="A2360" s="54" t="s">
        <v>450</v>
      </c>
      <c r="B2360" s="54">
        <v>3914</v>
      </c>
      <c r="C2360" s="56" t="s">
        <v>23</v>
      </c>
      <c r="D2360" s="54" t="s">
        <v>642</v>
      </c>
      <c r="E2360" s="54">
        <v>6007</v>
      </c>
      <c r="F2360" s="54" t="s">
        <v>315</v>
      </c>
      <c r="G2360" s="54">
        <v>2642594.1830000002</v>
      </c>
      <c r="H2360" s="54">
        <v>1135318.817</v>
      </c>
      <c r="I2360" s="54" t="s">
        <v>21</v>
      </c>
      <c r="J2360" s="55">
        <v>39630</v>
      </c>
    </row>
    <row r="2361" spans="1:10" x14ac:dyDescent="0.3">
      <c r="A2361" s="54" t="s">
        <v>450</v>
      </c>
      <c r="B2361" s="54">
        <v>3914</v>
      </c>
      <c r="C2361" s="56" t="s">
        <v>23</v>
      </c>
      <c r="D2361" s="54" t="s">
        <v>447</v>
      </c>
      <c r="E2361" s="54">
        <v>6173</v>
      </c>
      <c r="F2361" s="54" t="s">
        <v>315</v>
      </c>
      <c r="G2361" s="54">
        <v>2643326.1910000001</v>
      </c>
      <c r="H2361" s="54">
        <v>1135046.615</v>
      </c>
      <c r="I2361" s="54" t="s">
        <v>21</v>
      </c>
      <c r="J2361" s="55">
        <v>39630</v>
      </c>
    </row>
    <row r="2362" spans="1:10" x14ac:dyDescent="0.3">
      <c r="A2362" s="54" t="s">
        <v>439</v>
      </c>
      <c r="B2362" s="54">
        <v>3916</v>
      </c>
      <c r="C2362" s="56" t="s">
        <v>23</v>
      </c>
      <c r="D2362" s="54" t="s">
        <v>439</v>
      </c>
      <c r="E2362" s="54">
        <v>6195</v>
      </c>
      <c r="F2362" s="54" t="s">
        <v>315</v>
      </c>
      <c r="G2362" s="54">
        <v>2622248.6850000001</v>
      </c>
      <c r="H2362" s="54">
        <v>1138194.7420000001</v>
      </c>
      <c r="I2362" s="54" t="s">
        <v>21</v>
      </c>
      <c r="J2362" s="55">
        <v>39630</v>
      </c>
    </row>
    <row r="2363" spans="1:10" x14ac:dyDescent="0.3">
      <c r="A2363" s="54" t="s">
        <v>440</v>
      </c>
      <c r="B2363" s="54">
        <v>3917</v>
      </c>
      <c r="C2363" s="56" t="s">
        <v>46</v>
      </c>
      <c r="D2363" s="54" t="s">
        <v>498</v>
      </c>
      <c r="E2363" s="54">
        <v>6118</v>
      </c>
      <c r="F2363" s="54" t="s">
        <v>315</v>
      </c>
      <c r="G2363" s="54">
        <v>2624322.162</v>
      </c>
      <c r="H2363" s="54">
        <v>1134595.5049999999</v>
      </c>
      <c r="I2363" s="54" t="s">
        <v>21</v>
      </c>
      <c r="J2363" s="55">
        <v>39630</v>
      </c>
    </row>
    <row r="2364" spans="1:10" x14ac:dyDescent="0.3">
      <c r="A2364" s="54" t="s">
        <v>440</v>
      </c>
      <c r="B2364" s="54">
        <v>3917</v>
      </c>
      <c r="C2364" s="56" t="s">
        <v>46</v>
      </c>
      <c r="D2364" s="54" t="s">
        <v>439</v>
      </c>
      <c r="E2364" s="54">
        <v>6195</v>
      </c>
      <c r="F2364" s="54" t="s">
        <v>315</v>
      </c>
      <c r="G2364" s="54">
        <v>2625671.574</v>
      </c>
      <c r="H2364" s="54">
        <v>1135122.92</v>
      </c>
      <c r="I2364" s="54" t="s">
        <v>21</v>
      </c>
      <c r="J2364" s="55">
        <v>39630</v>
      </c>
    </row>
    <row r="2365" spans="1:10" x14ac:dyDescent="0.3">
      <c r="A2365" s="54" t="s">
        <v>438</v>
      </c>
      <c r="B2365" s="54">
        <v>3917</v>
      </c>
      <c r="C2365" s="56" t="s">
        <v>23</v>
      </c>
      <c r="D2365" s="54" t="s">
        <v>438</v>
      </c>
      <c r="E2365" s="54">
        <v>6197</v>
      </c>
      <c r="F2365" s="54" t="s">
        <v>315</v>
      </c>
      <c r="G2365" s="54">
        <v>2625432.6710000001</v>
      </c>
      <c r="H2365" s="54">
        <v>1137741.5619999999</v>
      </c>
      <c r="I2365" s="54" t="s">
        <v>21</v>
      </c>
      <c r="J2365" s="55">
        <v>39630</v>
      </c>
    </row>
    <row r="2366" spans="1:10" x14ac:dyDescent="0.3">
      <c r="A2366" s="54" t="s">
        <v>430</v>
      </c>
      <c r="B2366" s="54">
        <v>3918</v>
      </c>
      <c r="C2366" s="56" t="s">
        <v>23</v>
      </c>
      <c r="D2366" s="54" t="s">
        <v>430</v>
      </c>
      <c r="E2366" s="54">
        <v>6202</v>
      </c>
      <c r="F2366" s="54" t="s">
        <v>315</v>
      </c>
      <c r="G2366" s="54">
        <v>2626784.497</v>
      </c>
      <c r="H2366" s="54">
        <v>1139557.2109999999</v>
      </c>
      <c r="I2366" s="54" t="s">
        <v>21</v>
      </c>
      <c r="J2366" s="55">
        <v>39630</v>
      </c>
    </row>
    <row r="2367" spans="1:10" x14ac:dyDescent="0.3">
      <c r="A2367" s="54" t="s">
        <v>431</v>
      </c>
      <c r="B2367" s="54">
        <v>3919</v>
      </c>
      <c r="C2367" s="56" t="s">
        <v>23</v>
      </c>
      <c r="D2367" s="54" t="s">
        <v>442</v>
      </c>
      <c r="E2367" s="54">
        <v>6192</v>
      </c>
      <c r="F2367" s="54" t="s">
        <v>315</v>
      </c>
      <c r="G2367" s="54">
        <v>2632142.145</v>
      </c>
      <c r="H2367" s="54">
        <v>1143690.348</v>
      </c>
      <c r="I2367" s="54" t="s">
        <v>21</v>
      </c>
      <c r="J2367" s="55">
        <v>39630</v>
      </c>
    </row>
    <row r="2368" spans="1:10" x14ac:dyDescent="0.3">
      <c r="A2368" s="54" t="s">
        <v>431</v>
      </c>
      <c r="B2368" s="54">
        <v>3919</v>
      </c>
      <c r="C2368" s="56" t="s">
        <v>23</v>
      </c>
      <c r="D2368" s="54" t="s">
        <v>430</v>
      </c>
      <c r="E2368" s="54">
        <v>6202</v>
      </c>
      <c r="F2368" s="54" t="s">
        <v>315</v>
      </c>
      <c r="G2368" s="54">
        <v>2626930.858</v>
      </c>
      <c r="H2368" s="54">
        <v>1141211.0619999999</v>
      </c>
      <c r="I2368" s="54" t="s">
        <v>21</v>
      </c>
      <c r="J2368" s="55">
        <v>39630</v>
      </c>
    </row>
    <row r="2369" spans="1:10" x14ac:dyDescent="0.3">
      <c r="A2369" s="54" t="s">
        <v>316</v>
      </c>
      <c r="B2369" s="54">
        <v>3920</v>
      </c>
      <c r="C2369" s="56" t="s">
        <v>23</v>
      </c>
      <c r="D2369" s="54" t="s">
        <v>316</v>
      </c>
      <c r="E2369" s="54">
        <v>6300</v>
      </c>
      <c r="F2369" s="54" t="s">
        <v>315</v>
      </c>
      <c r="G2369" s="54">
        <v>2628464.4819999998</v>
      </c>
      <c r="H2369" s="54">
        <v>1093276.7579999999</v>
      </c>
      <c r="I2369" s="54" t="s">
        <v>21</v>
      </c>
      <c r="J2369" s="55">
        <v>39630</v>
      </c>
    </row>
    <row r="2370" spans="1:10" x14ac:dyDescent="0.3">
      <c r="A2370" s="54" t="s">
        <v>326</v>
      </c>
      <c r="B2370" s="54">
        <v>3922</v>
      </c>
      <c r="C2370" s="56" t="s">
        <v>46</v>
      </c>
      <c r="D2370" s="54" t="s">
        <v>326</v>
      </c>
      <c r="E2370" s="54">
        <v>6282</v>
      </c>
      <c r="F2370" s="54" t="s">
        <v>315</v>
      </c>
      <c r="G2370" s="54">
        <v>2635250.523</v>
      </c>
      <c r="H2370" s="54">
        <v>1113880.246</v>
      </c>
      <c r="I2370" s="54" t="s">
        <v>21</v>
      </c>
      <c r="J2370" s="55">
        <v>39630</v>
      </c>
    </row>
    <row r="2371" spans="1:10" x14ac:dyDescent="0.3">
      <c r="A2371" s="54" t="s">
        <v>326</v>
      </c>
      <c r="B2371" s="54">
        <v>3922</v>
      </c>
      <c r="C2371" s="56" t="s">
        <v>46</v>
      </c>
      <c r="D2371" s="54" t="s">
        <v>325</v>
      </c>
      <c r="E2371" s="54">
        <v>6294</v>
      </c>
      <c r="F2371" s="54" t="s">
        <v>315</v>
      </c>
      <c r="G2371" s="54">
        <v>2635505.8790000002</v>
      </c>
      <c r="H2371" s="54">
        <v>1117371.8400000001</v>
      </c>
      <c r="I2371" s="54" t="s">
        <v>21</v>
      </c>
      <c r="J2371" s="55">
        <v>39630</v>
      </c>
    </row>
    <row r="2372" spans="1:10" x14ac:dyDescent="0.3">
      <c r="A2372" s="54" t="s">
        <v>323</v>
      </c>
      <c r="B2372" s="54">
        <v>3922</v>
      </c>
      <c r="C2372" s="56" t="s">
        <v>54</v>
      </c>
      <c r="D2372" s="54" t="s">
        <v>338</v>
      </c>
      <c r="E2372" s="54">
        <v>6283</v>
      </c>
      <c r="F2372" s="54" t="s">
        <v>315</v>
      </c>
      <c r="G2372" s="54">
        <v>2630543.6239999998</v>
      </c>
      <c r="H2372" s="54">
        <v>1118082.051</v>
      </c>
      <c r="I2372" s="54" t="s">
        <v>21</v>
      </c>
      <c r="J2372" s="55">
        <v>39630</v>
      </c>
    </row>
    <row r="2373" spans="1:10" x14ac:dyDescent="0.3">
      <c r="A2373" s="54" t="s">
        <v>323</v>
      </c>
      <c r="B2373" s="54">
        <v>3922</v>
      </c>
      <c r="C2373" s="56" t="s">
        <v>54</v>
      </c>
      <c r="D2373" s="54" t="s">
        <v>322</v>
      </c>
      <c r="E2373" s="54">
        <v>6296</v>
      </c>
      <c r="F2373" s="54" t="s">
        <v>315</v>
      </c>
      <c r="G2373" s="54">
        <v>2631185.4139999999</v>
      </c>
      <c r="H2373" s="54">
        <v>1118733.08</v>
      </c>
      <c r="I2373" s="54" t="s">
        <v>21</v>
      </c>
      <c r="J2373" s="55">
        <v>39630</v>
      </c>
    </row>
    <row r="2374" spans="1:10" x14ac:dyDescent="0.3">
      <c r="A2374" s="54" t="s">
        <v>320</v>
      </c>
      <c r="B2374" s="54">
        <v>3922</v>
      </c>
      <c r="C2374" s="56" t="s">
        <v>23</v>
      </c>
      <c r="D2374" s="54" t="s">
        <v>327</v>
      </c>
      <c r="E2374" s="54">
        <v>6293</v>
      </c>
      <c r="F2374" s="54" t="s">
        <v>315</v>
      </c>
      <c r="G2374" s="54">
        <v>2634249.41</v>
      </c>
      <c r="H2374" s="54">
        <v>1121572.3740000001</v>
      </c>
      <c r="I2374" s="54" t="s">
        <v>21</v>
      </c>
      <c r="J2374" s="55">
        <v>39630</v>
      </c>
    </row>
    <row r="2375" spans="1:10" x14ac:dyDescent="0.3">
      <c r="A2375" s="54" t="s">
        <v>320</v>
      </c>
      <c r="B2375" s="54">
        <v>3922</v>
      </c>
      <c r="C2375" s="56" t="s">
        <v>23</v>
      </c>
      <c r="D2375" s="54" t="s">
        <v>318</v>
      </c>
      <c r="E2375" s="54">
        <v>6298</v>
      </c>
      <c r="F2375" s="54" t="s">
        <v>315</v>
      </c>
      <c r="G2375" s="54">
        <v>2634136.3169999998</v>
      </c>
      <c r="H2375" s="54">
        <v>1122578.8359999999</v>
      </c>
      <c r="I2375" s="54" t="s">
        <v>21</v>
      </c>
      <c r="J2375" s="55">
        <v>39630</v>
      </c>
    </row>
    <row r="2376" spans="1:10" x14ac:dyDescent="0.3">
      <c r="A2376" s="54" t="s">
        <v>322</v>
      </c>
      <c r="B2376" s="54">
        <v>3923</v>
      </c>
      <c r="C2376" s="56" t="s">
        <v>23</v>
      </c>
      <c r="D2376" s="54" t="s">
        <v>327</v>
      </c>
      <c r="E2376" s="54">
        <v>6293</v>
      </c>
      <c r="F2376" s="54" t="s">
        <v>315</v>
      </c>
      <c r="G2376" s="54">
        <v>2633048.29</v>
      </c>
      <c r="H2376" s="54">
        <v>1121957.514</v>
      </c>
      <c r="I2376" s="54" t="s">
        <v>21</v>
      </c>
      <c r="J2376" s="55">
        <v>39630</v>
      </c>
    </row>
    <row r="2377" spans="1:10" x14ac:dyDescent="0.3">
      <c r="A2377" s="54" t="s">
        <v>322</v>
      </c>
      <c r="B2377" s="54">
        <v>3923</v>
      </c>
      <c r="C2377" s="56" t="s">
        <v>23</v>
      </c>
      <c r="D2377" s="54" t="s">
        <v>322</v>
      </c>
      <c r="E2377" s="54">
        <v>6296</v>
      </c>
      <c r="F2377" s="54" t="s">
        <v>315</v>
      </c>
      <c r="G2377" s="54">
        <v>2631031.946</v>
      </c>
      <c r="H2377" s="54">
        <v>1121644.0379999999</v>
      </c>
      <c r="I2377" s="54" t="s">
        <v>21</v>
      </c>
      <c r="J2377" s="55">
        <v>39630</v>
      </c>
    </row>
    <row r="2378" spans="1:10" x14ac:dyDescent="0.3">
      <c r="A2378" s="54" t="s">
        <v>330</v>
      </c>
      <c r="B2378" s="54">
        <v>3924</v>
      </c>
      <c r="C2378" s="56" t="s">
        <v>23</v>
      </c>
      <c r="D2378" s="54" t="s">
        <v>328</v>
      </c>
      <c r="E2378" s="54">
        <v>6292</v>
      </c>
      <c r="F2378" s="54" t="s">
        <v>315</v>
      </c>
      <c r="G2378" s="54">
        <v>2628658.84</v>
      </c>
      <c r="H2378" s="54">
        <v>1112273.2860000001</v>
      </c>
      <c r="I2378" s="54" t="s">
        <v>21</v>
      </c>
      <c r="J2378" s="55">
        <v>39630</v>
      </c>
    </row>
    <row r="2379" spans="1:10" x14ac:dyDescent="0.3">
      <c r="A2379" s="54" t="s">
        <v>337</v>
      </c>
      <c r="B2379" s="54">
        <v>3925</v>
      </c>
      <c r="C2379" s="56" t="s">
        <v>23</v>
      </c>
      <c r="D2379" s="54" t="s">
        <v>337</v>
      </c>
      <c r="E2379" s="54">
        <v>6285</v>
      </c>
      <c r="F2379" s="54" t="s">
        <v>315</v>
      </c>
      <c r="G2379" s="54">
        <v>2631426.9509999999</v>
      </c>
      <c r="H2379" s="54">
        <v>1116360.0279999999</v>
      </c>
      <c r="I2379" s="54" t="s">
        <v>21</v>
      </c>
      <c r="J2379" s="55">
        <v>39630</v>
      </c>
    </row>
    <row r="2380" spans="1:10" x14ac:dyDescent="0.3">
      <c r="A2380" s="54" t="s">
        <v>338</v>
      </c>
      <c r="B2380" s="54">
        <v>3926</v>
      </c>
      <c r="C2380" s="56" t="s">
        <v>23</v>
      </c>
      <c r="D2380" s="54" t="s">
        <v>338</v>
      </c>
      <c r="E2380" s="54">
        <v>6283</v>
      </c>
      <c r="F2380" s="54" t="s">
        <v>315</v>
      </c>
      <c r="G2380" s="54">
        <v>2627716.5210000002</v>
      </c>
      <c r="H2380" s="54">
        <v>1118602.831</v>
      </c>
      <c r="I2380" s="54" t="s">
        <v>21</v>
      </c>
      <c r="J2380" s="55">
        <v>39630</v>
      </c>
    </row>
    <row r="2381" spans="1:10" x14ac:dyDescent="0.3">
      <c r="A2381" s="54" t="s">
        <v>329</v>
      </c>
      <c r="B2381" s="54">
        <v>3927</v>
      </c>
      <c r="C2381" s="56" t="s">
        <v>23</v>
      </c>
      <c r="D2381" s="54" t="s">
        <v>328</v>
      </c>
      <c r="E2381" s="54">
        <v>6292</v>
      </c>
      <c r="F2381" s="54" t="s">
        <v>315</v>
      </c>
      <c r="G2381" s="54">
        <v>2626598.7510000002</v>
      </c>
      <c r="H2381" s="54">
        <v>1109724.29</v>
      </c>
      <c r="I2381" s="54" t="s">
        <v>21</v>
      </c>
      <c r="J2381" s="55">
        <v>39630</v>
      </c>
    </row>
    <row r="2382" spans="1:10" x14ac:dyDescent="0.3">
      <c r="A2382" s="54" t="s">
        <v>335</v>
      </c>
      <c r="B2382" s="54">
        <v>3928</v>
      </c>
      <c r="C2382" s="56" t="s">
        <v>23</v>
      </c>
      <c r="D2382" s="54" t="s">
        <v>335</v>
      </c>
      <c r="E2382" s="54">
        <v>6287</v>
      </c>
      <c r="F2382" s="54" t="s">
        <v>315</v>
      </c>
      <c r="G2382" s="54">
        <v>2626829.7790000001</v>
      </c>
      <c r="H2382" s="54">
        <v>1104914.68</v>
      </c>
      <c r="I2382" s="54" t="s">
        <v>21</v>
      </c>
      <c r="J2382" s="55">
        <v>39630</v>
      </c>
    </row>
    <row r="2383" spans="1:10" x14ac:dyDescent="0.3">
      <c r="A2383" s="54" t="s">
        <v>324</v>
      </c>
      <c r="B2383" s="54">
        <v>3929</v>
      </c>
      <c r="C2383" s="56" t="s">
        <v>23</v>
      </c>
      <c r="D2383" s="54" t="s">
        <v>324</v>
      </c>
      <c r="E2383" s="54">
        <v>6295</v>
      </c>
      <c r="F2383" s="54" t="s">
        <v>315</v>
      </c>
      <c r="G2383" s="54">
        <v>2629238.9479999999</v>
      </c>
      <c r="H2383" s="54">
        <v>1099948.679</v>
      </c>
      <c r="I2383" s="54" t="s">
        <v>21</v>
      </c>
      <c r="J2383" s="55">
        <v>39630</v>
      </c>
    </row>
    <row r="2384" spans="1:10" x14ac:dyDescent="0.3">
      <c r="A2384" s="54" t="s">
        <v>321</v>
      </c>
      <c r="B2384" s="54">
        <v>3930</v>
      </c>
      <c r="C2384" s="56" t="s">
        <v>46</v>
      </c>
      <c r="D2384" s="54" t="s">
        <v>319</v>
      </c>
      <c r="E2384" s="54">
        <v>6297</v>
      </c>
      <c r="F2384" s="54" t="s">
        <v>315</v>
      </c>
      <c r="G2384" s="54">
        <v>2636553.9109999998</v>
      </c>
      <c r="H2384" s="54">
        <v>1126501.6529999999</v>
      </c>
      <c r="I2384" s="54" t="s">
        <v>21</v>
      </c>
      <c r="J2384" s="55">
        <v>39630</v>
      </c>
    </row>
    <row r="2385" spans="1:10" x14ac:dyDescent="0.3">
      <c r="A2385" s="54" t="s">
        <v>319</v>
      </c>
      <c r="B2385" s="54">
        <v>3930</v>
      </c>
      <c r="C2385" s="56" t="s">
        <v>23</v>
      </c>
      <c r="D2385" s="54" t="s">
        <v>434</v>
      </c>
      <c r="E2385" s="54">
        <v>6199</v>
      </c>
      <c r="F2385" s="54" t="s">
        <v>315</v>
      </c>
      <c r="G2385" s="54">
        <v>2629928.8450000002</v>
      </c>
      <c r="H2385" s="54">
        <v>1126725.2450000001</v>
      </c>
      <c r="I2385" s="54" t="s">
        <v>21</v>
      </c>
      <c r="J2385" s="55">
        <v>39630</v>
      </c>
    </row>
    <row r="2386" spans="1:10" x14ac:dyDescent="0.3">
      <c r="A2386" s="54" t="s">
        <v>319</v>
      </c>
      <c r="B2386" s="54">
        <v>3930</v>
      </c>
      <c r="C2386" s="56" t="s">
        <v>23</v>
      </c>
      <c r="D2386" s="54" t="s">
        <v>339</v>
      </c>
      <c r="E2386" s="54">
        <v>6281</v>
      </c>
      <c r="F2386" s="54" t="s">
        <v>315</v>
      </c>
      <c r="G2386" s="54">
        <v>2631571.682</v>
      </c>
      <c r="H2386" s="54">
        <v>1128181.81</v>
      </c>
      <c r="I2386" s="54" t="s">
        <v>21</v>
      </c>
      <c r="J2386" s="55">
        <v>39630</v>
      </c>
    </row>
    <row r="2387" spans="1:10" x14ac:dyDescent="0.3">
      <c r="A2387" s="54" t="s">
        <v>319</v>
      </c>
      <c r="B2387" s="54">
        <v>3930</v>
      </c>
      <c r="C2387" s="56" t="s">
        <v>23</v>
      </c>
      <c r="D2387" s="54" t="s">
        <v>319</v>
      </c>
      <c r="E2387" s="54">
        <v>6297</v>
      </c>
      <c r="F2387" s="54" t="s">
        <v>315</v>
      </c>
      <c r="G2387" s="54">
        <v>2632581.463</v>
      </c>
      <c r="H2387" s="54">
        <v>1127008.9080000001</v>
      </c>
      <c r="I2387" s="54" t="s">
        <v>21</v>
      </c>
      <c r="J2387" s="55">
        <v>39630</v>
      </c>
    </row>
    <row r="2388" spans="1:10" x14ac:dyDescent="0.3">
      <c r="A2388" s="54" t="s">
        <v>319</v>
      </c>
      <c r="B2388" s="54">
        <v>3930</v>
      </c>
      <c r="C2388" s="56" t="s">
        <v>23</v>
      </c>
      <c r="D2388" s="54" t="s">
        <v>318</v>
      </c>
      <c r="E2388" s="54">
        <v>6298</v>
      </c>
      <c r="F2388" s="54" t="s">
        <v>315</v>
      </c>
      <c r="G2388" s="54">
        <v>2634217.5049999999</v>
      </c>
      <c r="H2388" s="54">
        <v>1124520.5689999999</v>
      </c>
      <c r="I2388" s="54" t="s">
        <v>21</v>
      </c>
      <c r="J2388" s="55">
        <v>39630</v>
      </c>
    </row>
    <row r="2389" spans="1:10" x14ac:dyDescent="0.3">
      <c r="A2389" s="54" t="s">
        <v>336</v>
      </c>
      <c r="B2389" s="54">
        <v>3931</v>
      </c>
      <c r="C2389" s="56" t="s">
        <v>54</v>
      </c>
      <c r="D2389" s="54" t="s">
        <v>339</v>
      </c>
      <c r="E2389" s="54">
        <v>6281</v>
      </c>
      <c r="F2389" s="54" t="s">
        <v>315</v>
      </c>
      <c r="G2389" s="54">
        <v>2633818.0389999999</v>
      </c>
      <c r="H2389" s="54">
        <v>1128226.514</v>
      </c>
      <c r="I2389" s="54" t="s">
        <v>21</v>
      </c>
      <c r="J2389" s="55">
        <v>39630</v>
      </c>
    </row>
    <row r="2390" spans="1:10" x14ac:dyDescent="0.3">
      <c r="A2390" s="54" t="s">
        <v>336</v>
      </c>
      <c r="B2390" s="54">
        <v>3931</v>
      </c>
      <c r="C2390" s="56" t="s">
        <v>54</v>
      </c>
      <c r="D2390" s="54" t="s">
        <v>336</v>
      </c>
      <c r="E2390" s="54">
        <v>6286</v>
      </c>
      <c r="F2390" s="54" t="s">
        <v>315</v>
      </c>
      <c r="G2390" s="54">
        <v>2635420.6770000001</v>
      </c>
      <c r="H2390" s="54">
        <v>1127778.7749999999</v>
      </c>
      <c r="I2390" s="54" t="s">
        <v>21</v>
      </c>
      <c r="J2390" s="55">
        <v>39630</v>
      </c>
    </row>
    <row r="2391" spans="1:10" x14ac:dyDescent="0.3">
      <c r="A2391" s="54" t="s">
        <v>318</v>
      </c>
      <c r="B2391" s="54">
        <v>3932</v>
      </c>
      <c r="C2391" s="56" t="s">
        <v>23</v>
      </c>
      <c r="D2391" s="54" t="s">
        <v>318</v>
      </c>
      <c r="E2391" s="54">
        <v>6298</v>
      </c>
      <c r="F2391" s="54" t="s">
        <v>315</v>
      </c>
      <c r="G2391" s="54">
        <v>2638503.5869999998</v>
      </c>
      <c r="H2391" s="54">
        <v>1122765.0179999999</v>
      </c>
      <c r="I2391" s="54" t="s">
        <v>21</v>
      </c>
      <c r="J2391" s="55">
        <v>39630</v>
      </c>
    </row>
    <row r="2392" spans="1:10" x14ac:dyDescent="0.3">
      <c r="A2392" s="54" t="s">
        <v>325</v>
      </c>
      <c r="B2392" s="54">
        <v>3933</v>
      </c>
      <c r="C2392" s="56" t="s">
        <v>23</v>
      </c>
      <c r="D2392" s="54" t="s">
        <v>325</v>
      </c>
      <c r="E2392" s="54">
        <v>6294</v>
      </c>
      <c r="F2392" s="54" t="s">
        <v>315</v>
      </c>
      <c r="G2392" s="54">
        <v>2636299.1329999999</v>
      </c>
      <c r="H2392" s="54">
        <v>1118463.7860000001</v>
      </c>
      <c r="I2392" s="54" t="s">
        <v>21</v>
      </c>
      <c r="J2392" s="55">
        <v>39630</v>
      </c>
    </row>
    <row r="2393" spans="1:10" x14ac:dyDescent="0.3">
      <c r="A2393" s="54" t="s">
        <v>317</v>
      </c>
      <c r="B2393" s="54">
        <v>3934</v>
      </c>
      <c r="C2393" s="56" t="s">
        <v>23</v>
      </c>
      <c r="D2393" s="54" t="s">
        <v>317</v>
      </c>
      <c r="E2393" s="54">
        <v>6299</v>
      </c>
      <c r="F2393" s="54" t="s">
        <v>315</v>
      </c>
      <c r="G2393" s="54">
        <v>2632782.6630000002</v>
      </c>
      <c r="H2393" s="54">
        <v>1124579.1569999999</v>
      </c>
      <c r="I2393" s="54" t="s">
        <v>21</v>
      </c>
      <c r="J2393" s="55">
        <v>39630</v>
      </c>
    </row>
    <row r="2394" spans="1:10" x14ac:dyDescent="0.3">
      <c r="A2394" s="54" t="s">
        <v>441</v>
      </c>
      <c r="B2394" s="54">
        <v>3935</v>
      </c>
      <c r="C2394" s="56" t="s">
        <v>23</v>
      </c>
      <c r="D2394" s="54" t="s">
        <v>441</v>
      </c>
      <c r="E2394" s="54">
        <v>6193</v>
      </c>
      <c r="F2394" s="54" t="s">
        <v>315</v>
      </c>
      <c r="G2394" s="54">
        <v>2629497.1340000001</v>
      </c>
      <c r="H2394" s="54">
        <v>1124503.263</v>
      </c>
      <c r="I2394" s="54" t="s">
        <v>21</v>
      </c>
      <c r="J2394" s="55">
        <v>39630</v>
      </c>
    </row>
    <row r="2395" spans="1:10" x14ac:dyDescent="0.3">
      <c r="A2395" s="54" t="s">
        <v>339</v>
      </c>
      <c r="B2395" s="54">
        <v>3937</v>
      </c>
      <c r="C2395" s="56" t="s">
        <v>23</v>
      </c>
      <c r="D2395" s="54" t="s">
        <v>646</v>
      </c>
      <c r="E2395" s="54">
        <v>6004</v>
      </c>
      <c r="F2395" s="54" t="s">
        <v>315</v>
      </c>
      <c r="G2395" s="54">
        <v>2633520.4759999998</v>
      </c>
      <c r="H2395" s="54">
        <v>1128257.0819999999</v>
      </c>
      <c r="I2395" s="54" t="s">
        <v>21</v>
      </c>
      <c r="J2395" s="55">
        <v>39630</v>
      </c>
    </row>
    <row r="2396" spans="1:10" x14ac:dyDescent="0.3">
      <c r="A2396" s="54" t="s">
        <v>339</v>
      </c>
      <c r="B2396" s="54">
        <v>3937</v>
      </c>
      <c r="C2396" s="56" t="s">
        <v>23</v>
      </c>
      <c r="D2396" s="54" t="s">
        <v>339</v>
      </c>
      <c r="E2396" s="54">
        <v>6281</v>
      </c>
      <c r="F2396" s="54" t="s">
        <v>315</v>
      </c>
      <c r="G2396" s="54">
        <v>2634045.7880000002</v>
      </c>
      <c r="H2396" s="54">
        <v>1136158.3689999999</v>
      </c>
      <c r="I2396" s="54" t="s">
        <v>21</v>
      </c>
      <c r="J2396" s="55">
        <v>39630</v>
      </c>
    </row>
    <row r="2397" spans="1:10" x14ac:dyDescent="0.3">
      <c r="A2397" s="54" t="s">
        <v>339</v>
      </c>
      <c r="B2397" s="54">
        <v>3937</v>
      </c>
      <c r="C2397" s="56" t="s">
        <v>23</v>
      </c>
      <c r="D2397" s="54" t="s">
        <v>339</v>
      </c>
      <c r="E2397" s="54">
        <v>6281</v>
      </c>
      <c r="F2397" s="54" t="s">
        <v>315</v>
      </c>
      <c r="G2397" s="54">
        <v>2632798.9840000002</v>
      </c>
      <c r="H2397" s="54">
        <v>1128961.8019999999</v>
      </c>
      <c r="I2397" s="54" t="s">
        <v>21</v>
      </c>
      <c r="J2397" s="55">
        <v>39630</v>
      </c>
    </row>
    <row r="2398" spans="1:10" x14ac:dyDescent="0.3">
      <c r="A2398" s="54" t="s">
        <v>443</v>
      </c>
      <c r="B2398" s="54">
        <v>3938</v>
      </c>
      <c r="C2398" s="56" t="s">
        <v>23</v>
      </c>
      <c r="D2398" s="54" t="s">
        <v>443</v>
      </c>
      <c r="E2398" s="54">
        <v>6191</v>
      </c>
      <c r="F2398" s="54" t="s">
        <v>315</v>
      </c>
      <c r="G2398" s="54">
        <v>2631680.5260000001</v>
      </c>
      <c r="H2398" s="54">
        <v>1130842.7</v>
      </c>
      <c r="I2398" s="54" t="s">
        <v>21</v>
      </c>
      <c r="J2398" s="55">
        <v>39630</v>
      </c>
    </row>
    <row r="2399" spans="1:10" x14ac:dyDescent="0.3">
      <c r="A2399" s="54" t="s">
        <v>646</v>
      </c>
      <c r="B2399" s="54">
        <v>3939</v>
      </c>
      <c r="C2399" s="56" t="s">
        <v>23</v>
      </c>
      <c r="D2399" s="54" t="s">
        <v>646</v>
      </c>
      <c r="E2399" s="54">
        <v>6004</v>
      </c>
      <c r="F2399" s="54" t="s">
        <v>315</v>
      </c>
      <c r="G2399" s="54">
        <v>2634537.6170000001</v>
      </c>
      <c r="H2399" s="54">
        <v>1129810.3929999999</v>
      </c>
      <c r="I2399" s="54" t="s">
        <v>21</v>
      </c>
      <c r="J2399" s="55">
        <v>39630</v>
      </c>
    </row>
    <row r="2400" spans="1:10" x14ac:dyDescent="0.3">
      <c r="A2400" s="54" t="s">
        <v>426</v>
      </c>
      <c r="B2400" s="54">
        <v>3940</v>
      </c>
      <c r="C2400" s="56" t="s">
        <v>23</v>
      </c>
      <c r="D2400" s="54" t="s">
        <v>498</v>
      </c>
      <c r="E2400" s="54">
        <v>6118</v>
      </c>
      <c r="F2400" s="54" t="s">
        <v>315</v>
      </c>
      <c r="G2400" s="54">
        <v>2624134.0989999999</v>
      </c>
      <c r="H2400" s="54">
        <v>1132142.1240000001</v>
      </c>
      <c r="I2400" s="54" t="s">
        <v>21</v>
      </c>
      <c r="J2400" s="55">
        <v>39630</v>
      </c>
    </row>
    <row r="2401" spans="1:10" x14ac:dyDescent="0.3">
      <c r="A2401" s="54" t="s">
        <v>426</v>
      </c>
      <c r="B2401" s="54">
        <v>3940</v>
      </c>
      <c r="C2401" s="56" t="s">
        <v>23</v>
      </c>
      <c r="D2401" s="54" t="s">
        <v>493</v>
      </c>
      <c r="E2401" s="54">
        <v>6119</v>
      </c>
      <c r="F2401" s="54" t="s">
        <v>315</v>
      </c>
      <c r="G2401" s="54">
        <v>2623430.202</v>
      </c>
      <c r="H2401" s="54">
        <v>1128279.504</v>
      </c>
      <c r="I2401" s="54" t="s">
        <v>21</v>
      </c>
      <c r="J2401" s="55">
        <v>39630</v>
      </c>
    </row>
    <row r="2402" spans="1:10" x14ac:dyDescent="0.3">
      <c r="A2402" s="54" t="s">
        <v>426</v>
      </c>
      <c r="B2402" s="54">
        <v>3940</v>
      </c>
      <c r="C2402" s="56" t="s">
        <v>23</v>
      </c>
      <c r="D2402" s="54" t="s">
        <v>436</v>
      </c>
      <c r="E2402" s="54">
        <v>6198</v>
      </c>
      <c r="F2402" s="54" t="s">
        <v>315</v>
      </c>
      <c r="G2402" s="54">
        <v>2624391.5780000002</v>
      </c>
      <c r="H2402" s="54">
        <v>1128488.3</v>
      </c>
      <c r="I2402" s="54" t="s">
        <v>21</v>
      </c>
      <c r="J2402" s="55">
        <v>39630</v>
      </c>
    </row>
    <row r="2403" spans="1:10" x14ac:dyDescent="0.3">
      <c r="A2403" s="54" t="s">
        <v>426</v>
      </c>
      <c r="B2403" s="54">
        <v>3940</v>
      </c>
      <c r="C2403" s="56" t="s">
        <v>23</v>
      </c>
      <c r="D2403" s="54" t="s">
        <v>424</v>
      </c>
      <c r="E2403" s="54">
        <v>6204</v>
      </c>
      <c r="F2403" s="54" t="s">
        <v>315</v>
      </c>
      <c r="G2403" s="54">
        <v>2625002.7289999998</v>
      </c>
      <c r="H2403" s="54">
        <v>1133704.8319999999</v>
      </c>
      <c r="I2403" s="54" t="s">
        <v>21</v>
      </c>
      <c r="J2403" s="55">
        <v>39630</v>
      </c>
    </row>
    <row r="2404" spans="1:10" x14ac:dyDescent="0.3">
      <c r="A2404" s="54" t="s">
        <v>436</v>
      </c>
      <c r="B2404" s="54">
        <v>3942</v>
      </c>
      <c r="C2404" s="56" t="s">
        <v>46</v>
      </c>
      <c r="D2404" s="54" t="s">
        <v>436</v>
      </c>
      <c r="E2404" s="54">
        <v>6198</v>
      </c>
      <c r="F2404" s="54" t="s">
        <v>315</v>
      </c>
      <c r="G2404" s="54">
        <v>2626485.787</v>
      </c>
      <c r="H2404" s="54">
        <v>1129616.8219999999</v>
      </c>
      <c r="I2404" s="54" t="s">
        <v>21</v>
      </c>
      <c r="J2404" s="55">
        <v>39630</v>
      </c>
    </row>
    <row r="2405" spans="1:10" x14ac:dyDescent="0.3">
      <c r="A2405" s="54" t="s">
        <v>436</v>
      </c>
      <c r="B2405" s="54">
        <v>3942</v>
      </c>
      <c r="C2405" s="56" t="s">
        <v>46</v>
      </c>
      <c r="D2405" s="54" t="s">
        <v>434</v>
      </c>
      <c r="E2405" s="54">
        <v>6199</v>
      </c>
      <c r="F2405" s="54" t="s">
        <v>315</v>
      </c>
      <c r="G2405" s="54">
        <v>2630192.264</v>
      </c>
      <c r="H2405" s="54">
        <v>1132662.645</v>
      </c>
      <c r="I2405" s="54" t="s">
        <v>21</v>
      </c>
      <c r="J2405" s="55">
        <v>39630</v>
      </c>
    </row>
    <row r="2406" spans="1:10" x14ac:dyDescent="0.3">
      <c r="A2406" s="54" t="s">
        <v>434</v>
      </c>
      <c r="B2406" s="54">
        <v>3942</v>
      </c>
      <c r="C2406" s="56" t="s">
        <v>23</v>
      </c>
      <c r="D2406" s="54" t="s">
        <v>441</v>
      </c>
      <c r="E2406" s="54">
        <v>6193</v>
      </c>
      <c r="F2406" s="54" t="s">
        <v>315</v>
      </c>
      <c r="G2406" s="54">
        <v>2628282.1570000001</v>
      </c>
      <c r="H2406" s="54">
        <v>1127634.497</v>
      </c>
      <c r="I2406" s="54" t="s">
        <v>21</v>
      </c>
      <c r="J2406" s="55">
        <v>39630</v>
      </c>
    </row>
    <row r="2407" spans="1:10" x14ac:dyDescent="0.3">
      <c r="A2407" s="54" t="s">
        <v>434</v>
      </c>
      <c r="B2407" s="54">
        <v>3942</v>
      </c>
      <c r="C2407" s="56" t="s">
        <v>23</v>
      </c>
      <c r="D2407" s="54" t="s">
        <v>436</v>
      </c>
      <c r="E2407" s="54">
        <v>6198</v>
      </c>
      <c r="F2407" s="54" t="s">
        <v>315</v>
      </c>
      <c r="G2407" s="54">
        <v>2627046.9389999998</v>
      </c>
      <c r="H2407" s="54">
        <v>1127990.719</v>
      </c>
      <c r="I2407" s="54" t="s">
        <v>21</v>
      </c>
      <c r="J2407" s="55">
        <v>39630</v>
      </c>
    </row>
    <row r="2408" spans="1:10" x14ac:dyDescent="0.3">
      <c r="A2408" s="54" t="s">
        <v>434</v>
      </c>
      <c r="B2408" s="54">
        <v>3942</v>
      </c>
      <c r="C2408" s="56" t="s">
        <v>23</v>
      </c>
      <c r="D2408" s="54" t="s">
        <v>434</v>
      </c>
      <c r="E2408" s="54">
        <v>6199</v>
      </c>
      <c r="F2408" s="54" t="s">
        <v>315</v>
      </c>
      <c r="G2408" s="54">
        <v>2628848.9750000001</v>
      </c>
      <c r="H2408" s="54">
        <v>1128031.6200000001</v>
      </c>
      <c r="I2408" s="54" t="s">
        <v>21</v>
      </c>
      <c r="J2408" s="55">
        <v>39630</v>
      </c>
    </row>
    <row r="2409" spans="1:10" x14ac:dyDescent="0.3">
      <c r="A2409" s="54" t="s">
        <v>434</v>
      </c>
      <c r="B2409" s="54">
        <v>3942</v>
      </c>
      <c r="C2409" s="56" t="s">
        <v>23</v>
      </c>
      <c r="D2409" s="54" t="s">
        <v>432</v>
      </c>
      <c r="E2409" s="54">
        <v>6201</v>
      </c>
      <c r="F2409" s="54" t="s">
        <v>315</v>
      </c>
      <c r="G2409" s="54">
        <v>2627579.2999999998</v>
      </c>
      <c r="H2409" s="54">
        <v>1127736.1510000001</v>
      </c>
      <c r="I2409" s="54" t="s">
        <v>21</v>
      </c>
      <c r="J2409" s="55">
        <v>39630</v>
      </c>
    </row>
    <row r="2410" spans="1:10" x14ac:dyDescent="0.3">
      <c r="A2410" s="54" t="s">
        <v>435</v>
      </c>
      <c r="B2410" s="54">
        <v>3942</v>
      </c>
      <c r="C2410" s="56" t="s">
        <v>44</v>
      </c>
      <c r="D2410" s="54" t="s">
        <v>443</v>
      </c>
      <c r="E2410" s="54">
        <v>6191</v>
      </c>
      <c r="F2410" s="54" t="s">
        <v>315</v>
      </c>
      <c r="G2410" s="54">
        <v>2629834.3879999998</v>
      </c>
      <c r="H2410" s="54">
        <v>1129671.6740000001</v>
      </c>
      <c r="I2410" s="54" t="s">
        <v>21</v>
      </c>
      <c r="J2410" s="55">
        <v>39630</v>
      </c>
    </row>
    <row r="2411" spans="1:10" x14ac:dyDescent="0.3">
      <c r="A2411" s="54" t="s">
        <v>435</v>
      </c>
      <c r="B2411" s="54">
        <v>3942</v>
      </c>
      <c r="C2411" s="56" t="s">
        <v>44</v>
      </c>
      <c r="D2411" s="54" t="s">
        <v>434</v>
      </c>
      <c r="E2411" s="54">
        <v>6199</v>
      </c>
      <c r="F2411" s="54" t="s">
        <v>315</v>
      </c>
      <c r="G2411" s="54">
        <v>2629127.3859999999</v>
      </c>
      <c r="H2411" s="54">
        <v>1129332.3289999999</v>
      </c>
      <c r="I2411" s="54" t="s">
        <v>21</v>
      </c>
      <c r="J2411" s="55">
        <v>39630</v>
      </c>
    </row>
    <row r="2412" spans="1:10" x14ac:dyDescent="0.3">
      <c r="A2412" s="54" t="s">
        <v>437</v>
      </c>
      <c r="B2412" s="54">
        <v>3943</v>
      </c>
      <c r="C2412" s="56" t="s">
        <v>23</v>
      </c>
      <c r="D2412" s="54" t="s">
        <v>493</v>
      </c>
      <c r="E2412" s="54">
        <v>6119</v>
      </c>
      <c r="F2412" s="54" t="s">
        <v>315</v>
      </c>
      <c r="G2412" s="54">
        <v>2623211.824</v>
      </c>
      <c r="H2412" s="54">
        <v>1127220.8400000001</v>
      </c>
      <c r="I2412" s="54" t="s">
        <v>21</v>
      </c>
      <c r="J2412" s="55">
        <v>39630</v>
      </c>
    </row>
    <row r="2413" spans="1:10" x14ac:dyDescent="0.3">
      <c r="A2413" s="54" t="s">
        <v>437</v>
      </c>
      <c r="B2413" s="54">
        <v>3943</v>
      </c>
      <c r="C2413" s="56" t="s">
        <v>23</v>
      </c>
      <c r="D2413" s="54" t="s">
        <v>437</v>
      </c>
      <c r="E2413" s="54">
        <v>6194</v>
      </c>
      <c r="F2413" s="54" t="s">
        <v>315</v>
      </c>
      <c r="G2413" s="54">
        <v>2625076.6889999998</v>
      </c>
      <c r="H2413" s="54">
        <v>1125702.105</v>
      </c>
      <c r="I2413" s="54" t="s">
        <v>21</v>
      </c>
      <c r="J2413" s="55">
        <v>39630</v>
      </c>
    </row>
    <row r="2414" spans="1:10" x14ac:dyDescent="0.3">
      <c r="A2414" s="54" t="s">
        <v>437</v>
      </c>
      <c r="B2414" s="54">
        <v>3943</v>
      </c>
      <c r="C2414" s="56" t="s">
        <v>23</v>
      </c>
      <c r="D2414" s="54" t="s">
        <v>436</v>
      </c>
      <c r="E2414" s="54">
        <v>6198</v>
      </c>
      <c r="F2414" s="54" t="s">
        <v>315</v>
      </c>
      <c r="G2414" s="54">
        <v>2623964.3960000002</v>
      </c>
      <c r="H2414" s="54">
        <v>1127897.3049999999</v>
      </c>
      <c r="I2414" s="54" t="s">
        <v>21</v>
      </c>
      <c r="J2414" s="55">
        <v>39630</v>
      </c>
    </row>
    <row r="2415" spans="1:10" x14ac:dyDescent="0.3">
      <c r="A2415" s="54" t="s">
        <v>433</v>
      </c>
      <c r="B2415" s="54">
        <v>3944</v>
      </c>
      <c r="C2415" s="56" t="s">
        <v>23</v>
      </c>
      <c r="D2415" s="54" t="s">
        <v>432</v>
      </c>
      <c r="E2415" s="54">
        <v>6201</v>
      </c>
      <c r="F2415" s="54" t="s">
        <v>315</v>
      </c>
      <c r="G2415" s="54">
        <v>2625905.8369999998</v>
      </c>
      <c r="H2415" s="54">
        <v>1121731.2490000001</v>
      </c>
      <c r="I2415" s="54" t="s">
        <v>21</v>
      </c>
      <c r="J2415" s="55">
        <v>39630</v>
      </c>
    </row>
    <row r="2416" spans="1:10" x14ac:dyDescent="0.3">
      <c r="A2416" s="54" t="s">
        <v>502</v>
      </c>
      <c r="B2416" s="54">
        <v>3945</v>
      </c>
      <c r="C2416" s="56" t="s">
        <v>23</v>
      </c>
      <c r="D2416" s="54" t="s">
        <v>498</v>
      </c>
      <c r="E2416" s="54">
        <v>6118</v>
      </c>
      <c r="F2416" s="54" t="s">
        <v>315</v>
      </c>
      <c r="G2416" s="54">
        <v>2622678.1039999998</v>
      </c>
      <c r="H2416" s="54">
        <v>1131657.9029999999</v>
      </c>
      <c r="I2416" s="54" t="s">
        <v>21</v>
      </c>
      <c r="J2416" s="55">
        <v>39630</v>
      </c>
    </row>
    <row r="2417" spans="1:10" x14ac:dyDescent="0.3">
      <c r="A2417" s="54" t="s">
        <v>501</v>
      </c>
      <c r="B2417" s="54">
        <v>3945</v>
      </c>
      <c r="C2417" s="56" t="s">
        <v>54</v>
      </c>
      <c r="D2417" s="54" t="s">
        <v>509</v>
      </c>
      <c r="E2417" s="54">
        <v>6110</v>
      </c>
      <c r="F2417" s="54" t="s">
        <v>315</v>
      </c>
      <c r="G2417" s="54">
        <v>2619944.1630000002</v>
      </c>
      <c r="H2417" s="54">
        <v>1129044.7919999999</v>
      </c>
      <c r="I2417" s="54" t="s">
        <v>21</v>
      </c>
      <c r="J2417" s="55">
        <v>39630</v>
      </c>
    </row>
    <row r="2418" spans="1:10" x14ac:dyDescent="0.3">
      <c r="A2418" s="54" t="s">
        <v>501</v>
      </c>
      <c r="B2418" s="54">
        <v>3945</v>
      </c>
      <c r="C2418" s="56" t="s">
        <v>54</v>
      </c>
      <c r="D2418" s="54" t="s">
        <v>498</v>
      </c>
      <c r="E2418" s="54">
        <v>6118</v>
      </c>
      <c r="F2418" s="54" t="s">
        <v>315</v>
      </c>
      <c r="G2418" s="54">
        <v>2620810.0410000002</v>
      </c>
      <c r="H2418" s="54">
        <v>1129266.2879999999</v>
      </c>
      <c r="I2418" s="54" t="s">
        <v>21</v>
      </c>
      <c r="J2418" s="55">
        <v>39630</v>
      </c>
    </row>
    <row r="2419" spans="1:10" x14ac:dyDescent="0.3">
      <c r="A2419" s="54" t="s">
        <v>496</v>
      </c>
      <c r="B2419" s="54">
        <v>3946</v>
      </c>
      <c r="C2419" s="56" t="s">
        <v>46</v>
      </c>
      <c r="D2419" s="54" t="s">
        <v>511</v>
      </c>
      <c r="E2419" s="54">
        <v>6104</v>
      </c>
      <c r="F2419" s="54" t="s">
        <v>315</v>
      </c>
      <c r="G2419" s="54">
        <v>2622808.5320000001</v>
      </c>
      <c r="H2419" s="54">
        <v>1119299.9909999999</v>
      </c>
      <c r="I2419" s="54" t="s">
        <v>21</v>
      </c>
      <c r="J2419" s="55">
        <v>39630</v>
      </c>
    </row>
    <row r="2420" spans="1:10" x14ac:dyDescent="0.3">
      <c r="A2420" s="54" t="s">
        <v>496</v>
      </c>
      <c r="B2420" s="54">
        <v>3946</v>
      </c>
      <c r="C2420" s="56" t="s">
        <v>46</v>
      </c>
      <c r="D2420" s="54" t="s">
        <v>506</v>
      </c>
      <c r="E2420" s="54">
        <v>6112</v>
      </c>
      <c r="F2420" s="54" t="s">
        <v>315</v>
      </c>
      <c r="G2420" s="54">
        <v>2619017.71</v>
      </c>
      <c r="H2420" s="54">
        <v>1114456.6440000001</v>
      </c>
      <c r="I2420" s="54" t="s">
        <v>21</v>
      </c>
      <c r="J2420" s="55">
        <v>39630</v>
      </c>
    </row>
    <row r="2421" spans="1:10" x14ac:dyDescent="0.3">
      <c r="A2421" s="54" t="s">
        <v>496</v>
      </c>
      <c r="B2421" s="54">
        <v>3946</v>
      </c>
      <c r="C2421" s="56" t="s">
        <v>46</v>
      </c>
      <c r="D2421" s="54" t="s">
        <v>493</v>
      </c>
      <c r="E2421" s="54">
        <v>6119</v>
      </c>
      <c r="F2421" s="54" t="s">
        <v>315</v>
      </c>
      <c r="G2421" s="54">
        <v>2620909.415</v>
      </c>
      <c r="H2421" s="54">
        <v>1114088.3999999999</v>
      </c>
      <c r="I2421" s="54" t="s">
        <v>21</v>
      </c>
      <c r="J2421" s="55">
        <v>39630</v>
      </c>
    </row>
    <row r="2422" spans="1:10" x14ac:dyDescent="0.3">
      <c r="A2422" s="54" t="s">
        <v>497</v>
      </c>
      <c r="B2422" s="54">
        <v>3946</v>
      </c>
      <c r="C2422" s="56" t="s">
        <v>23</v>
      </c>
      <c r="D2422" s="54" t="s">
        <v>498</v>
      </c>
      <c r="E2422" s="54">
        <v>6118</v>
      </c>
      <c r="F2422" s="54" t="s">
        <v>315</v>
      </c>
      <c r="G2422" s="54">
        <v>2621060.3909999998</v>
      </c>
      <c r="H2422" s="54">
        <v>1128720.388</v>
      </c>
      <c r="I2422" s="54" t="s">
        <v>21</v>
      </c>
      <c r="J2422" s="55">
        <v>39630</v>
      </c>
    </row>
    <row r="2423" spans="1:10" x14ac:dyDescent="0.3">
      <c r="A2423" s="54" t="s">
        <v>497</v>
      </c>
      <c r="B2423" s="54">
        <v>3946</v>
      </c>
      <c r="C2423" s="56" t="s">
        <v>23</v>
      </c>
      <c r="D2423" s="54" t="s">
        <v>493</v>
      </c>
      <c r="E2423" s="54">
        <v>6119</v>
      </c>
      <c r="F2423" s="54" t="s">
        <v>315</v>
      </c>
      <c r="G2423" s="54">
        <v>2621241.3859999999</v>
      </c>
      <c r="H2423" s="54">
        <v>1127920.4620000001</v>
      </c>
      <c r="I2423" s="54" t="s">
        <v>21</v>
      </c>
      <c r="J2423" s="55">
        <v>39630</v>
      </c>
    </row>
    <row r="2424" spans="1:10" x14ac:dyDescent="0.3">
      <c r="A2424" s="54" t="s">
        <v>511</v>
      </c>
      <c r="B2424" s="54">
        <v>3947</v>
      </c>
      <c r="C2424" s="56" t="s">
        <v>23</v>
      </c>
      <c r="D2424" s="54" t="s">
        <v>511</v>
      </c>
      <c r="E2424" s="54">
        <v>6104</v>
      </c>
      <c r="F2424" s="54" t="s">
        <v>315</v>
      </c>
      <c r="G2424" s="54">
        <v>2622095.395</v>
      </c>
      <c r="H2424" s="54">
        <v>1124741.3759999999</v>
      </c>
      <c r="I2424" s="54" t="s">
        <v>21</v>
      </c>
      <c r="J2424" s="55">
        <v>39630</v>
      </c>
    </row>
    <row r="2425" spans="1:10" x14ac:dyDescent="0.3">
      <c r="A2425" s="54" t="s">
        <v>506</v>
      </c>
      <c r="B2425" s="54">
        <v>3948</v>
      </c>
      <c r="C2425" s="56" t="s">
        <v>54</v>
      </c>
      <c r="D2425" s="54" t="s">
        <v>511</v>
      </c>
      <c r="E2425" s="54">
        <v>6104</v>
      </c>
      <c r="F2425" s="54" t="s">
        <v>315</v>
      </c>
      <c r="G2425" s="54">
        <v>2621355.085</v>
      </c>
      <c r="H2425" s="54">
        <v>1122799.6850000001</v>
      </c>
      <c r="I2425" s="54" t="s">
        <v>21</v>
      </c>
      <c r="J2425" s="55">
        <v>39630</v>
      </c>
    </row>
    <row r="2426" spans="1:10" x14ac:dyDescent="0.3">
      <c r="A2426" s="54" t="s">
        <v>506</v>
      </c>
      <c r="B2426" s="54">
        <v>3948</v>
      </c>
      <c r="C2426" s="56" t="s">
        <v>54</v>
      </c>
      <c r="D2426" s="54" t="s">
        <v>506</v>
      </c>
      <c r="E2426" s="54">
        <v>6112</v>
      </c>
      <c r="F2426" s="54" t="s">
        <v>315</v>
      </c>
      <c r="G2426" s="54">
        <v>2619198.0380000002</v>
      </c>
      <c r="H2426" s="54">
        <v>1123582.9310000001</v>
      </c>
      <c r="I2426" s="54" t="s">
        <v>21</v>
      </c>
      <c r="J2426" s="55">
        <v>39630</v>
      </c>
    </row>
    <row r="2427" spans="1:10" x14ac:dyDescent="0.3">
      <c r="A2427" s="54" t="s">
        <v>495</v>
      </c>
      <c r="B2427" s="54">
        <v>3948</v>
      </c>
      <c r="C2427" s="56" t="s">
        <v>23</v>
      </c>
      <c r="D2427" s="54" t="s">
        <v>494</v>
      </c>
      <c r="E2427" s="54">
        <v>6101</v>
      </c>
      <c r="F2427" s="54" t="s">
        <v>315</v>
      </c>
      <c r="G2427" s="54">
        <v>2618160.0789999999</v>
      </c>
      <c r="H2427" s="54">
        <v>1126305.5730000001</v>
      </c>
      <c r="I2427" s="54" t="s">
        <v>21</v>
      </c>
      <c r="J2427" s="55">
        <v>39630</v>
      </c>
    </row>
    <row r="2428" spans="1:10" x14ac:dyDescent="0.3">
      <c r="A2428" s="54" t="s">
        <v>495</v>
      </c>
      <c r="B2428" s="54">
        <v>3948</v>
      </c>
      <c r="C2428" s="56" t="s">
        <v>23</v>
      </c>
      <c r="D2428" s="54" t="s">
        <v>493</v>
      </c>
      <c r="E2428" s="54">
        <v>6119</v>
      </c>
      <c r="F2428" s="54" t="s">
        <v>315</v>
      </c>
      <c r="G2428" s="54">
        <v>2619157.75</v>
      </c>
      <c r="H2428" s="54">
        <v>1126604.838</v>
      </c>
      <c r="I2428" s="54" t="s">
        <v>21</v>
      </c>
      <c r="J2428" s="55">
        <v>39630</v>
      </c>
    </row>
    <row r="2429" spans="1:10" x14ac:dyDescent="0.3">
      <c r="A2429" s="54" t="s">
        <v>425</v>
      </c>
      <c r="B2429" s="54">
        <v>3949</v>
      </c>
      <c r="C2429" s="56" t="s">
        <v>23</v>
      </c>
      <c r="D2429" s="54" t="s">
        <v>436</v>
      </c>
      <c r="E2429" s="54">
        <v>6198</v>
      </c>
      <c r="F2429" s="54" t="s">
        <v>315</v>
      </c>
      <c r="G2429" s="54">
        <v>2627658.1510000001</v>
      </c>
      <c r="H2429" s="54">
        <v>1133844.949</v>
      </c>
      <c r="I2429" s="54" t="s">
        <v>21</v>
      </c>
      <c r="J2429" s="55">
        <v>39630</v>
      </c>
    </row>
    <row r="2430" spans="1:10" x14ac:dyDescent="0.3">
      <c r="A2430" s="54" t="s">
        <v>425</v>
      </c>
      <c r="B2430" s="54">
        <v>3949</v>
      </c>
      <c r="C2430" s="56" t="s">
        <v>23</v>
      </c>
      <c r="D2430" s="54" t="s">
        <v>424</v>
      </c>
      <c r="E2430" s="54">
        <v>6204</v>
      </c>
      <c r="F2430" s="54" t="s">
        <v>315</v>
      </c>
      <c r="G2430" s="54">
        <v>2626464.7149999999</v>
      </c>
      <c r="H2430" s="54">
        <v>1131686.5689999999</v>
      </c>
      <c r="I2430" s="54" t="s">
        <v>21</v>
      </c>
      <c r="J2430" s="55">
        <v>39630</v>
      </c>
    </row>
    <row r="2431" spans="1:10" x14ac:dyDescent="0.3">
      <c r="A2431" s="54" t="s">
        <v>494</v>
      </c>
      <c r="B2431" s="54">
        <v>3951</v>
      </c>
      <c r="C2431" s="56" t="s">
        <v>23</v>
      </c>
      <c r="D2431" s="54" t="s">
        <v>494</v>
      </c>
      <c r="E2431" s="54">
        <v>6101</v>
      </c>
      <c r="F2431" s="54" t="s">
        <v>315</v>
      </c>
      <c r="G2431" s="54">
        <v>2617895.2379999999</v>
      </c>
      <c r="H2431" s="54">
        <v>1126867.412</v>
      </c>
      <c r="I2431" s="54" t="s">
        <v>21</v>
      </c>
      <c r="J2431" s="55">
        <v>39630</v>
      </c>
    </row>
    <row r="2432" spans="1:10" x14ac:dyDescent="0.3">
      <c r="A2432" s="54" t="s">
        <v>494</v>
      </c>
      <c r="B2432" s="54">
        <v>3951</v>
      </c>
      <c r="C2432" s="56" t="s">
        <v>23</v>
      </c>
      <c r="D2432" s="54" t="s">
        <v>509</v>
      </c>
      <c r="E2432" s="54">
        <v>6110</v>
      </c>
      <c r="F2432" s="54" t="s">
        <v>315</v>
      </c>
      <c r="G2432" s="54">
        <v>2617855.9389999998</v>
      </c>
      <c r="H2432" s="54">
        <v>1127537.3870000001</v>
      </c>
      <c r="I2432" s="54" t="s">
        <v>21</v>
      </c>
      <c r="J2432" s="55">
        <v>39630</v>
      </c>
    </row>
    <row r="2433" spans="1:10" x14ac:dyDescent="0.3">
      <c r="A2433" s="54" t="s">
        <v>494</v>
      </c>
      <c r="B2433" s="54">
        <v>3951</v>
      </c>
      <c r="C2433" s="56" t="s">
        <v>23</v>
      </c>
      <c r="D2433" s="54" t="s">
        <v>493</v>
      </c>
      <c r="E2433" s="54">
        <v>6119</v>
      </c>
      <c r="F2433" s="54" t="s">
        <v>315</v>
      </c>
      <c r="G2433" s="54">
        <v>2618750.7519999999</v>
      </c>
      <c r="H2433" s="54">
        <v>1127029.517</v>
      </c>
      <c r="I2433" s="54" t="s">
        <v>21</v>
      </c>
      <c r="J2433" s="55">
        <v>39630</v>
      </c>
    </row>
    <row r="2434" spans="1:10" x14ac:dyDescent="0.3">
      <c r="A2434" s="54" t="s">
        <v>510</v>
      </c>
      <c r="B2434" s="54">
        <v>3952</v>
      </c>
      <c r="C2434" s="56" t="s">
        <v>23</v>
      </c>
      <c r="D2434" s="54" t="s">
        <v>509</v>
      </c>
      <c r="E2434" s="54">
        <v>6110</v>
      </c>
      <c r="F2434" s="54" t="s">
        <v>315</v>
      </c>
      <c r="G2434" s="54">
        <v>2614999.7289999998</v>
      </c>
      <c r="H2434" s="54">
        <v>1126064.473</v>
      </c>
      <c r="I2434" s="54" t="s">
        <v>21</v>
      </c>
      <c r="J2434" s="55">
        <v>39630</v>
      </c>
    </row>
    <row r="2435" spans="1:10" x14ac:dyDescent="0.3">
      <c r="A2435" s="54" t="s">
        <v>508</v>
      </c>
      <c r="B2435" s="54">
        <v>3953</v>
      </c>
      <c r="C2435" s="56" t="s">
        <v>54</v>
      </c>
      <c r="D2435" s="54" t="s">
        <v>508</v>
      </c>
      <c r="E2435" s="54">
        <v>6109</v>
      </c>
      <c r="F2435" s="54" t="s">
        <v>315</v>
      </c>
      <c r="G2435" s="54">
        <v>2612323.5690000001</v>
      </c>
      <c r="H2435" s="54">
        <v>1133581.54</v>
      </c>
      <c r="I2435" s="54" t="s">
        <v>21</v>
      </c>
      <c r="J2435" s="55">
        <v>39630</v>
      </c>
    </row>
    <row r="2436" spans="1:10" x14ac:dyDescent="0.3">
      <c r="A2436" s="54" t="s">
        <v>508</v>
      </c>
      <c r="B2436" s="54">
        <v>3953</v>
      </c>
      <c r="C2436" s="56" t="s">
        <v>54</v>
      </c>
      <c r="D2436" s="54" t="s">
        <v>509</v>
      </c>
      <c r="E2436" s="54">
        <v>6110</v>
      </c>
      <c r="F2436" s="54" t="s">
        <v>315</v>
      </c>
      <c r="G2436" s="54">
        <v>2614186.2829999998</v>
      </c>
      <c r="H2436" s="54">
        <v>1130904.6610000001</v>
      </c>
      <c r="I2436" s="54" t="s">
        <v>21</v>
      </c>
      <c r="J2436" s="55">
        <v>39630</v>
      </c>
    </row>
    <row r="2437" spans="1:10" x14ac:dyDescent="0.3">
      <c r="A2437" s="54" t="s">
        <v>508</v>
      </c>
      <c r="B2437" s="54">
        <v>3953</v>
      </c>
      <c r="C2437" s="56" t="s">
        <v>54</v>
      </c>
      <c r="D2437" s="54" t="s">
        <v>507</v>
      </c>
      <c r="E2437" s="54">
        <v>6111</v>
      </c>
      <c r="F2437" s="54" t="s">
        <v>315</v>
      </c>
      <c r="G2437" s="54">
        <v>2613220.1979999999</v>
      </c>
      <c r="H2437" s="54">
        <v>1133698.3970000001</v>
      </c>
      <c r="I2437" s="54" t="s">
        <v>21</v>
      </c>
      <c r="J2437" s="55">
        <v>39630</v>
      </c>
    </row>
    <row r="2438" spans="1:10" x14ac:dyDescent="0.3">
      <c r="A2438" s="54" t="s">
        <v>505</v>
      </c>
      <c r="B2438" s="54">
        <v>3953</v>
      </c>
      <c r="C2438" s="56" t="s">
        <v>23</v>
      </c>
      <c r="D2438" s="54" t="s">
        <v>509</v>
      </c>
      <c r="E2438" s="54">
        <v>6110</v>
      </c>
      <c r="F2438" s="54" t="s">
        <v>315</v>
      </c>
      <c r="G2438" s="54">
        <v>2615594.5410000002</v>
      </c>
      <c r="H2438" s="54">
        <v>1129804.0360000001</v>
      </c>
      <c r="I2438" s="54" t="s">
        <v>21</v>
      </c>
      <c r="J2438" s="55">
        <v>39630</v>
      </c>
    </row>
    <row r="2439" spans="1:10" x14ac:dyDescent="0.3">
      <c r="A2439" s="54" t="s">
        <v>505</v>
      </c>
      <c r="B2439" s="54">
        <v>3953</v>
      </c>
      <c r="C2439" s="56" t="s">
        <v>23</v>
      </c>
      <c r="D2439" s="54" t="s">
        <v>504</v>
      </c>
      <c r="E2439" s="54">
        <v>6116</v>
      </c>
      <c r="F2439" s="54" t="s">
        <v>315</v>
      </c>
      <c r="G2439" s="54">
        <v>2614081.9219999998</v>
      </c>
      <c r="H2439" s="54">
        <v>1129562.105</v>
      </c>
      <c r="I2439" s="54" t="s">
        <v>21</v>
      </c>
      <c r="J2439" s="55">
        <v>39630</v>
      </c>
    </row>
    <row r="2440" spans="1:10" x14ac:dyDescent="0.3">
      <c r="A2440" s="54" t="s">
        <v>504</v>
      </c>
      <c r="B2440" s="54">
        <v>3953</v>
      </c>
      <c r="C2440" s="56" t="s">
        <v>46</v>
      </c>
      <c r="D2440" s="54" t="s">
        <v>504</v>
      </c>
      <c r="E2440" s="54">
        <v>6116</v>
      </c>
      <c r="F2440" s="54" t="s">
        <v>315</v>
      </c>
      <c r="G2440" s="54">
        <v>2611875.915</v>
      </c>
      <c r="H2440" s="54">
        <v>1130004.8359999999</v>
      </c>
      <c r="I2440" s="54" t="s">
        <v>21</v>
      </c>
      <c r="J2440" s="55">
        <v>39630</v>
      </c>
    </row>
    <row r="2441" spans="1:10" x14ac:dyDescent="0.3">
      <c r="A2441" s="54" t="s">
        <v>507</v>
      </c>
      <c r="B2441" s="54">
        <v>3954</v>
      </c>
      <c r="C2441" s="56" t="s">
        <v>23</v>
      </c>
      <c r="D2441" s="54" t="s">
        <v>507</v>
      </c>
      <c r="E2441" s="54">
        <v>6111</v>
      </c>
      <c r="F2441" s="54" t="s">
        <v>315</v>
      </c>
      <c r="G2441" s="54">
        <v>2615707.139</v>
      </c>
      <c r="H2441" s="54">
        <v>1138752.409</v>
      </c>
      <c r="I2441" s="54" t="s">
        <v>21</v>
      </c>
      <c r="J2441" s="55">
        <v>39630</v>
      </c>
    </row>
    <row r="2442" spans="1:10" x14ac:dyDescent="0.3">
      <c r="A2442" s="54" t="s">
        <v>512</v>
      </c>
      <c r="B2442" s="54">
        <v>3955</v>
      </c>
      <c r="C2442" s="56" t="s">
        <v>23</v>
      </c>
      <c r="D2442" s="54" t="s">
        <v>512</v>
      </c>
      <c r="E2442" s="54">
        <v>6102</v>
      </c>
      <c r="F2442" s="54" t="s">
        <v>315</v>
      </c>
      <c r="G2442" s="54">
        <v>2615733.5789999999</v>
      </c>
      <c r="H2442" s="54">
        <v>1133531.281</v>
      </c>
      <c r="I2442" s="54" t="s">
        <v>21</v>
      </c>
      <c r="J2442" s="55">
        <v>39630</v>
      </c>
    </row>
    <row r="2443" spans="1:10" x14ac:dyDescent="0.3">
      <c r="A2443" s="54" t="s">
        <v>503</v>
      </c>
      <c r="B2443" s="54">
        <v>3956</v>
      </c>
      <c r="C2443" s="56" t="s">
        <v>23</v>
      </c>
      <c r="D2443" s="54" t="s">
        <v>509</v>
      </c>
      <c r="E2443" s="54">
        <v>6110</v>
      </c>
      <c r="F2443" s="54" t="s">
        <v>315</v>
      </c>
      <c r="G2443" s="54">
        <v>2617100.8730000001</v>
      </c>
      <c r="H2443" s="54">
        <v>1129756.5900000001</v>
      </c>
      <c r="I2443" s="54" t="s">
        <v>21</v>
      </c>
      <c r="J2443" s="55">
        <v>39630</v>
      </c>
    </row>
    <row r="2444" spans="1:10" x14ac:dyDescent="0.3">
      <c r="A2444" s="54" t="s">
        <v>503</v>
      </c>
      <c r="B2444" s="54">
        <v>3956</v>
      </c>
      <c r="C2444" s="56" t="s">
        <v>23</v>
      </c>
      <c r="D2444" s="54" t="s">
        <v>503</v>
      </c>
      <c r="E2444" s="54">
        <v>6117</v>
      </c>
      <c r="F2444" s="54" t="s">
        <v>315</v>
      </c>
      <c r="G2444" s="54">
        <v>2618702.9849999999</v>
      </c>
      <c r="H2444" s="54">
        <v>1134408.561</v>
      </c>
      <c r="I2444" s="54" t="s">
        <v>21</v>
      </c>
      <c r="J2444" s="55">
        <v>39630</v>
      </c>
    </row>
    <row r="2445" spans="1:10" x14ac:dyDescent="0.3">
      <c r="A2445" s="54" t="s">
        <v>499</v>
      </c>
      <c r="B2445" s="54">
        <v>3957</v>
      </c>
      <c r="C2445" s="56" t="s">
        <v>46</v>
      </c>
      <c r="D2445" s="54" t="s">
        <v>498</v>
      </c>
      <c r="E2445" s="54">
        <v>6118</v>
      </c>
      <c r="F2445" s="54" t="s">
        <v>315</v>
      </c>
      <c r="G2445" s="54">
        <v>2621033.375</v>
      </c>
      <c r="H2445" s="54">
        <v>1130565.368</v>
      </c>
      <c r="I2445" s="54" t="s">
        <v>21</v>
      </c>
      <c r="J2445" s="55">
        <v>39630</v>
      </c>
    </row>
    <row r="2446" spans="1:10" x14ac:dyDescent="0.3">
      <c r="A2446" s="54" t="s">
        <v>500</v>
      </c>
      <c r="B2446" s="54">
        <v>3957</v>
      </c>
      <c r="C2446" s="56" t="s">
        <v>23</v>
      </c>
      <c r="D2446" s="54" t="s">
        <v>509</v>
      </c>
      <c r="E2446" s="54">
        <v>6110</v>
      </c>
      <c r="F2446" s="54" t="s">
        <v>315</v>
      </c>
      <c r="G2446" s="54">
        <v>2619941.7390000001</v>
      </c>
      <c r="H2446" s="54">
        <v>1132570.335</v>
      </c>
      <c r="I2446" s="54" t="s">
        <v>21</v>
      </c>
      <c r="J2446" s="55">
        <v>39630</v>
      </c>
    </row>
    <row r="2447" spans="1:10" x14ac:dyDescent="0.3">
      <c r="A2447" s="54" t="s">
        <v>500</v>
      </c>
      <c r="B2447" s="54">
        <v>3957</v>
      </c>
      <c r="C2447" s="56" t="s">
        <v>23</v>
      </c>
      <c r="D2447" s="54" t="s">
        <v>498</v>
      </c>
      <c r="E2447" s="54">
        <v>6118</v>
      </c>
      <c r="F2447" s="54" t="s">
        <v>315</v>
      </c>
      <c r="G2447" s="54">
        <v>2620939.5610000002</v>
      </c>
      <c r="H2447" s="54">
        <v>1132549.9350000001</v>
      </c>
      <c r="I2447" s="54" t="s">
        <v>21</v>
      </c>
      <c r="J2447" s="55">
        <v>39630</v>
      </c>
    </row>
    <row r="2448" spans="1:10" x14ac:dyDescent="0.3">
      <c r="A2448" s="54" t="s">
        <v>379</v>
      </c>
      <c r="B2448" s="54">
        <v>3960</v>
      </c>
      <c r="C2448" s="56" t="s">
        <v>46</v>
      </c>
      <c r="D2448" s="54" t="s">
        <v>368</v>
      </c>
      <c r="E2448" s="54">
        <v>6253</v>
      </c>
      <c r="F2448" s="54" t="s">
        <v>315</v>
      </c>
      <c r="G2448" s="54">
        <v>2604768.4679999999</v>
      </c>
      <c r="H2448" s="54">
        <v>1126180.273</v>
      </c>
      <c r="I2448" s="54" t="s">
        <v>38</v>
      </c>
      <c r="J2448" s="55">
        <v>39630</v>
      </c>
    </row>
    <row r="2449" spans="1:10" x14ac:dyDescent="0.3">
      <c r="A2449" s="54" t="s">
        <v>378</v>
      </c>
      <c r="B2449" s="54">
        <v>3960</v>
      </c>
      <c r="C2449" s="56" t="s">
        <v>44</v>
      </c>
      <c r="D2449" s="54" t="s">
        <v>368</v>
      </c>
      <c r="E2449" s="54">
        <v>6253</v>
      </c>
      <c r="F2449" s="54" t="s">
        <v>315</v>
      </c>
      <c r="G2449" s="54">
        <v>2605529.3849999998</v>
      </c>
      <c r="H2449" s="54">
        <v>1126879.2490000001</v>
      </c>
      <c r="I2449" s="54" t="s">
        <v>38</v>
      </c>
      <c r="J2449" s="55">
        <v>39630</v>
      </c>
    </row>
    <row r="2450" spans="1:10" x14ac:dyDescent="0.3">
      <c r="A2450" s="54" t="s">
        <v>394</v>
      </c>
      <c r="B2450" s="54">
        <v>3960</v>
      </c>
      <c r="C2450" s="56" t="s">
        <v>348</v>
      </c>
      <c r="D2450" s="54" t="s">
        <v>367</v>
      </c>
      <c r="E2450" s="54">
        <v>6248</v>
      </c>
      <c r="F2450" s="54" t="s">
        <v>315</v>
      </c>
      <c r="G2450" s="54">
        <v>2606939.395</v>
      </c>
      <c r="H2450" s="54">
        <v>1127290.291</v>
      </c>
      <c r="I2450" s="54" t="s">
        <v>38</v>
      </c>
      <c r="J2450" s="55">
        <v>39630</v>
      </c>
    </row>
    <row r="2451" spans="1:10" x14ac:dyDescent="0.3">
      <c r="A2451" s="54" t="s">
        <v>389</v>
      </c>
      <c r="B2451" s="54">
        <v>3960</v>
      </c>
      <c r="C2451" s="56" t="s">
        <v>98</v>
      </c>
      <c r="D2451" s="54" t="s">
        <v>380</v>
      </c>
      <c r="E2451" s="54">
        <v>6252</v>
      </c>
      <c r="F2451" s="54" t="s">
        <v>315</v>
      </c>
      <c r="G2451" s="54">
        <v>2609439.6349999998</v>
      </c>
      <c r="H2451" s="54">
        <v>1124112.0530000001</v>
      </c>
      <c r="I2451" s="54" t="s">
        <v>38</v>
      </c>
      <c r="J2451" s="55">
        <v>39630</v>
      </c>
    </row>
    <row r="2452" spans="1:10" x14ac:dyDescent="0.3">
      <c r="A2452" s="54" t="s">
        <v>367</v>
      </c>
      <c r="B2452" s="54">
        <v>3960</v>
      </c>
      <c r="C2452" s="56" t="s">
        <v>23</v>
      </c>
      <c r="D2452" s="54" t="s">
        <v>367</v>
      </c>
      <c r="E2452" s="54">
        <v>6248</v>
      </c>
      <c r="F2452" s="54" t="s">
        <v>315</v>
      </c>
      <c r="G2452" s="54">
        <v>2609296.7289999998</v>
      </c>
      <c r="H2452" s="54">
        <v>1126418.7439999999</v>
      </c>
      <c r="I2452" s="54" t="s">
        <v>38</v>
      </c>
      <c r="J2452" s="55">
        <v>39630</v>
      </c>
    </row>
    <row r="2453" spans="1:10" x14ac:dyDescent="0.3">
      <c r="A2453" s="54" t="s">
        <v>367</v>
      </c>
      <c r="B2453" s="54">
        <v>3960</v>
      </c>
      <c r="C2453" s="56" t="s">
        <v>23</v>
      </c>
      <c r="D2453" s="54" t="s">
        <v>368</v>
      </c>
      <c r="E2453" s="54">
        <v>6253</v>
      </c>
      <c r="F2453" s="54" t="s">
        <v>315</v>
      </c>
      <c r="G2453" s="54">
        <v>2605755.1320000002</v>
      </c>
      <c r="H2453" s="54">
        <v>1126248.699</v>
      </c>
      <c r="I2453" s="54" t="s">
        <v>38</v>
      </c>
      <c r="J2453" s="55">
        <v>39630</v>
      </c>
    </row>
    <row r="2454" spans="1:10" x14ac:dyDescent="0.3">
      <c r="A2454" s="54" t="s">
        <v>367</v>
      </c>
      <c r="B2454" s="54">
        <v>3960</v>
      </c>
      <c r="C2454" s="56" t="s">
        <v>23</v>
      </c>
      <c r="D2454" s="54" t="s">
        <v>362</v>
      </c>
      <c r="E2454" s="54">
        <v>6254</v>
      </c>
      <c r="F2454" s="54" t="s">
        <v>315</v>
      </c>
      <c r="G2454" s="54">
        <v>2608627.7540000002</v>
      </c>
      <c r="H2454" s="54">
        <v>1127923.6089999999</v>
      </c>
      <c r="I2454" s="54" t="s">
        <v>38</v>
      </c>
      <c r="J2454" s="55">
        <v>39630</v>
      </c>
    </row>
    <row r="2455" spans="1:10" x14ac:dyDescent="0.3">
      <c r="A2455" s="54" t="s">
        <v>385</v>
      </c>
      <c r="B2455" s="54">
        <v>3961</v>
      </c>
      <c r="C2455" s="54">
        <v>24</v>
      </c>
      <c r="D2455" s="54" t="s">
        <v>380</v>
      </c>
      <c r="E2455" s="54">
        <v>6252</v>
      </c>
      <c r="F2455" s="54" t="s">
        <v>315</v>
      </c>
      <c r="G2455" s="54">
        <v>2614124.6839999999</v>
      </c>
      <c r="H2455" s="54">
        <v>1114229.98</v>
      </c>
      <c r="I2455" s="54" t="s">
        <v>38</v>
      </c>
      <c r="J2455" s="55">
        <v>39630</v>
      </c>
    </row>
    <row r="2456" spans="1:10" x14ac:dyDescent="0.3">
      <c r="A2456" s="54" t="s">
        <v>386</v>
      </c>
      <c r="B2456" s="54">
        <v>3961</v>
      </c>
      <c r="C2456" s="54">
        <v>23</v>
      </c>
      <c r="D2456" s="54" t="s">
        <v>380</v>
      </c>
      <c r="E2456" s="54">
        <v>6252</v>
      </c>
      <c r="F2456" s="54" t="s">
        <v>315</v>
      </c>
      <c r="G2456" s="54">
        <v>2612283.9470000002</v>
      </c>
      <c r="H2456" s="54">
        <v>1123043.227</v>
      </c>
      <c r="I2456" s="54" t="s">
        <v>38</v>
      </c>
      <c r="J2456" s="55">
        <v>39630</v>
      </c>
    </row>
    <row r="2457" spans="1:10" x14ac:dyDescent="0.3">
      <c r="A2457" s="54" t="s">
        <v>383</v>
      </c>
      <c r="B2457" s="54">
        <v>3961</v>
      </c>
      <c r="C2457" s="54">
        <v>26</v>
      </c>
      <c r="D2457" s="54" t="s">
        <v>380</v>
      </c>
      <c r="E2457" s="54">
        <v>6252</v>
      </c>
      <c r="F2457" s="54" t="s">
        <v>315</v>
      </c>
      <c r="G2457" s="54">
        <v>2609655.6060000001</v>
      </c>
      <c r="H2457" s="54">
        <v>1110415.3089999999</v>
      </c>
      <c r="I2457" s="54" t="s">
        <v>38</v>
      </c>
      <c r="J2457" s="55">
        <v>39630</v>
      </c>
    </row>
    <row r="2458" spans="1:10" x14ac:dyDescent="0.3">
      <c r="A2458" s="54" t="s">
        <v>382</v>
      </c>
      <c r="B2458" s="54">
        <v>3961</v>
      </c>
      <c r="C2458" s="54">
        <v>27</v>
      </c>
      <c r="D2458" s="54" t="s">
        <v>380</v>
      </c>
      <c r="E2458" s="54">
        <v>6252</v>
      </c>
      <c r="F2458" s="54" t="s">
        <v>315</v>
      </c>
      <c r="G2458" s="54">
        <v>2612209.8330000001</v>
      </c>
      <c r="H2458" s="54">
        <v>1116239.1769999999</v>
      </c>
      <c r="I2458" s="54" t="s">
        <v>38</v>
      </c>
      <c r="J2458" s="55">
        <v>41334</v>
      </c>
    </row>
    <row r="2459" spans="1:10" x14ac:dyDescent="0.3">
      <c r="A2459" s="54" t="s">
        <v>381</v>
      </c>
      <c r="B2459" s="54">
        <v>3961</v>
      </c>
      <c r="C2459" s="54">
        <v>41</v>
      </c>
      <c r="D2459" s="54" t="s">
        <v>380</v>
      </c>
      <c r="E2459" s="54">
        <v>6252</v>
      </c>
      <c r="F2459" s="54" t="s">
        <v>315</v>
      </c>
      <c r="G2459" s="54">
        <v>2609242.5520000001</v>
      </c>
      <c r="H2459" s="54">
        <v>1116909.183</v>
      </c>
      <c r="I2459" s="54" t="s">
        <v>38</v>
      </c>
      <c r="J2459" s="55">
        <v>39630</v>
      </c>
    </row>
    <row r="2460" spans="1:10" x14ac:dyDescent="0.3">
      <c r="A2460" s="54" t="s">
        <v>387</v>
      </c>
      <c r="B2460" s="54">
        <v>3961</v>
      </c>
      <c r="C2460" s="54">
        <v>22</v>
      </c>
      <c r="D2460" s="54" t="s">
        <v>380</v>
      </c>
      <c r="E2460" s="54">
        <v>6252</v>
      </c>
      <c r="F2460" s="54" t="s">
        <v>315</v>
      </c>
      <c r="G2460" s="54">
        <v>2614606.8139999998</v>
      </c>
      <c r="H2460" s="54">
        <v>1118241.308</v>
      </c>
      <c r="I2460" s="54" t="s">
        <v>38</v>
      </c>
      <c r="J2460" s="55">
        <v>39630</v>
      </c>
    </row>
    <row r="2461" spans="1:10" x14ac:dyDescent="0.3">
      <c r="A2461" s="54" t="s">
        <v>388</v>
      </c>
      <c r="B2461" s="54">
        <v>3961</v>
      </c>
      <c r="C2461" s="54">
        <v>21</v>
      </c>
      <c r="D2461" s="54" t="s">
        <v>380</v>
      </c>
      <c r="E2461" s="54">
        <v>6252</v>
      </c>
      <c r="F2461" s="54" t="s">
        <v>315</v>
      </c>
      <c r="G2461" s="54">
        <v>2610653.75</v>
      </c>
      <c r="H2461" s="54">
        <v>1120407.534</v>
      </c>
      <c r="I2461" s="54" t="s">
        <v>38</v>
      </c>
      <c r="J2461" s="55">
        <v>39630</v>
      </c>
    </row>
    <row r="2462" spans="1:10" x14ac:dyDescent="0.3">
      <c r="A2462" s="54" t="s">
        <v>384</v>
      </c>
      <c r="B2462" s="54">
        <v>3961</v>
      </c>
      <c r="C2462" s="54">
        <v>25</v>
      </c>
      <c r="D2462" s="54" t="s">
        <v>380</v>
      </c>
      <c r="E2462" s="54">
        <v>6252</v>
      </c>
      <c r="F2462" s="54" t="s">
        <v>315</v>
      </c>
      <c r="G2462" s="54">
        <v>2616218.4410000001</v>
      </c>
      <c r="H2462" s="54">
        <v>1105834.675</v>
      </c>
      <c r="I2462" s="54" t="s">
        <v>38</v>
      </c>
      <c r="J2462" s="55">
        <v>39630</v>
      </c>
    </row>
    <row r="2463" spans="1:10" x14ac:dyDescent="0.3">
      <c r="A2463" s="54" t="s">
        <v>376</v>
      </c>
      <c r="B2463" s="54">
        <v>3963</v>
      </c>
      <c r="C2463" s="56" t="s">
        <v>98</v>
      </c>
      <c r="D2463" s="54" t="s">
        <v>368</v>
      </c>
      <c r="E2463" s="54">
        <v>6253</v>
      </c>
      <c r="F2463" s="54" t="s">
        <v>315</v>
      </c>
      <c r="G2463" s="54">
        <v>2607778.3739999998</v>
      </c>
      <c r="H2463" s="54">
        <v>1133632.257</v>
      </c>
      <c r="I2463" s="54" t="s">
        <v>38</v>
      </c>
      <c r="J2463" s="55">
        <v>39630</v>
      </c>
    </row>
    <row r="2464" spans="1:10" x14ac:dyDescent="0.3">
      <c r="A2464" s="54" t="s">
        <v>400</v>
      </c>
      <c r="B2464" s="54">
        <v>3963</v>
      </c>
      <c r="C2464" s="56" t="s">
        <v>348</v>
      </c>
      <c r="D2464" s="54" t="s">
        <v>398</v>
      </c>
      <c r="E2464" s="54">
        <v>6239</v>
      </c>
      <c r="F2464" s="54" t="s">
        <v>315</v>
      </c>
      <c r="G2464" s="54">
        <v>2601101.6090000002</v>
      </c>
      <c r="H2464" s="54">
        <v>1128484.6780000001</v>
      </c>
      <c r="I2464" s="54" t="s">
        <v>38</v>
      </c>
      <c r="J2464" s="55">
        <v>44986</v>
      </c>
    </row>
    <row r="2465" spans="1:10" x14ac:dyDescent="0.3">
      <c r="A2465" s="54" t="s">
        <v>400</v>
      </c>
      <c r="B2465" s="54">
        <v>3963</v>
      </c>
      <c r="C2465" s="56" t="s">
        <v>348</v>
      </c>
      <c r="D2465" s="54" t="s">
        <v>399</v>
      </c>
      <c r="E2465" s="54">
        <v>6240</v>
      </c>
      <c r="F2465" s="54" t="s">
        <v>315</v>
      </c>
      <c r="G2465" s="54">
        <v>2602154.182</v>
      </c>
      <c r="H2465" s="54">
        <v>1130083.7209999999</v>
      </c>
      <c r="I2465" s="54" t="s">
        <v>38</v>
      </c>
      <c r="J2465" s="55">
        <v>44986</v>
      </c>
    </row>
    <row r="2466" spans="1:10" x14ac:dyDescent="0.3">
      <c r="A2466" s="54" t="s">
        <v>368</v>
      </c>
      <c r="B2466" s="54">
        <v>3963</v>
      </c>
      <c r="C2466" s="56" t="s">
        <v>23</v>
      </c>
      <c r="D2466" s="54" t="s">
        <v>398</v>
      </c>
      <c r="E2466" s="54">
        <v>6239</v>
      </c>
      <c r="F2466" s="54" t="s">
        <v>315</v>
      </c>
      <c r="G2466" s="54">
        <v>2603688.5159999998</v>
      </c>
      <c r="H2466" s="54">
        <v>1135476.3870000001</v>
      </c>
      <c r="I2466" s="54" t="s">
        <v>38</v>
      </c>
      <c r="J2466" s="55">
        <v>39630</v>
      </c>
    </row>
    <row r="2467" spans="1:10" x14ac:dyDescent="0.3">
      <c r="A2467" s="54" t="s">
        <v>368</v>
      </c>
      <c r="B2467" s="54">
        <v>3963</v>
      </c>
      <c r="C2467" s="56" t="s">
        <v>23</v>
      </c>
      <c r="D2467" s="54" t="s">
        <v>368</v>
      </c>
      <c r="E2467" s="54">
        <v>6253</v>
      </c>
      <c r="F2467" s="54" t="s">
        <v>315</v>
      </c>
      <c r="G2467" s="54">
        <v>2604177.1340000001</v>
      </c>
      <c r="H2467" s="54">
        <v>1132213.79</v>
      </c>
      <c r="I2467" s="54" t="s">
        <v>38</v>
      </c>
      <c r="J2467" s="55">
        <v>39630</v>
      </c>
    </row>
    <row r="2468" spans="1:10" x14ac:dyDescent="0.3">
      <c r="A2468" s="54" t="s">
        <v>377</v>
      </c>
      <c r="B2468" s="54">
        <v>3963</v>
      </c>
      <c r="C2468" s="56" t="s">
        <v>44</v>
      </c>
      <c r="D2468" s="54" t="s">
        <v>368</v>
      </c>
      <c r="E2468" s="54">
        <v>6253</v>
      </c>
      <c r="F2468" s="54" t="s">
        <v>315</v>
      </c>
      <c r="G2468" s="54">
        <v>2604085.2119999998</v>
      </c>
      <c r="H2468" s="54">
        <v>1126911.2439999999</v>
      </c>
      <c r="I2468" s="54" t="s">
        <v>38</v>
      </c>
      <c r="J2468" s="55">
        <v>39630</v>
      </c>
    </row>
    <row r="2469" spans="1:10" x14ac:dyDescent="0.3">
      <c r="A2469" s="54" t="s">
        <v>393</v>
      </c>
      <c r="B2469" s="54">
        <v>3965</v>
      </c>
      <c r="C2469" s="56" t="s">
        <v>23</v>
      </c>
      <c r="D2469" s="54" t="s">
        <v>393</v>
      </c>
      <c r="E2469" s="54">
        <v>6235</v>
      </c>
      <c r="F2469" s="54" t="s">
        <v>315</v>
      </c>
      <c r="G2469" s="54">
        <v>2607767.5279999999</v>
      </c>
      <c r="H2469" s="54">
        <v>1124772.405</v>
      </c>
      <c r="I2469" s="54" t="s">
        <v>38</v>
      </c>
      <c r="J2469" s="55">
        <v>39630</v>
      </c>
    </row>
    <row r="2470" spans="1:10" x14ac:dyDescent="0.3">
      <c r="A2470" s="54" t="s">
        <v>393</v>
      </c>
      <c r="B2470" s="54">
        <v>3965</v>
      </c>
      <c r="C2470" s="56" t="s">
        <v>23</v>
      </c>
      <c r="D2470" s="54" t="s">
        <v>367</v>
      </c>
      <c r="E2470" s="54">
        <v>6248</v>
      </c>
      <c r="F2470" s="54" t="s">
        <v>315</v>
      </c>
      <c r="G2470" s="54">
        <v>2606861.8259999999</v>
      </c>
      <c r="H2470" s="54">
        <v>1125304.7109999999</v>
      </c>
      <c r="I2470" s="54" t="s">
        <v>38</v>
      </c>
      <c r="J2470" s="55">
        <v>39630</v>
      </c>
    </row>
    <row r="2471" spans="1:10" x14ac:dyDescent="0.3">
      <c r="A2471" s="54" t="s">
        <v>392</v>
      </c>
      <c r="B2471" s="54">
        <v>3966</v>
      </c>
      <c r="C2471" s="56" t="s">
        <v>23</v>
      </c>
      <c r="D2471" s="54" t="s">
        <v>392</v>
      </c>
      <c r="E2471" s="54">
        <v>6232</v>
      </c>
      <c r="F2471" s="54" t="s">
        <v>315</v>
      </c>
      <c r="G2471" s="54">
        <v>2605975.46</v>
      </c>
      <c r="H2471" s="54">
        <v>1123623.335</v>
      </c>
      <c r="I2471" s="54" t="s">
        <v>38</v>
      </c>
      <c r="J2471" s="55">
        <v>39630</v>
      </c>
    </row>
    <row r="2472" spans="1:10" x14ac:dyDescent="0.3">
      <c r="A2472" s="54" t="s">
        <v>392</v>
      </c>
      <c r="B2472" s="54">
        <v>3966</v>
      </c>
      <c r="C2472" s="56" t="s">
        <v>23</v>
      </c>
      <c r="D2472" s="54" t="s">
        <v>367</v>
      </c>
      <c r="E2472" s="54">
        <v>6248</v>
      </c>
      <c r="F2472" s="54" t="s">
        <v>315</v>
      </c>
      <c r="G2472" s="54">
        <v>2605650.2969999998</v>
      </c>
      <c r="H2472" s="54">
        <v>1124334.1440000001</v>
      </c>
      <c r="I2472" s="54" t="s">
        <v>38</v>
      </c>
      <c r="J2472" s="55">
        <v>39630</v>
      </c>
    </row>
    <row r="2473" spans="1:10" x14ac:dyDescent="0.3">
      <c r="A2473" s="54" t="s">
        <v>391</v>
      </c>
      <c r="B2473" s="54">
        <v>3966</v>
      </c>
      <c r="C2473" s="56" t="s">
        <v>54</v>
      </c>
      <c r="D2473" s="54" t="s">
        <v>392</v>
      </c>
      <c r="E2473" s="54">
        <v>6232</v>
      </c>
      <c r="F2473" s="54" t="s">
        <v>315</v>
      </c>
      <c r="G2473" s="54">
        <v>2604105.8429999999</v>
      </c>
      <c r="H2473" s="54">
        <v>1123209.378</v>
      </c>
      <c r="I2473" s="54" t="s">
        <v>38</v>
      </c>
      <c r="J2473" s="55">
        <v>39630</v>
      </c>
    </row>
    <row r="2474" spans="1:10" x14ac:dyDescent="0.3">
      <c r="A2474" s="54" t="s">
        <v>391</v>
      </c>
      <c r="B2474" s="54">
        <v>3966</v>
      </c>
      <c r="C2474" s="56" t="s">
        <v>54</v>
      </c>
      <c r="D2474" s="54" t="s">
        <v>367</v>
      </c>
      <c r="E2474" s="54">
        <v>6248</v>
      </c>
      <c r="F2474" s="54" t="s">
        <v>315</v>
      </c>
      <c r="G2474" s="54">
        <v>2604335.2749999999</v>
      </c>
      <c r="H2474" s="54">
        <v>1123752.0279999999</v>
      </c>
      <c r="I2474" s="54" t="s">
        <v>38</v>
      </c>
      <c r="J2474" s="55">
        <v>39630</v>
      </c>
    </row>
    <row r="2475" spans="1:10" x14ac:dyDescent="0.3">
      <c r="A2475" s="54" t="s">
        <v>402</v>
      </c>
      <c r="B2475" s="54">
        <v>3967</v>
      </c>
      <c r="C2475" s="56" t="s">
        <v>23</v>
      </c>
      <c r="D2475" s="54" t="s">
        <v>513</v>
      </c>
      <c r="E2475" s="54">
        <v>6090</v>
      </c>
      <c r="F2475" s="54" t="s">
        <v>315</v>
      </c>
      <c r="G2475" s="54">
        <v>2606430.557</v>
      </c>
      <c r="H2475" s="54">
        <v>1116320.8799999999</v>
      </c>
      <c r="I2475" s="54" t="s">
        <v>38</v>
      </c>
      <c r="J2475" s="55">
        <v>39630</v>
      </c>
    </row>
    <row r="2476" spans="1:10" x14ac:dyDescent="0.3">
      <c r="A2476" s="54" t="s">
        <v>402</v>
      </c>
      <c r="B2476" s="54">
        <v>3967</v>
      </c>
      <c r="C2476" s="56" t="s">
        <v>23</v>
      </c>
      <c r="D2476" s="54" t="s">
        <v>392</v>
      </c>
      <c r="E2476" s="54">
        <v>6232</v>
      </c>
      <c r="F2476" s="54" t="s">
        <v>315</v>
      </c>
      <c r="G2476" s="54">
        <v>2607315.94</v>
      </c>
      <c r="H2476" s="54">
        <v>1121122.054</v>
      </c>
      <c r="I2476" s="54" t="s">
        <v>38</v>
      </c>
      <c r="J2476" s="55">
        <v>39630</v>
      </c>
    </row>
    <row r="2477" spans="1:10" x14ac:dyDescent="0.3">
      <c r="A2477" s="54" t="s">
        <v>402</v>
      </c>
      <c r="B2477" s="54">
        <v>3967</v>
      </c>
      <c r="C2477" s="56" t="s">
        <v>23</v>
      </c>
      <c r="D2477" s="54" t="s">
        <v>401</v>
      </c>
      <c r="E2477" s="54">
        <v>6238</v>
      </c>
      <c r="F2477" s="54" t="s">
        <v>315</v>
      </c>
      <c r="G2477" s="54">
        <v>2605262.2710000002</v>
      </c>
      <c r="H2477" s="54">
        <v>1121125.986</v>
      </c>
      <c r="I2477" s="54" t="s">
        <v>38</v>
      </c>
      <c r="J2477" s="55">
        <v>39630</v>
      </c>
    </row>
    <row r="2478" spans="1:10" x14ac:dyDescent="0.3">
      <c r="A2478" s="54" t="s">
        <v>366</v>
      </c>
      <c r="B2478" s="54">
        <v>3968</v>
      </c>
      <c r="C2478" s="56" t="s">
        <v>23</v>
      </c>
      <c r="D2478" s="54" t="s">
        <v>362</v>
      </c>
      <c r="E2478" s="54">
        <v>6254</v>
      </c>
      <c r="F2478" s="54" t="s">
        <v>315</v>
      </c>
      <c r="G2478" s="54">
        <v>2607606.273</v>
      </c>
      <c r="H2478" s="54">
        <v>1127992.027</v>
      </c>
      <c r="I2478" s="54" t="s">
        <v>38</v>
      </c>
      <c r="J2478" s="55">
        <v>39630</v>
      </c>
    </row>
    <row r="2479" spans="1:10" x14ac:dyDescent="0.3">
      <c r="A2479" s="54" t="s">
        <v>365</v>
      </c>
      <c r="B2479" s="54">
        <v>3970</v>
      </c>
      <c r="C2479" s="56" t="s">
        <v>23</v>
      </c>
      <c r="D2479" s="54" t="s">
        <v>509</v>
      </c>
      <c r="E2479" s="54">
        <v>6110</v>
      </c>
      <c r="F2479" s="54" t="s">
        <v>315</v>
      </c>
      <c r="G2479" s="54">
        <v>2611366.2889999999</v>
      </c>
      <c r="H2479" s="54">
        <v>1128290.608</v>
      </c>
      <c r="I2479" s="54" t="s">
        <v>21</v>
      </c>
      <c r="J2479" s="55">
        <v>39630</v>
      </c>
    </row>
    <row r="2480" spans="1:10" x14ac:dyDescent="0.3">
      <c r="A2480" s="54" t="s">
        <v>365</v>
      </c>
      <c r="B2480" s="54">
        <v>3970</v>
      </c>
      <c r="C2480" s="56" t="s">
        <v>23</v>
      </c>
      <c r="D2480" s="54" t="s">
        <v>365</v>
      </c>
      <c r="E2480" s="54">
        <v>6113</v>
      </c>
      <c r="F2480" s="54" t="s">
        <v>315</v>
      </c>
      <c r="G2480" s="54">
        <v>2610697.1129999999</v>
      </c>
      <c r="H2480" s="54">
        <v>1128531.9380000001</v>
      </c>
      <c r="I2480" s="54" t="s">
        <v>21</v>
      </c>
      <c r="J2480" s="55">
        <v>39630</v>
      </c>
    </row>
    <row r="2481" spans="1:10" x14ac:dyDescent="0.3">
      <c r="A2481" s="54" t="s">
        <v>365</v>
      </c>
      <c r="B2481" s="54">
        <v>3970</v>
      </c>
      <c r="C2481" s="56" t="s">
        <v>23</v>
      </c>
      <c r="D2481" s="54" t="s">
        <v>504</v>
      </c>
      <c r="E2481" s="54">
        <v>6116</v>
      </c>
      <c r="F2481" s="54" t="s">
        <v>315</v>
      </c>
      <c r="G2481" s="54">
        <v>2611786.9750000001</v>
      </c>
      <c r="H2481" s="54">
        <v>1128933.932</v>
      </c>
      <c r="I2481" s="54" t="s">
        <v>21</v>
      </c>
      <c r="J2481" s="55">
        <v>39630</v>
      </c>
    </row>
    <row r="2482" spans="1:10" x14ac:dyDescent="0.3">
      <c r="A2482" s="54" t="s">
        <v>365</v>
      </c>
      <c r="B2482" s="54">
        <v>3970</v>
      </c>
      <c r="C2482" s="56" t="s">
        <v>23</v>
      </c>
      <c r="D2482" s="54" t="s">
        <v>368</v>
      </c>
      <c r="E2482" s="54">
        <v>6253</v>
      </c>
      <c r="F2482" s="54" t="s">
        <v>315</v>
      </c>
      <c r="G2482" s="54">
        <v>2608623.4939999999</v>
      </c>
      <c r="H2482" s="54">
        <v>1130571.1170000001</v>
      </c>
      <c r="I2482" s="54" t="s">
        <v>21</v>
      </c>
      <c r="J2482" s="55">
        <v>39630</v>
      </c>
    </row>
    <row r="2483" spans="1:10" x14ac:dyDescent="0.3">
      <c r="A2483" s="54" t="s">
        <v>365</v>
      </c>
      <c r="B2483" s="54">
        <v>3970</v>
      </c>
      <c r="C2483" s="56" t="s">
        <v>23</v>
      </c>
      <c r="D2483" s="54" t="s">
        <v>362</v>
      </c>
      <c r="E2483" s="54">
        <v>6254</v>
      </c>
      <c r="F2483" s="54" t="s">
        <v>315</v>
      </c>
      <c r="G2483" s="54">
        <v>2609244.568</v>
      </c>
      <c r="H2483" s="54">
        <v>1128577.4140000001</v>
      </c>
      <c r="I2483" s="54" t="s">
        <v>21</v>
      </c>
      <c r="J2483" s="55">
        <v>39630</v>
      </c>
    </row>
    <row r="2484" spans="1:10" x14ac:dyDescent="0.3">
      <c r="A2484" s="54" t="s">
        <v>375</v>
      </c>
      <c r="B2484" s="54">
        <v>3971</v>
      </c>
      <c r="C2484" s="56" t="s">
        <v>23</v>
      </c>
      <c r="D2484" s="54" t="s">
        <v>368</v>
      </c>
      <c r="E2484" s="54">
        <v>6253</v>
      </c>
      <c r="F2484" s="54" t="s">
        <v>315</v>
      </c>
      <c r="G2484" s="54">
        <v>2602555.892</v>
      </c>
      <c r="H2484" s="54">
        <v>1126230.223</v>
      </c>
      <c r="I2484" s="54" t="s">
        <v>38</v>
      </c>
      <c r="J2484" s="55">
        <v>39630</v>
      </c>
    </row>
    <row r="2485" spans="1:10" x14ac:dyDescent="0.3">
      <c r="A2485" s="54" t="s">
        <v>374</v>
      </c>
      <c r="B2485" s="54">
        <v>3971</v>
      </c>
      <c r="C2485" s="56" t="s">
        <v>54</v>
      </c>
      <c r="D2485" s="54" t="s">
        <v>399</v>
      </c>
      <c r="E2485" s="54">
        <v>6240</v>
      </c>
      <c r="F2485" s="54" t="s">
        <v>315</v>
      </c>
      <c r="G2485" s="54">
        <v>2602615.08</v>
      </c>
      <c r="H2485" s="54">
        <v>1125339.2830000001</v>
      </c>
      <c r="I2485" s="54" t="s">
        <v>38</v>
      </c>
      <c r="J2485" s="55">
        <v>39630</v>
      </c>
    </row>
    <row r="2486" spans="1:10" x14ac:dyDescent="0.3">
      <c r="A2486" s="54" t="s">
        <v>374</v>
      </c>
      <c r="B2486" s="54">
        <v>3971</v>
      </c>
      <c r="C2486" s="56" t="s">
        <v>54</v>
      </c>
      <c r="D2486" s="54" t="s">
        <v>368</v>
      </c>
      <c r="E2486" s="54">
        <v>6253</v>
      </c>
      <c r="F2486" s="54" t="s">
        <v>315</v>
      </c>
      <c r="G2486" s="54">
        <v>2603372.52</v>
      </c>
      <c r="H2486" s="54">
        <v>1125702.2749999999</v>
      </c>
      <c r="I2486" s="54" t="s">
        <v>38</v>
      </c>
      <c r="J2486" s="55">
        <v>39630</v>
      </c>
    </row>
    <row r="2487" spans="1:10" x14ac:dyDescent="0.3">
      <c r="A2487" s="54" t="s">
        <v>373</v>
      </c>
      <c r="B2487" s="54">
        <v>3971</v>
      </c>
      <c r="C2487" s="56" t="s">
        <v>46</v>
      </c>
      <c r="D2487" s="54" t="s">
        <v>399</v>
      </c>
      <c r="E2487" s="54">
        <v>6240</v>
      </c>
      <c r="F2487" s="54" t="s">
        <v>315</v>
      </c>
      <c r="G2487" s="54">
        <v>2602592.2059999998</v>
      </c>
      <c r="H2487" s="54">
        <v>1124828.0149999999</v>
      </c>
      <c r="I2487" s="54" t="s">
        <v>38</v>
      </c>
      <c r="J2487" s="55">
        <v>39630</v>
      </c>
    </row>
    <row r="2488" spans="1:10" x14ac:dyDescent="0.3">
      <c r="A2488" s="54" t="s">
        <v>373</v>
      </c>
      <c r="B2488" s="54">
        <v>3971</v>
      </c>
      <c r="C2488" s="56" t="s">
        <v>46</v>
      </c>
      <c r="D2488" s="54" t="s">
        <v>367</v>
      </c>
      <c r="E2488" s="54">
        <v>6248</v>
      </c>
      <c r="F2488" s="54" t="s">
        <v>315</v>
      </c>
      <c r="G2488" s="54">
        <v>2603779.5970000001</v>
      </c>
      <c r="H2488" s="54">
        <v>1124827.412</v>
      </c>
      <c r="I2488" s="54" t="s">
        <v>38</v>
      </c>
      <c r="J2488" s="55">
        <v>39630</v>
      </c>
    </row>
    <row r="2489" spans="1:10" x14ac:dyDescent="0.3">
      <c r="A2489" s="54" t="s">
        <v>373</v>
      </c>
      <c r="B2489" s="54">
        <v>3971</v>
      </c>
      <c r="C2489" s="56" t="s">
        <v>46</v>
      </c>
      <c r="D2489" s="54" t="s">
        <v>368</v>
      </c>
      <c r="E2489" s="54">
        <v>6253</v>
      </c>
      <c r="F2489" s="54" t="s">
        <v>315</v>
      </c>
      <c r="G2489" s="54">
        <v>2603562.29</v>
      </c>
      <c r="H2489" s="54">
        <v>1125078.3540000001</v>
      </c>
      <c r="I2489" s="54" t="s">
        <v>38</v>
      </c>
      <c r="J2489" s="55">
        <v>39630</v>
      </c>
    </row>
    <row r="2490" spans="1:10" x14ac:dyDescent="0.3">
      <c r="A2490" s="54" t="s">
        <v>364</v>
      </c>
      <c r="B2490" s="54">
        <v>3972</v>
      </c>
      <c r="C2490" s="56" t="s">
        <v>23</v>
      </c>
      <c r="D2490" s="54" t="s">
        <v>365</v>
      </c>
      <c r="E2490" s="54">
        <v>6113</v>
      </c>
      <c r="F2490" s="54" t="s">
        <v>315</v>
      </c>
      <c r="G2490" s="54">
        <v>2610586.267</v>
      </c>
      <c r="H2490" s="54">
        <v>1131656.0330000001</v>
      </c>
      <c r="I2490" s="54" t="s">
        <v>38</v>
      </c>
      <c r="J2490" s="55">
        <v>39630</v>
      </c>
    </row>
    <row r="2491" spans="1:10" x14ac:dyDescent="0.3">
      <c r="A2491" s="54" t="s">
        <v>364</v>
      </c>
      <c r="B2491" s="54">
        <v>3972</v>
      </c>
      <c r="C2491" s="56" t="s">
        <v>23</v>
      </c>
      <c r="D2491" s="54" t="s">
        <v>368</v>
      </c>
      <c r="E2491" s="54">
        <v>6253</v>
      </c>
      <c r="F2491" s="54" t="s">
        <v>315</v>
      </c>
      <c r="G2491" s="54">
        <v>2609129.2170000002</v>
      </c>
      <c r="H2491" s="54">
        <v>1132122.5560000001</v>
      </c>
      <c r="I2491" s="54" t="s">
        <v>38</v>
      </c>
      <c r="J2491" s="55">
        <v>39630</v>
      </c>
    </row>
    <row r="2492" spans="1:10" x14ac:dyDescent="0.3">
      <c r="A2492" s="54" t="s">
        <v>364</v>
      </c>
      <c r="B2492" s="54">
        <v>3972</v>
      </c>
      <c r="C2492" s="56" t="s">
        <v>23</v>
      </c>
      <c r="D2492" s="54" t="s">
        <v>362</v>
      </c>
      <c r="E2492" s="54">
        <v>6254</v>
      </c>
      <c r="F2492" s="54" t="s">
        <v>315</v>
      </c>
      <c r="G2492" s="54">
        <v>2608326.7689999999</v>
      </c>
      <c r="H2492" s="54">
        <v>1128834.382</v>
      </c>
      <c r="I2492" s="54" t="s">
        <v>38</v>
      </c>
      <c r="J2492" s="55">
        <v>39630</v>
      </c>
    </row>
    <row r="2493" spans="1:10" x14ac:dyDescent="0.3">
      <c r="A2493" s="54" t="s">
        <v>363</v>
      </c>
      <c r="B2493" s="54">
        <v>3973</v>
      </c>
      <c r="C2493" s="56" t="s">
        <v>23</v>
      </c>
      <c r="D2493" s="54" t="s">
        <v>368</v>
      </c>
      <c r="E2493" s="54">
        <v>6253</v>
      </c>
      <c r="F2493" s="54" t="s">
        <v>315</v>
      </c>
      <c r="G2493" s="54">
        <v>2605509.2250000001</v>
      </c>
      <c r="H2493" s="54">
        <v>1127738.1029999999</v>
      </c>
      <c r="I2493" s="54" t="s">
        <v>38</v>
      </c>
      <c r="J2493" s="55">
        <v>39630</v>
      </c>
    </row>
    <row r="2494" spans="1:10" x14ac:dyDescent="0.3">
      <c r="A2494" s="54" t="s">
        <v>363</v>
      </c>
      <c r="B2494" s="54">
        <v>3973</v>
      </c>
      <c r="C2494" s="56" t="s">
        <v>23</v>
      </c>
      <c r="D2494" s="54" t="s">
        <v>362</v>
      </c>
      <c r="E2494" s="54">
        <v>6254</v>
      </c>
      <c r="F2494" s="54" t="s">
        <v>315</v>
      </c>
      <c r="G2494" s="54">
        <v>2606837.889</v>
      </c>
      <c r="H2494" s="54">
        <v>1128371.193</v>
      </c>
      <c r="I2494" s="54" t="s">
        <v>38</v>
      </c>
      <c r="J2494" s="55">
        <v>39630</v>
      </c>
    </row>
    <row r="2495" spans="1:10" x14ac:dyDescent="0.3">
      <c r="A2495" s="54" t="s">
        <v>372</v>
      </c>
      <c r="B2495" s="54">
        <v>3974</v>
      </c>
      <c r="C2495" s="56" t="s">
        <v>23</v>
      </c>
      <c r="D2495" s="54" t="s">
        <v>368</v>
      </c>
      <c r="E2495" s="54">
        <v>6253</v>
      </c>
      <c r="F2495" s="54" t="s">
        <v>315</v>
      </c>
      <c r="G2495" s="54">
        <v>2606205.4759999998</v>
      </c>
      <c r="H2495" s="54">
        <v>1129460.9979999999</v>
      </c>
      <c r="I2495" s="54" t="s">
        <v>38</v>
      </c>
      <c r="J2495" s="55">
        <v>39630</v>
      </c>
    </row>
    <row r="2496" spans="1:10" x14ac:dyDescent="0.3">
      <c r="A2496" s="54" t="s">
        <v>371</v>
      </c>
      <c r="B2496" s="54">
        <v>3975</v>
      </c>
      <c r="C2496" s="56" t="s">
        <v>23</v>
      </c>
      <c r="D2496" s="54" t="s">
        <v>368</v>
      </c>
      <c r="E2496" s="54">
        <v>6253</v>
      </c>
      <c r="F2496" s="54" t="s">
        <v>315</v>
      </c>
      <c r="G2496" s="54">
        <v>2604775.392</v>
      </c>
      <c r="H2496" s="54">
        <v>1128341.483</v>
      </c>
      <c r="I2496" s="54" t="s">
        <v>38</v>
      </c>
      <c r="J2496" s="55">
        <v>39630</v>
      </c>
    </row>
    <row r="2497" spans="1:10" x14ac:dyDescent="0.3">
      <c r="A2497" s="54" t="s">
        <v>369</v>
      </c>
      <c r="B2497" s="54">
        <v>3976</v>
      </c>
      <c r="C2497" s="56" t="s">
        <v>46</v>
      </c>
      <c r="D2497" s="54" t="s">
        <v>367</v>
      </c>
      <c r="E2497" s="54">
        <v>6248</v>
      </c>
      <c r="F2497" s="54" t="s">
        <v>315</v>
      </c>
      <c r="G2497" s="54">
        <v>2604583.1340000001</v>
      </c>
      <c r="H2497" s="54">
        <v>1125228.3570000001</v>
      </c>
      <c r="I2497" s="54" t="s">
        <v>38</v>
      </c>
      <c r="J2497" s="55">
        <v>39630</v>
      </c>
    </row>
    <row r="2498" spans="1:10" x14ac:dyDescent="0.3">
      <c r="A2498" s="54" t="s">
        <v>369</v>
      </c>
      <c r="B2498" s="54">
        <v>3976</v>
      </c>
      <c r="C2498" s="56" t="s">
        <v>46</v>
      </c>
      <c r="D2498" s="54" t="s">
        <v>368</v>
      </c>
      <c r="E2498" s="54">
        <v>6253</v>
      </c>
      <c r="F2498" s="54" t="s">
        <v>315</v>
      </c>
      <c r="G2498" s="54">
        <v>2604568.6269999999</v>
      </c>
      <c r="H2498" s="54">
        <v>1125270.952</v>
      </c>
      <c r="I2498" s="54" t="s">
        <v>38</v>
      </c>
      <c r="J2498" s="55">
        <v>39630</v>
      </c>
    </row>
    <row r="2499" spans="1:10" x14ac:dyDescent="0.3">
      <c r="A2499" s="54" t="s">
        <v>370</v>
      </c>
      <c r="B2499" s="54">
        <v>3976</v>
      </c>
      <c r="C2499" s="56" t="s">
        <v>23</v>
      </c>
      <c r="D2499" s="54" t="s">
        <v>367</v>
      </c>
      <c r="E2499" s="54">
        <v>6248</v>
      </c>
      <c r="F2499" s="54" t="s">
        <v>315</v>
      </c>
      <c r="G2499" s="54">
        <v>2605053.4309999999</v>
      </c>
      <c r="H2499" s="54">
        <v>1125011.5519999999</v>
      </c>
      <c r="I2499" s="54" t="s">
        <v>38</v>
      </c>
      <c r="J2499" s="55">
        <v>39630</v>
      </c>
    </row>
    <row r="2500" spans="1:10" x14ac:dyDescent="0.3">
      <c r="A2500" s="54" t="s">
        <v>370</v>
      </c>
      <c r="B2500" s="54">
        <v>3976</v>
      </c>
      <c r="C2500" s="56" t="s">
        <v>23</v>
      </c>
      <c r="D2500" s="54" t="s">
        <v>368</v>
      </c>
      <c r="E2500" s="54">
        <v>6253</v>
      </c>
      <c r="F2500" s="54" t="s">
        <v>315</v>
      </c>
      <c r="G2500" s="54">
        <v>2605265.034</v>
      </c>
      <c r="H2500" s="54">
        <v>1125812.764</v>
      </c>
      <c r="I2500" s="54" t="s">
        <v>38</v>
      </c>
      <c r="J2500" s="55">
        <v>39630</v>
      </c>
    </row>
    <row r="2501" spans="1:10" x14ac:dyDescent="0.3">
      <c r="A2501" s="54" t="s">
        <v>390</v>
      </c>
      <c r="B2501" s="54">
        <v>3977</v>
      </c>
      <c r="C2501" s="56" t="s">
        <v>23</v>
      </c>
      <c r="D2501" s="54" t="s">
        <v>367</v>
      </c>
      <c r="E2501" s="54">
        <v>6248</v>
      </c>
      <c r="F2501" s="54" t="s">
        <v>315</v>
      </c>
      <c r="G2501" s="54">
        <v>2601988.324</v>
      </c>
      <c r="H2501" s="54">
        <v>1123272.2830000001</v>
      </c>
      <c r="I2501" s="54" t="s">
        <v>38</v>
      </c>
      <c r="J2501" s="55">
        <v>39630</v>
      </c>
    </row>
    <row r="2502" spans="1:10" x14ac:dyDescent="0.3">
      <c r="A2502" s="54" t="s">
        <v>397</v>
      </c>
      <c r="B2502" s="54">
        <v>3978</v>
      </c>
      <c r="C2502" s="56" t="s">
        <v>23</v>
      </c>
      <c r="D2502" s="54" t="s">
        <v>399</v>
      </c>
      <c r="E2502" s="54">
        <v>6240</v>
      </c>
      <c r="F2502" s="54" t="s">
        <v>315</v>
      </c>
      <c r="G2502" s="54">
        <v>2601257.7910000002</v>
      </c>
      <c r="H2502" s="54">
        <v>1124338.1710000001</v>
      </c>
      <c r="I2502" s="54" t="s">
        <v>38</v>
      </c>
      <c r="J2502" s="55">
        <v>39630</v>
      </c>
    </row>
    <row r="2503" spans="1:10" x14ac:dyDescent="0.3">
      <c r="A2503" s="54" t="s">
        <v>397</v>
      </c>
      <c r="B2503" s="54">
        <v>3978</v>
      </c>
      <c r="C2503" s="56" t="s">
        <v>23</v>
      </c>
      <c r="D2503" s="54" t="s">
        <v>396</v>
      </c>
      <c r="E2503" s="54">
        <v>6246</v>
      </c>
      <c r="F2503" s="54" t="s">
        <v>315</v>
      </c>
      <c r="G2503" s="54">
        <v>2599401.1439999999</v>
      </c>
      <c r="H2503" s="54">
        <v>1123185.8910000001</v>
      </c>
      <c r="I2503" s="54" t="s">
        <v>38</v>
      </c>
      <c r="J2503" s="55">
        <v>39630</v>
      </c>
    </row>
    <row r="2504" spans="1:10" x14ac:dyDescent="0.3">
      <c r="A2504" s="54" t="s">
        <v>401</v>
      </c>
      <c r="B2504" s="54">
        <v>3979</v>
      </c>
      <c r="C2504" s="56" t="s">
        <v>23</v>
      </c>
      <c r="D2504" s="54" t="s">
        <v>392</v>
      </c>
      <c r="E2504" s="54">
        <v>6232</v>
      </c>
      <c r="F2504" s="54" t="s">
        <v>315</v>
      </c>
      <c r="G2504" s="54">
        <v>2603324.2200000002</v>
      </c>
      <c r="H2504" s="54">
        <v>1122996.7860000001</v>
      </c>
      <c r="I2504" s="54" t="s">
        <v>38</v>
      </c>
      <c r="J2504" s="55">
        <v>39630</v>
      </c>
    </row>
    <row r="2505" spans="1:10" x14ac:dyDescent="0.3">
      <c r="A2505" s="54" t="s">
        <v>401</v>
      </c>
      <c r="B2505" s="54">
        <v>3979</v>
      </c>
      <c r="C2505" s="56" t="s">
        <v>23</v>
      </c>
      <c r="D2505" s="54" t="s">
        <v>401</v>
      </c>
      <c r="E2505" s="54">
        <v>6238</v>
      </c>
      <c r="F2505" s="54" t="s">
        <v>315</v>
      </c>
      <c r="G2505" s="54">
        <v>2603658.5690000001</v>
      </c>
      <c r="H2505" s="54">
        <v>1119970.334</v>
      </c>
      <c r="I2505" s="54" t="s">
        <v>38</v>
      </c>
      <c r="J2505" s="55">
        <v>39630</v>
      </c>
    </row>
    <row r="2506" spans="1:10" x14ac:dyDescent="0.3">
      <c r="A2506" s="54" t="s">
        <v>447</v>
      </c>
      <c r="B2506" s="54">
        <v>3982</v>
      </c>
      <c r="C2506" s="56" t="s">
        <v>23</v>
      </c>
      <c r="D2506" s="54" t="s">
        <v>635</v>
      </c>
      <c r="E2506" s="54">
        <v>6010</v>
      </c>
      <c r="F2506" s="54" t="s">
        <v>315</v>
      </c>
      <c r="G2506" s="54">
        <v>2644459.3650000002</v>
      </c>
      <c r="H2506" s="54">
        <v>1131367.1499999999</v>
      </c>
      <c r="I2506" s="54" t="s">
        <v>21</v>
      </c>
      <c r="J2506" s="55">
        <v>39630</v>
      </c>
    </row>
    <row r="2507" spans="1:10" x14ac:dyDescent="0.3">
      <c r="A2507" s="54" t="s">
        <v>447</v>
      </c>
      <c r="B2507" s="54">
        <v>3982</v>
      </c>
      <c r="C2507" s="56" t="s">
        <v>23</v>
      </c>
      <c r="D2507" s="54" t="s">
        <v>447</v>
      </c>
      <c r="E2507" s="54">
        <v>6173</v>
      </c>
      <c r="F2507" s="54" t="s">
        <v>315</v>
      </c>
      <c r="G2507" s="54">
        <v>2644315.4190000002</v>
      </c>
      <c r="H2507" s="54">
        <v>1132462.406</v>
      </c>
      <c r="I2507" s="54" t="s">
        <v>21</v>
      </c>
      <c r="J2507" s="55">
        <v>39630</v>
      </c>
    </row>
    <row r="2508" spans="1:10" x14ac:dyDescent="0.3">
      <c r="A2508" s="54" t="s">
        <v>447</v>
      </c>
      <c r="B2508" s="54">
        <v>3982</v>
      </c>
      <c r="C2508" s="56" t="s">
        <v>23</v>
      </c>
      <c r="D2508" s="54" t="s">
        <v>444</v>
      </c>
      <c r="E2508" s="54">
        <v>6181</v>
      </c>
      <c r="F2508" s="54" t="s">
        <v>315</v>
      </c>
      <c r="G2508" s="54">
        <v>2645048.2680000002</v>
      </c>
      <c r="H2508" s="54">
        <v>1132868.99</v>
      </c>
      <c r="I2508" s="54" t="s">
        <v>21</v>
      </c>
      <c r="J2508" s="55">
        <v>39630</v>
      </c>
    </row>
    <row r="2509" spans="1:10" x14ac:dyDescent="0.3">
      <c r="A2509" s="54" t="s">
        <v>451</v>
      </c>
      <c r="B2509" s="54">
        <v>3983</v>
      </c>
      <c r="C2509" s="56" t="s">
        <v>46</v>
      </c>
      <c r="D2509" s="54" t="s">
        <v>451</v>
      </c>
      <c r="E2509" s="54">
        <v>6172</v>
      </c>
      <c r="F2509" s="54" t="s">
        <v>315</v>
      </c>
      <c r="G2509" s="54">
        <v>2649148.38</v>
      </c>
      <c r="H2509" s="54">
        <v>1133546.983</v>
      </c>
      <c r="I2509" s="54" t="s">
        <v>21</v>
      </c>
      <c r="J2509" s="55">
        <v>39630</v>
      </c>
    </row>
    <row r="2510" spans="1:10" x14ac:dyDescent="0.3">
      <c r="A2510" s="54" t="s">
        <v>428</v>
      </c>
      <c r="B2510" s="54">
        <v>3983</v>
      </c>
      <c r="C2510" s="56" t="s">
        <v>44</v>
      </c>
      <c r="D2510" s="54" t="s">
        <v>444</v>
      </c>
      <c r="E2510" s="54">
        <v>6181</v>
      </c>
      <c r="F2510" s="54" t="s">
        <v>315</v>
      </c>
      <c r="G2510" s="54">
        <v>2646934.0290000001</v>
      </c>
      <c r="H2510" s="54">
        <v>1135314.0379999999</v>
      </c>
      <c r="I2510" s="54" t="s">
        <v>21</v>
      </c>
      <c r="J2510" s="55">
        <v>39630</v>
      </c>
    </row>
    <row r="2511" spans="1:10" x14ac:dyDescent="0.3">
      <c r="A2511" s="54" t="s">
        <v>428</v>
      </c>
      <c r="B2511" s="54">
        <v>3983</v>
      </c>
      <c r="C2511" s="56" t="s">
        <v>44</v>
      </c>
      <c r="D2511" s="54" t="s">
        <v>427</v>
      </c>
      <c r="E2511" s="54">
        <v>6203</v>
      </c>
      <c r="F2511" s="54" t="s">
        <v>315</v>
      </c>
      <c r="G2511" s="54">
        <v>2647950.469</v>
      </c>
      <c r="H2511" s="54">
        <v>1133044.598</v>
      </c>
      <c r="I2511" s="54" t="s">
        <v>21</v>
      </c>
      <c r="J2511" s="55">
        <v>39630</v>
      </c>
    </row>
    <row r="2512" spans="1:10" x14ac:dyDescent="0.3">
      <c r="A2512" s="54" t="s">
        <v>423</v>
      </c>
      <c r="B2512" s="54">
        <v>3983</v>
      </c>
      <c r="C2512" s="56" t="s">
        <v>98</v>
      </c>
      <c r="D2512" s="54" t="s">
        <v>444</v>
      </c>
      <c r="E2512" s="54">
        <v>6181</v>
      </c>
      <c r="F2512" s="54" t="s">
        <v>315</v>
      </c>
      <c r="G2512" s="54">
        <v>2647032.0789999999</v>
      </c>
      <c r="H2512" s="54">
        <v>1135827.406</v>
      </c>
      <c r="I2512" s="54" t="s">
        <v>21</v>
      </c>
      <c r="J2512" s="55">
        <v>39630</v>
      </c>
    </row>
    <row r="2513" spans="1:10" x14ac:dyDescent="0.3">
      <c r="A2513" s="54" t="s">
        <v>423</v>
      </c>
      <c r="B2513" s="54">
        <v>3983</v>
      </c>
      <c r="C2513" s="56" t="s">
        <v>98</v>
      </c>
      <c r="D2513" s="54" t="s">
        <v>420</v>
      </c>
      <c r="E2513" s="54">
        <v>6205</v>
      </c>
      <c r="F2513" s="54" t="s">
        <v>315</v>
      </c>
      <c r="G2513" s="54">
        <v>2647546.5440000002</v>
      </c>
      <c r="H2513" s="54">
        <v>1135793.4779999999</v>
      </c>
      <c r="I2513" s="54" t="s">
        <v>21</v>
      </c>
      <c r="J2513" s="55">
        <v>39630</v>
      </c>
    </row>
    <row r="2514" spans="1:10" x14ac:dyDescent="0.3">
      <c r="A2514" s="54" t="s">
        <v>446</v>
      </c>
      <c r="B2514" s="54">
        <v>3983</v>
      </c>
      <c r="C2514" s="56" t="s">
        <v>348</v>
      </c>
      <c r="D2514" s="54" t="s">
        <v>444</v>
      </c>
      <c r="E2514" s="54">
        <v>6181</v>
      </c>
      <c r="F2514" s="54" t="s">
        <v>315</v>
      </c>
      <c r="G2514" s="54">
        <v>2646144.9350000001</v>
      </c>
      <c r="H2514" s="54">
        <v>1135234.02</v>
      </c>
      <c r="I2514" s="54" t="s">
        <v>21</v>
      </c>
      <c r="J2514" s="55">
        <v>39630</v>
      </c>
    </row>
    <row r="2515" spans="1:10" x14ac:dyDescent="0.3">
      <c r="A2515" s="54" t="s">
        <v>429</v>
      </c>
      <c r="B2515" s="54">
        <v>3983</v>
      </c>
      <c r="C2515" s="56" t="s">
        <v>23</v>
      </c>
      <c r="D2515" s="54" t="s">
        <v>444</v>
      </c>
      <c r="E2515" s="54">
        <v>6181</v>
      </c>
      <c r="F2515" s="54" t="s">
        <v>315</v>
      </c>
      <c r="G2515" s="54">
        <v>2646682.2769999998</v>
      </c>
      <c r="H2515" s="54">
        <v>1134777.4410000001</v>
      </c>
      <c r="I2515" s="54" t="s">
        <v>21</v>
      </c>
      <c r="J2515" s="55">
        <v>39630</v>
      </c>
    </row>
    <row r="2516" spans="1:10" x14ac:dyDescent="0.3">
      <c r="A2516" s="54" t="s">
        <v>429</v>
      </c>
      <c r="B2516" s="54">
        <v>3983</v>
      </c>
      <c r="C2516" s="56" t="s">
        <v>23</v>
      </c>
      <c r="D2516" s="54" t="s">
        <v>427</v>
      </c>
      <c r="E2516" s="54">
        <v>6203</v>
      </c>
      <c r="F2516" s="54" t="s">
        <v>315</v>
      </c>
      <c r="G2516" s="54">
        <v>2646197.0210000002</v>
      </c>
      <c r="H2516" s="54">
        <v>1133701.44</v>
      </c>
      <c r="I2516" s="54" t="s">
        <v>21</v>
      </c>
      <c r="J2516" s="55">
        <v>39630</v>
      </c>
    </row>
    <row r="2517" spans="1:10" x14ac:dyDescent="0.3">
      <c r="A2517" s="54" t="s">
        <v>564</v>
      </c>
      <c r="B2517" s="54">
        <v>3984</v>
      </c>
      <c r="C2517" s="56" t="s">
        <v>23</v>
      </c>
      <c r="D2517" s="54" t="s">
        <v>564</v>
      </c>
      <c r="E2517" s="54">
        <v>6057</v>
      </c>
      <c r="F2517" s="54" t="s">
        <v>315</v>
      </c>
      <c r="G2517" s="54">
        <v>2651899.48</v>
      </c>
      <c r="H2517" s="54">
        <v>1141166.0390000001</v>
      </c>
      <c r="I2517" s="54" t="s">
        <v>21</v>
      </c>
      <c r="J2517" s="55">
        <v>39630</v>
      </c>
    </row>
    <row r="2518" spans="1:10" x14ac:dyDescent="0.3">
      <c r="A2518" s="54" t="s">
        <v>564</v>
      </c>
      <c r="B2518" s="54">
        <v>3984</v>
      </c>
      <c r="C2518" s="56" t="s">
        <v>23</v>
      </c>
      <c r="D2518" s="54" t="s">
        <v>565</v>
      </c>
      <c r="E2518" s="54">
        <v>6058</v>
      </c>
      <c r="F2518" s="54" t="s">
        <v>315</v>
      </c>
      <c r="G2518" s="54">
        <v>2650955.5240000002</v>
      </c>
      <c r="H2518" s="54">
        <v>1142271.054</v>
      </c>
      <c r="I2518" s="54" t="s">
        <v>21</v>
      </c>
      <c r="J2518" s="55">
        <v>39630</v>
      </c>
    </row>
    <row r="2519" spans="1:10" x14ac:dyDescent="0.3">
      <c r="A2519" s="54" t="s">
        <v>564</v>
      </c>
      <c r="B2519" s="54">
        <v>3984</v>
      </c>
      <c r="C2519" s="56" t="s">
        <v>23</v>
      </c>
      <c r="D2519" s="54" t="s">
        <v>563</v>
      </c>
      <c r="E2519" s="54">
        <v>6061</v>
      </c>
      <c r="F2519" s="54" t="s">
        <v>315</v>
      </c>
      <c r="G2519" s="54">
        <v>2650169.898</v>
      </c>
      <c r="H2519" s="54">
        <v>1140114.3089999999</v>
      </c>
      <c r="I2519" s="54" t="s">
        <v>21</v>
      </c>
      <c r="J2519" s="55">
        <v>39630</v>
      </c>
    </row>
    <row r="2520" spans="1:10" x14ac:dyDescent="0.3">
      <c r="A2520" s="54" t="s">
        <v>565</v>
      </c>
      <c r="B2520" s="54">
        <v>3984</v>
      </c>
      <c r="C2520" s="56" t="s">
        <v>46</v>
      </c>
      <c r="D2520" s="54" t="s">
        <v>565</v>
      </c>
      <c r="E2520" s="54">
        <v>6058</v>
      </c>
      <c r="F2520" s="54" t="s">
        <v>315</v>
      </c>
      <c r="G2520" s="54">
        <v>2646942.5469999998</v>
      </c>
      <c r="H2520" s="54">
        <v>1148769.8400000001</v>
      </c>
      <c r="I2520" s="54" t="s">
        <v>21</v>
      </c>
      <c r="J2520" s="55">
        <v>39630</v>
      </c>
    </row>
    <row r="2521" spans="1:10" x14ac:dyDescent="0.3">
      <c r="A2521" s="54" t="s">
        <v>557</v>
      </c>
      <c r="B2521" s="54">
        <v>3985</v>
      </c>
      <c r="C2521" s="56" t="s">
        <v>46</v>
      </c>
      <c r="D2521" s="54" t="s">
        <v>549</v>
      </c>
      <c r="E2521" s="54">
        <v>6077</v>
      </c>
      <c r="F2521" s="54" t="s">
        <v>315</v>
      </c>
      <c r="G2521" s="54">
        <v>2665847.6719999998</v>
      </c>
      <c r="H2521" s="54">
        <v>1149202.426</v>
      </c>
      <c r="I2521" s="54" t="s">
        <v>21</v>
      </c>
      <c r="J2521" s="55">
        <v>39630</v>
      </c>
    </row>
    <row r="2522" spans="1:10" x14ac:dyDescent="0.3">
      <c r="A2522" s="54" t="s">
        <v>558</v>
      </c>
      <c r="B2522" s="54">
        <v>3985</v>
      </c>
      <c r="C2522" s="56" t="s">
        <v>23</v>
      </c>
      <c r="D2522" s="54" t="s">
        <v>549</v>
      </c>
      <c r="E2522" s="54">
        <v>6077</v>
      </c>
      <c r="F2522" s="54" t="s">
        <v>315</v>
      </c>
      <c r="G2522" s="54">
        <v>2663929.9929999998</v>
      </c>
      <c r="H2522" s="54">
        <v>1148334.9979999999</v>
      </c>
      <c r="I2522" s="54" t="s">
        <v>21</v>
      </c>
      <c r="J2522" s="55">
        <v>39630</v>
      </c>
    </row>
    <row r="2523" spans="1:10" x14ac:dyDescent="0.3">
      <c r="A2523" s="54" t="s">
        <v>445</v>
      </c>
      <c r="B2523" s="54">
        <v>3986</v>
      </c>
      <c r="C2523" s="56" t="s">
        <v>23</v>
      </c>
      <c r="D2523" s="54" t="s">
        <v>444</v>
      </c>
      <c r="E2523" s="54">
        <v>6181</v>
      </c>
      <c r="F2523" s="54" t="s">
        <v>315</v>
      </c>
      <c r="G2523" s="54">
        <v>2645445.4589999998</v>
      </c>
      <c r="H2523" s="54">
        <v>1134352.7120000001</v>
      </c>
      <c r="I2523" s="54" t="s">
        <v>21</v>
      </c>
      <c r="J2523" s="55">
        <v>39630</v>
      </c>
    </row>
    <row r="2524" spans="1:10" x14ac:dyDescent="0.3">
      <c r="A2524" s="54" t="s">
        <v>444</v>
      </c>
      <c r="B2524" s="54">
        <v>3987</v>
      </c>
      <c r="C2524" s="56" t="s">
        <v>23</v>
      </c>
      <c r="D2524" s="54" t="s">
        <v>444</v>
      </c>
      <c r="E2524" s="54">
        <v>6181</v>
      </c>
      <c r="F2524" s="54" t="s">
        <v>315</v>
      </c>
      <c r="G2524" s="54">
        <v>2645399.4109999998</v>
      </c>
      <c r="H2524" s="54">
        <v>1136796.415</v>
      </c>
      <c r="I2524" s="54" t="s">
        <v>21</v>
      </c>
      <c r="J2524" s="55">
        <v>39630</v>
      </c>
    </row>
    <row r="2525" spans="1:10" x14ac:dyDescent="0.3">
      <c r="A2525" s="54" t="s">
        <v>561</v>
      </c>
      <c r="B2525" s="54">
        <v>3988</v>
      </c>
      <c r="C2525" s="56" t="s">
        <v>46</v>
      </c>
      <c r="D2525" s="54" t="s">
        <v>559</v>
      </c>
      <c r="E2525" s="54">
        <v>6076</v>
      </c>
      <c r="F2525" s="54" t="s">
        <v>315</v>
      </c>
      <c r="G2525" s="54">
        <v>2667558.62</v>
      </c>
      <c r="H2525" s="54">
        <v>1153257.9210000001</v>
      </c>
      <c r="I2525" s="54" t="s">
        <v>21</v>
      </c>
      <c r="J2525" s="55">
        <v>39630</v>
      </c>
    </row>
    <row r="2526" spans="1:10" x14ac:dyDescent="0.3">
      <c r="A2526" s="54" t="s">
        <v>562</v>
      </c>
      <c r="B2526" s="54">
        <v>3988</v>
      </c>
      <c r="C2526" s="56" t="s">
        <v>23</v>
      </c>
      <c r="D2526" s="54" t="s">
        <v>559</v>
      </c>
      <c r="E2526" s="54">
        <v>6076</v>
      </c>
      <c r="F2526" s="54" t="s">
        <v>315</v>
      </c>
      <c r="G2526" s="54">
        <v>2668140.3530000001</v>
      </c>
      <c r="H2526" s="54">
        <v>1144598.6610000001</v>
      </c>
      <c r="I2526" s="54" t="s">
        <v>21</v>
      </c>
      <c r="J2526" s="55">
        <v>39630</v>
      </c>
    </row>
    <row r="2527" spans="1:10" x14ac:dyDescent="0.3">
      <c r="A2527" s="54" t="s">
        <v>556</v>
      </c>
      <c r="B2527" s="54">
        <v>3989</v>
      </c>
      <c r="C2527" s="56" t="s">
        <v>23</v>
      </c>
      <c r="D2527" s="54" t="s">
        <v>549</v>
      </c>
      <c r="E2527" s="54">
        <v>6077</v>
      </c>
      <c r="F2527" s="54" t="s">
        <v>315</v>
      </c>
      <c r="G2527" s="54">
        <v>2659194.946</v>
      </c>
      <c r="H2527" s="54">
        <v>1146285.2</v>
      </c>
      <c r="I2527" s="54" t="s">
        <v>21</v>
      </c>
      <c r="J2527" s="55">
        <v>39630</v>
      </c>
    </row>
    <row r="2528" spans="1:10" x14ac:dyDescent="0.3">
      <c r="A2528" s="54" t="s">
        <v>552</v>
      </c>
      <c r="B2528" s="54">
        <v>3989</v>
      </c>
      <c r="C2528" s="56" t="s">
        <v>348</v>
      </c>
      <c r="D2528" s="54" t="s">
        <v>549</v>
      </c>
      <c r="E2528" s="54">
        <v>6077</v>
      </c>
      <c r="F2528" s="54" t="s">
        <v>315</v>
      </c>
      <c r="G2528" s="54">
        <v>2658348.0189999999</v>
      </c>
      <c r="H2528" s="54">
        <v>1143774.629</v>
      </c>
      <c r="I2528" s="54" t="s">
        <v>21</v>
      </c>
      <c r="J2528" s="55">
        <v>39630</v>
      </c>
    </row>
    <row r="2529" spans="1:10" x14ac:dyDescent="0.3">
      <c r="A2529" s="54" t="s">
        <v>553</v>
      </c>
      <c r="B2529" s="54">
        <v>3989</v>
      </c>
      <c r="C2529" s="56" t="s">
        <v>98</v>
      </c>
      <c r="D2529" s="54" t="s">
        <v>549</v>
      </c>
      <c r="E2529" s="54">
        <v>6077</v>
      </c>
      <c r="F2529" s="54" t="s">
        <v>315</v>
      </c>
      <c r="G2529" s="54">
        <v>2658317.4449999998</v>
      </c>
      <c r="H2529" s="54">
        <v>1142509.324</v>
      </c>
      <c r="I2529" s="54" t="s">
        <v>21</v>
      </c>
      <c r="J2529" s="55">
        <v>39630</v>
      </c>
    </row>
    <row r="2530" spans="1:10" x14ac:dyDescent="0.3">
      <c r="A2530" s="54" t="s">
        <v>555</v>
      </c>
      <c r="B2530" s="54">
        <v>3989</v>
      </c>
      <c r="C2530" s="56" t="s">
        <v>46</v>
      </c>
      <c r="D2530" s="54" t="s">
        <v>549</v>
      </c>
      <c r="E2530" s="54">
        <v>6077</v>
      </c>
      <c r="F2530" s="54" t="s">
        <v>315</v>
      </c>
      <c r="G2530" s="54">
        <v>2661178.9</v>
      </c>
      <c r="H2530" s="54">
        <v>1144752.825</v>
      </c>
      <c r="I2530" s="54" t="s">
        <v>21</v>
      </c>
      <c r="J2530" s="55">
        <v>39630</v>
      </c>
    </row>
    <row r="2531" spans="1:10" x14ac:dyDescent="0.3">
      <c r="A2531" s="54" t="s">
        <v>554</v>
      </c>
      <c r="B2531" s="54">
        <v>3989</v>
      </c>
      <c r="C2531" s="56" t="s">
        <v>44</v>
      </c>
      <c r="D2531" s="54" t="s">
        <v>549</v>
      </c>
      <c r="E2531" s="54">
        <v>6077</v>
      </c>
      <c r="F2531" s="54" t="s">
        <v>315</v>
      </c>
      <c r="G2531" s="54">
        <v>2657154.02</v>
      </c>
      <c r="H2531" s="54">
        <v>1146736.1769999999</v>
      </c>
      <c r="I2531" s="54" t="s">
        <v>21</v>
      </c>
      <c r="J2531" s="55">
        <v>39630</v>
      </c>
    </row>
    <row r="2532" spans="1:10" x14ac:dyDescent="0.3">
      <c r="A2532" s="54" t="s">
        <v>422</v>
      </c>
      <c r="B2532" s="54">
        <v>3991</v>
      </c>
      <c r="C2532" s="56" t="s">
        <v>23</v>
      </c>
      <c r="D2532" s="54" t="s">
        <v>444</v>
      </c>
      <c r="E2532" s="54">
        <v>6181</v>
      </c>
      <c r="F2532" s="54" t="s">
        <v>315</v>
      </c>
      <c r="G2532" s="54">
        <v>2647416.639</v>
      </c>
      <c r="H2532" s="54">
        <v>1135550.923</v>
      </c>
      <c r="I2532" s="54" t="s">
        <v>21</v>
      </c>
      <c r="J2532" s="55">
        <v>39630</v>
      </c>
    </row>
    <row r="2533" spans="1:10" x14ac:dyDescent="0.3">
      <c r="A2533" s="54" t="s">
        <v>422</v>
      </c>
      <c r="B2533" s="54">
        <v>3991</v>
      </c>
      <c r="C2533" s="56" t="s">
        <v>23</v>
      </c>
      <c r="D2533" s="54" t="s">
        <v>420</v>
      </c>
      <c r="E2533" s="54">
        <v>6205</v>
      </c>
      <c r="F2533" s="54" t="s">
        <v>315</v>
      </c>
      <c r="G2533" s="54">
        <v>2648777.9559999998</v>
      </c>
      <c r="H2533" s="54">
        <v>1136769.2760000001</v>
      </c>
      <c r="I2533" s="54" t="s">
        <v>21</v>
      </c>
      <c r="J2533" s="55">
        <v>39630</v>
      </c>
    </row>
    <row r="2534" spans="1:10" x14ac:dyDescent="0.3">
      <c r="A2534" s="54" t="s">
        <v>420</v>
      </c>
      <c r="B2534" s="54">
        <v>3992</v>
      </c>
      <c r="C2534" s="56" t="s">
        <v>23</v>
      </c>
      <c r="D2534" s="54" t="s">
        <v>420</v>
      </c>
      <c r="E2534" s="54">
        <v>6205</v>
      </c>
      <c r="F2534" s="54" t="s">
        <v>315</v>
      </c>
      <c r="G2534" s="54">
        <v>2649082.523</v>
      </c>
      <c r="H2534" s="54">
        <v>1141869.8259999999</v>
      </c>
      <c r="I2534" s="54" t="s">
        <v>21</v>
      </c>
      <c r="J2534" s="55">
        <v>39630</v>
      </c>
    </row>
    <row r="2535" spans="1:10" x14ac:dyDescent="0.3">
      <c r="A2535" s="54" t="s">
        <v>448</v>
      </c>
      <c r="B2535" s="54">
        <v>3993</v>
      </c>
      <c r="C2535" s="56" t="s">
        <v>23</v>
      </c>
      <c r="D2535" s="54" t="s">
        <v>563</v>
      </c>
      <c r="E2535" s="54">
        <v>6061</v>
      </c>
      <c r="F2535" s="54" t="s">
        <v>315</v>
      </c>
      <c r="G2535" s="54">
        <v>2651311.807</v>
      </c>
      <c r="H2535" s="54">
        <v>1136807.862</v>
      </c>
      <c r="I2535" s="54" t="s">
        <v>21</v>
      </c>
      <c r="J2535" s="55">
        <v>39630</v>
      </c>
    </row>
    <row r="2536" spans="1:10" x14ac:dyDescent="0.3">
      <c r="A2536" s="54" t="s">
        <v>448</v>
      </c>
      <c r="B2536" s="54">
        <v>3993</v>
      </c>
      <c r="C2536" s="56" t="s">
        <v>23</v>
      </c>
      <c r="D2536" s="54" t="s">
        <v>448</v>
      </c>
      <c r="E2536" s="54">
        <v>6177</v>
      </c>
      <c r="F2536" s="54" t="s">
        <v>315</v>
      </c>
      <c r="G2536" s="54">
        <v>2653712.2110000001</v>
      </c>
      <c r="H2536" s="54">
        <v>1132709.74</v>
      </c>
      <c r="I2536" s="54" t="s">
        <v>21</v>
      </c>
      <c r="J2536" s="55">
        <v>39630</v>
      </c>
    </row>
    <row r="2537" spans="1:10" x14ac:dyDescent="0.3">
      <c r="A2537" s="54" t="s">
        <v>563</v>
      </c>
      <c r="B2537" s="54">
        <v>3994</v>
      </c>
      <c r="C2537" s="56" t="s">
        <v>23</v>
      </c>
      <c r="D2537" s="54" t="s">
        <v>563</v>
      </c>
      <c r="E2537" s="54">
        <v>6061</v>
      </c>
      <c r="F2537" s="54" t="s">
        <v>315</v>
      </c>
      <c r="G2537" s="54">
        <v>2651685.6570000001</v>
      </c>
      <c r="H2537" s="54">
        <v>1138037.5889999999</v>
      </c>
      <c r="I2537" s="54" t="s">
        <v>21</v>
      </c>
      <c r="J2537" s="55">
        <v>39630</v>
      </c>
    </row>
    <row r="2538" spans="1:10" x14ac:dyDescent="0.3">
      <c r="A2538" s="54" t="s">
        <v>421</v>
      </c>
      <c r="B2538" s="54">
        <v>3994</v>
      </c>
      <c r="C2538" s="56" t="s">
        <v>46</v>
      </c>
      <c r="D2538" s="54" t="s">
        <v>448</v>
      </c>
      <c r="E2538" s="54">
        <v>6177</v>
      </c>
      <c r="F2538" s="54" t="s">
        <v>315</v>
      </c>
      <c r="G2538" s="54">
        <v>2650685.3459999999</v>
      </c>
      <c r="H2538" s="54">
        <v>1136983.9210000001</v>
      </c>
      <c r="I2538" s="54" t="s">
        <v>21</v>
      </c>
      <c r="J2538" s="55">
        <v>39630</v>
      </c>
    </row>
    <row r="2539" spans="1:10" x14ac:dyDescent="0.3">
      <c r="A2539" s="54" t="s">
        <v>421</v>
      </c>
      <c r="B2539" s="54">
        <v>3994</v>
      </c>
      <c r="C2539" s="56" t="s">
        <v>46</v>
      </c>
      <c r="D2539" s="54" t="s">
        <v>420</v>
      </c>
      <c r="E2539" s="54">
        <v>6205</v>
      </c>
      <c r="F2539" s="54" t="s">
        <v>315</v>
      </c>
      <c r="G2539" s="54">
        <v>2650523.61</v>
      </c>
      <c r="H2539" s="54">
        <v>1138073.8970000001</v>
      </c>
      <c r="I2539" s="54" t="s">
        <v>21</v>
      </c>
      <c r="J2539" s="55">
        <v>39630</v>
      </c>
    </row>
    <row r="2540" spans="1:10" x14ac:dyDescent="0.3">
      <c r="A2540" s="54" t="s">
        <v>571</v>
      </c>
      <c r="B2540" s="54">
        <v>3995</v>
      </c>
      <c r="C2540" s="56" t="s">
        <v>46</v>
      </c>
      <c r="D2540" s="54" t="s">
        <v>568</v>
      </c>
      <c r="E2540" s="54">
        <v>6056</v>
      </c>
      <c r="F2540" s="54" t="s">
        <v>315</v>
      </c>
      <c r="G2540" s="54">
        <v>2655767.0359999998</v>
      </c>
      <c r="H2540" s="54">
        <v>1136714.517</v>
      </c>
      <c r="I2540" s="54" t="s">
        <v>21</v>
      </c>
      <c r="J2540" s="55">
        <v>39630</v>
      </c>
    </row>
    <row r="2541" spans="1:10" x14ac:dyDescent="0.3">
      <c r="A2541" s="54" t="s">
        <v>568</v>
      </c>
      <c r="B2541" s="54">
        <v>3995</v>
      </c>
      <c r="C2541" s="56" t="s">
        <v>23</v>
      </c>
      <c r="D2541" s="54" t="s">
        <v>568</v>
      </c>
      <c r="E2541" s="54">
        <v>6056</v>
      </c>
      <c r="F2541" s="54" t="s">
        <v>315</v>
      </c>
      <c r="G2541" s="54">
        <v>2659907.0269999998</v>
      </c>
      <c r="H2541" s="54">
        <v>1139021.1310000001</v>
      </c>
      <c r="I2541" s="54" t="s">
        <v>21</v>
      </c>
      <c r="J2541" s="55">
        <v>39630</v>
      </c>
    </row>
    <row r="2542" spans="1:10" x14ac:dyDescent="0.3">
      <c r="A2542" s="54" t="s">
        <v>570</v>
      </c>
      <c r="B2542" s="54">
        <v>3995</v>
      </c>
      <c r="C2542" s="56" t="s">
        <v>44</v>
      </c>
      <c r="D2542" s="54" t="s">
        <v>568</v>
      </c>
      <c r="E2542" s="54">
        <v>6056</v>
      </c>
      <c r="F2542" s="54" t="s">
        <v>315</v>
      </c>
      <c r="G2542" s="54">
        <v>2656775.1359999999</v>
      </c>
      <c r="H2542" s="54">
        <v>1139911.121</v>
      </c>
      <c r="I2542" s="54" t="s">
        <v>21</v>
      </c>
      <c r="J2542" s="55">
        <v>39630</v>
      </c>
    </row>
    <row r="2543" spans="1:10" x14ac:dyDescent="0.3">
      <c r="A2543" s="54" t="s">
        <v>569</v>
      </c>
      <c r="B2543" s="54">
        <v>3995</v>
      </c>
      <c r="C2543" s="56" t="s">
        <v>98</v>
      </c>
      <c r="D2543" s="54" t="s">
        <v>568</v>
      </c>
      <c r="E2543" s="54">
        <v>6056</v>
      </c>
      <c r="F2543" s="54" t="s">
        <v>315</v>
      </c>
      <c r="G2543" s="54">
        <v>2657268.5750000002</v>
      </c>
      <c r="H2543" s="54">
        <v>1141472.3049999999</v>
      </c>
      <c r="I2543" s="54" t="s">
        <v>21</v>
      </c>
      <c r="J2543" s="55">
        <v>39630</v>
      </c>
    </row>
    <row r="2544" spans="1:10" x14ac:dyDescent="0.3">
      <c r="A2544" s="54" t="s">
        <v>449</v>
      </c>
      <c r="B2544" s="54">
        <v>3996</v>
      </c>
      <c r="C2544" s="56" t="s">
        <v>23</v>
      </c>
      <c r="D2544" s="54" t="s">
        <v>449</v>
      </c>
      <c r="E2544" s="54">
        <v>6054</v>
      </c>
      <c r="F2544" s="54" t="s">
        <v>315</v>
      </c>
      <c r="G2544" s="54">
        <v>2660078.2680000002</v>
      </c>
      <c r="H2544" s="54">
        <v>1134438.452</v>
      </c>
      <c r="I2544" s="54" t="s">
        <v>21</v>
      </c>
      <c r="J2544" s="55">
        <v>39630</v>
      </c>
    </row>
    <row r="2545" spans="1:10" x14ac:dyDescent="0.3">
      <c r="A2545" s="54" t="s">
        <v>449</v>
      </c>
      <c r="B2545" s="54">
        <v>3996</v>
      </c>
      <c r="C2545" s="56" t="s">
        <v>23</v>
      </c>
      <c r="D2545" s="54" t="s">
        <v>448</v>
      </c>
      <c r="E2545" s="54">
        <v>6177</v>
      </c>
      <c r="F2545" s="54" t="s">
        <v>315</v>
      </c>
      <c r="G2545" s="54">
        <v>2656646.966</v>
      </c>
      <c r="H2545" s="54">
        <v>1132396.3319999999</v>
      </c>
      <c r="I2545" s="54" t="s">
        <v>21</v>
      </c>
      <c r="J2545" s="55">
        <v>39630</v>
      </c>
    </row>
    <row r="2546" spans="1:10" x14ac:dyDescent="0.3">
      <c r="A2546" s="54" t="s">
        <v>566</v>
      </c>
      <c r="B2546" s="54">
        <v>3997</v>
      </c>
      <c r="C2546" s="56" t="s">
        <v>23</v>
      </c>
      <c r="D2546" s="54" t="s">
        <v>566</v>
      </c>
      <c r="E2546" s="54">
        <v>6052</v>
      </c>
      <c r="F2546" s="54" t="s">
        <v>315</v>
      </c>
      <c r="G2546" s="54">
        <v>2655186.39</v>
      </c>
      <c r="H2546" s="54">
        <v>1143800.304</v>
      </c>
      <c r="I2546" s="54" t="s">
        <v>21</v>
      </c>
      <c r="J2546" s="55">
        <v>39630</v>
      </c>
    </row>
    <row r="2547" spans="1:10" x14ac:dyDescent="0.3">
      <c r="A2547" s="54" t="s">
        <v>566</v>
      </c>
      <c r="B2547" s="54">
        <v>3997</v>
      </c>
      <c r="C2547" s="56" t="s">
        <v>23</v>
      </c>
      <c r="D2547" s="54" t="s">
        <v>565</v>
      </c>
      <c r="E2547" s="54">
        <v>6058</v>
      </c>
      <c r="F2547" s="54" t="s">
        <v>315</v>
      </c>
      <c r="G2547" s="54">
        <v>2654267.8859999999</v>
      </c>
      <c r="H2547" s="54">
        <v>1142607.1869999999</v>
      </c>
      <c r="I2547" s="54" t="s">
        <v>21</v>
      </c>
      <c r="J2547" s="55">
        <v>39630</v>
      </c>
    </row>
    <row r="2548" spans="1:10" x14ac:dyDescent="0.3">
      <c r="A2548" s="54" t="s">
        <v>550</v>
      </c>
      <c r="B2548" s="54">
        <v>3998</v>
      </c>
      <c r="C2548" s="56" t="s">
        <v>54</v>
      </c>
      <c r="D2548" s="54" t="s">
        <v>549</v>
      </c>
      <c r="E2548" s="54">
        <v>6077</v>
      </c>
      <c r="F2548" s="54" t="s">
        <v>315</v>
      </c>
      <c r="G2548" s="54">
        <v>2659813.7439999999</v>
      </c>
      <c r="H2548" s="54">
        <v>1147405.6140000001</v>
      </c>
      <c r="I2548" s="54" t="s">
        <v>21</v>
      </c>
      <c r="J2548" s="55">
        <v>39630</v>
      </c>
    </row>
    <row r="2549" spans="1:10" x14ac:dyDescent="0.3">
      <c r="A2549" s="54" t="s">
        <v>551</v>
      </c>
      <c r="B2549" s="54">
        <v>3998</v>
      </c>
      <c r="C2549" s="56" t="s">
        <v>23</v>
      </c>
      <c r="D2549" s="54" t="s">
        <v>549</v>
      </c>
      <c r="E2549" s="54">
        <v>6077</v>
      </c>
      <c r="F2549" s="54" t="s">
        <v>315</v>
      </c>
      <c r="G2549" s="54">
        <v>2663475.4190000002</v>
      </c>
      <c r="H2549" s="54">
        <v>1145825.1499999999</v>
      </c>
      <c r="I2549" s="54" t="s">
        <v>21</v>
      </c>
      <c r="J2549" s="55">
        <v>39630</v>
      </c>
    </row>
    <row r="2550" spans="1:10" x14ac:dyDescent="0.3">
      <c r="A2550" s="54" t="s">
        <v>560</v>
      </c>
      <c r="B2550" s="54">
        <v>3999</v>
      </c>
      <c r="C2550" s="56" t="s">
        <v>23</v>
      </c>
      <c r="D2550" s="54" t="s">
        <v>559</v>
      </c>
      <c r="E2550" s="54">
        <v>6076</v>
      </c>
      <c r="F2550" s="54" t="s">
        <v>315</v>
      </c>
      <c r="G2550" s="54">
        <v>2673402.4309999999</v>
      </c>
      <c r="H2550" s="54">
        <v>1158385.791</v>
      </c>
      <c r="I2550" s="54" t="s">
        <v>21</v>
      </c>
      <c r="J2550" s="55">
        <v>39630</v>
      </c>
    </row>
    <row r="2551" spans="1:10" x14ac:dyDescent="0.3">
      <c r="A2551" s="54" t="s">
        <v>2742</v>
      </c>
      <c r="B2551" s="54">
        <v>4001</v>
      </c>
      <c r="C2551" s="56" t="s">
        <v>23</v>
      </c>
      <c r="D2551" s="54" t="s">
        <v>2742</v>
      </c>
      <c r="E2551" s="54">
        <v>2701</v>
      </c>
      <c r="F2551" s="54" t="s">
        <v>2751</v>
      </c>
      <c r="G2551" s="54">
        <v>2611308.85</v>
      </c>
      <c r="H2551" s="54">
        <v>1267305.821</v>
      </c>
      <c r="I2551" s="54" t="s">
        <v>21</v>
      </c>
      <c r="J2551" s="55">
        <v>39630</v>
      </c>
    </row>
    <row r="2552" spans="1:10" x14ac:dyDescent="0.3">
      <c r="A2552" s="54" t="s">
        <v>2742</v>
      </c>
      <c r="B2552" s="54">
        <v>4031</v>
      </c>
      <c r="C2552" s="56" t="s">
        <v>23</v>
      </c>
      <c r="D2552" s="54" t="s">
        <v>2742</v>
      </c>
      <c r="E2552" s="54">
        <v>2701</v>
      </c>
      <c r="F2552" s="54" t="s">
        <v>2751</v>
      </c>
      <c r="G2552" s="54">
        <v>2610853.35</v>
      </c>
      <c r="H2552" s="54">
        <v>1267927.115</v>
      </c>
      <c r="I2552" s="54" t="s">
        <v>21</v>
      </c>
      <c r="J2552" s="55">
        <v>39630</v>
      </c>
    </row>
    <row r="2553" spans="1:10" x14ac:dyDescent="0.3">
      <c r="A2553" s="54" t="s">
        <v>2742</v>
      </c>
      <c r="B2553" s="54">
        <v>4031</v>
      </c>
      <c r="C2553" s="56" t="s">
        <v>23</v>
      </c>
      <c r="D2553" s="54" t="s">
        <v>2742</v>
      </c>
      <c r="E2553" s="54">
        <v>2701</v>
      </c>
      <c r="F2553" s="54" t="s">
        <v>2751</v>
      </c>
      <c r="G2553" s="54">
        <v>2610365.023</v>
      </c>
      <c r="H2553" s="54">
        <v>1267984.0830000001</v>
      </c>
      <c r="I2553" s="54" t="s">
        <v>21</v>
      </c>
      <c r="J2553" s="55">
        <v>39630</v>
      </c>
    </row>
    <row r="2554" spans="1:10" x14ac:dyDescent="0.3">
      <c r="A2554" s="54" t="s">
        <v>2742</v>
      </c>
      <c r="B2554" s="54">
        <v>4051</v>
      </c>
      <c r="C2554" s="56" t="s">
        <v>23</v>
      </c>
      <c r="D2554" s="54" t="s">
        <v>2742</v>
      </c>
      <c r="E2554" s="54">
        <v>2701</v>
      </c>
      <c r="F2554" s="54" t="s">
        <v>2751</v>
      </c>
      <c r="G2554" s="54">
        <v>2611145.787</v>
      </c>
      <c r="H2554" s="54">
        <v>1267063.105</v>
      </c>
      <c r="I2554" s="54" t="s">
        <v>21</v>
      </c>
      <c r="J2554" s="55">
        <v>39630</v>
      </c>
    </row>
    <row r="2555" spans="1:10" x14ac:dyDescent="0.3">
      <c r="A2555" s="54" t="s">
        <v>2742</v>
      </c>
      <c r="B2555" s="54">
        <v>4052</v>
      </c>
      <c r="C2555" s="56" t="s">
        <v>23</v>
      </c>
      <c r="D2555" s="54" t="s">
        <v>2742</v>
      </c>
      <c r="E2555" s="54">
        <v>2701</v>
      </c>
      <c r="F2555" s="54" t="s">
        <v>2751</v>
      </c>
      <c r="G2555" s="54">
        <v>2611866.1529999999</v>
      </c>
      <c r="H2555" s="54">
        <v>1263537.7290000001</v>
      </c>
      <c r="I2555" s="54" t="s">
        <v>21</v>
      </c>
      <c r="J2555" s="55">
        <v>39630</v>
      </c>
    </row>
    <row r="2556" spans="1:10" x14ac:dyDescent="0.3">
      <c r="A2556" s="54" t="s">
        <v>2742</v>
      </c>
      <c r="B2556" s="54">
        <v>4052</v>
      </c>
      <c r="C2556" s="56" t="s">
        <v>23</v>
      </c>
      <c r="D2556" s="54" t="s">
        <v>2742</v>
      </c>
      <c r="E2556" s="54">
        <v>2701</v>
      </c>
      <c r="F2556" s="54" t="s">
        <v>2751</v>
      </c>
      <c r="G2556" s="54">
        <v>2612834.7719999999</v>
      </c>
      <c r="H2556" s="54">
        <v>1266047.6359999999</v>
      </c>
      <c r="I2556" s="54" t="s">
        <v>21</v>
      </c>
      <c r="J2556" s="55">
        <v>39630</v>
      </c>
    </row>
    <row r="2557" spans="1:10" x14ac:dyDescent="0.3">
      <c r="A2557" s="54" t="s">
        <v>2742</v>
      </c>
      <c r="B2557" s="54">
        <v>4052</v>
      </c>
      <c r="C2557" s="56" t="s">
        <v>23</v>
      </c>
      <c r="D2557" s="54" t="s">
        <v>2740</v>
      </c>
      <c r="E2557" s="54">
        <v>2769</v>
      </c>
      <c r="F2557" s="54" t="s">
        <v>2648</v>
      </c>
      <c r="G2557" s="54">
        <v>2613406.7259999998</v>
      </c>
      <c r="H2557" s="54">
        <v>1265035.5060000001</v>
      </c>
      <c r="I2557" s="54" t="s">
        <v>21</v>
      </c>
      <c r="J2557" s="55">
        <v>39630</v>
      </c>
    </row>
    <row r="2558" spans="1:10" x14ac:dyDescent="0.3">
      <c r="A2558" s="54" t="s">
        <v>2742</v>
      </c>
      <c r="B2558" s="54">
        <v>4053</v>
      </c>
      <c r="C2558" s="56" t="s">
        <v>23</v>
      </c>
      <c r="D2558" s="54" t="s">
        <v>2742</v>
      </c>
      <c r="E2558" s="54">
        <v>2701</v>
      </c>
      <c r="F2558" s="54" t="s">
        <v>2751</v>
      </c>
      <c r="G2558" s="54">
        <v>2612226.92</v>
      </c>
      <c r="H2558" s="54">
        <v>1265301.875</v>
      </c>
      <c r="I2558" s="54" t="s">
        <v>21</v>
      </c>
      <c r="J2558" s="55">
        <v>39630</v>
      </c>
    </row>
    <row r="2559" spans="1:10" x14ac:dyDescent="0.3">
      <c r="A2559" s="54" t="s">
        <v>2742</v>
      </c>
      <c r="B2559" s="54">
        <v>4053</v>
      </c>
      <c r="C2559" s="56" t="s">
        <v>23</v>
      </c>
      <c r="D2559" s="54" t="s">
        <v>2745</v>
      </c>
      <c r="E2559" s="54">
        <v>2765</v>
      </c>
      <c r="F2559" s="54" t="s">
        <v>2648</v>
      </c>
      <c r="G2559" s="54">
        <v>2611085.3560000001</v>
      </c>
      <c r="H2559" s="54">
        <v>1265585.078</v>
      </c>
      <c r="I2559" s="54" t="s">
        <v>21</v>
      </c>
      <c r="J2559" s="55">
        <v>39630</v>
      </c>
    </row>
    <row r="2560" spans="1:10" x14ac:dyDescent="0.3">
      <c r="A2560" s="54" t="s">
        <v>2742</v>
      </c>
      <c r="B2560" s="54">
        <v>4054</v>
      </c>
      <c r="C2560" s="56" t="s">
        <v>23</v>
      </c>
      <c r="D2560" s="54" t="s">
        <v>2742</v>
      </c>
      <c r="E2560" s="54">
        <v>2701</v>
      </c>
      <c r="F2560" s="54" t="s">
        <v>2751</v>
      </c>
      <c r="G2560" s="54">
        <v>2609809.8480000002</v>
      </c>
      <c r="H2560" s="54">
        <v>1266649.7150000001</v>
      </c>
      <c r="I2560" s="54" t="s">
        <v>21</v>
      </c>
      <c r="J2560" s="55">
        <v>39630</v>
      </c>
    </row>
    <row r="2561" spans="1:10" x14ac:dyDescent="0.3">
      <c r="A2561" s="54" t="s">
        <v>2742</v>
      </c>
      <c r="B2561" s="54">
        <v>4055</v>
      </c>
      <c r="C2561" s="56" t="s">
        <v>23</v>
      </c>
      <c r="D2561" s="54" t="s">
        <v>2742</v>
      </c>
      <c r="E2561" s="54">
        <v>2701</v>
      </c>
      <c r="F2561" s="54" t="s">
        <v>2751</v>
      </c>
      <c r="G2561" s="54">
        <v>2609432.7609999999</v>
      </c>
      <c r="H2561" s="54">
        <v>1268120.5719999999</v>
      </c>
      <c r="I2561" s="54" t="s">
        <v>21</v>
      </c>
      <c r="J2561" s="55">
        <v>39630</v>
      </c>
    </row>
    <row r="2562" spans="1:10" x14ac:dyDescent="0.3">
      <c r="A2562" s="54" t="s">
        <v>2742</v>
      </c>
      <c r="B2562" s="54">
        <v>4056</v>
      </c>
      <c r="C2562" s="56" t="s">
        <v>23</v>
      </c>
      <c r="D2562" s="54" t="s">
        <v>2742</v>
      </c>
      <c r="E2562" s="54">
        <v>2701</v>
      </c>
      <c r="F2562" s="54" t="s">
        <v>2751</v>
      </c>
      <c r="G2562" s="54">
        <v>2610152.0129999998</v>
      </c>
      <c r="H2562" s="54">
        <v>1268765.2220000001</v>
      </c>
      <c r="I2562" s="54" t="s">
        <v>21</v>
      </c>
      <c r="J2562" s="55">
        <v>39630</v>
      </c>
    </row>
    <row r="2563" spans="1:10" x14ac:dyDescent="0.3">
      <c r="A2563" s="54" t="s">
        <v>2742</v>
      </c>
      <c r="B2563" s="54">
        <v>4057</v>
      </c>
      <c r="C2563" s="56" t="s">
        <v>23</v>
      </c>
      <c r="D2563" s="54" t="s">
        <v>2742</v>
      </c>
      <c r="E2563" s="54">
        <v>2701</v>
      </c>
      <c r="F2563" s="54" t="s">
        <v>2751</v>
      </c>
      <c r="G2563" s="54">
        <v>2612116.2289999998</v>
      </c>
      <c r="H2563" s="54">
        <v>1269497.919</v>
      </c>
      <c r="I2563" s="54" t="s">
        <v>21</v>
      </c>
      <c r="J2563" s="55">
        <v>39630</v>
      </c>
    </row>
    <row r="2564" spans="1:10" x14ac:dyDescent="0.3">
      <c r="A2564" s="54" t="s">
        <v>2742</v>
      </c>
      <c r="B2564" s="54">
        <v>4058</v>
      </c>
      <c r="C2564" s="56" t="s">
        <v>23</v>
      </c>
      <c r="D2564" s="54" t="s">
        <v>2742</v>
      </c>
      <c r="E2564" s="54">
        <v>2701</v>
      </c>
      <c r="F2564" s="54" t="s">
        <v>2751</v>
      </c>
      <c r="G2564" s="54">
        <v>2613158.7489999998</v>
      </c>
      <c r="H2564" s="54">
        <v>1268570.8500000001</v>
      </c>
      <c r="I2564" s="54" t="s">
        <v>21</v>
      </c>
      <c r="J2564" s="55">
        <v>39630</v>
      </c>
    </row>
    <row r="2565" spans="1:10" x14ac:dyDescent="0.3">
      <c r="A2565" s="54" t="s">
        <v>2742</v>
      </c>
      <c r="B2565" s="54">
        <v>4058</v>
      </c>
      <c r="C2565" s="56" t="s">
        <v>23</v>
      </c>
      <c r="D2565" s="54" t="s">
        <v>2752</v>
      </c>
      <c r="E2565" s="54">
        <v>2703</v>
      </c>
      <c r="F2565" s="54" t="s">
        <v>2751</v>
      </c>
      <c r="G2565" s="54">
        <v>2614215.1290000002</v>
      </c>
      <c r="H2565" s="54">
        <v>1268590.7120000001</v>
      </c>
      <c r="I2565" s="54" t="s">
        <v>21</v>
      </c>
      <c r="J2565" s="55">
        <v>39630</v>
      </c>
    </row>
    <row r="2566" spans="1:10" x14ac:dyDescent="0.3">
      <c r="A2566" s="54" t="s">
        <v>2742</v>
      </c>
      <c r="B2566" s="54">
        <v>4059</v>
      </c>
      <c r="C2566" s="56" t="s">
        <v>23</v>
      </c>
      <c r="D2566" s="54" t="s">
        <v>2742</v>
      </c>
      <c r="E2566" s="54">
        <v>2701</v>
      </c>
      <c r="F2566" s="54" t="s">
        <v>2751</v>
      </c>
      <c r="G2566" s="54">
        <v>2611656.0890000002</v>
      </c>
      <c r="H2566" s="54">
        <v>1264552.6839999999</v>
      </c>
      <c r="I2566" s="54" t="s">
        <v>21</v>
      </c>
      <c r="J2566" s="55">
        <v>39630</v>
      </c>
    </row>
    <row r="2567" spans="1:10" x14ac:dyDescent="0.3">
      <c r="A2567" s="54" t="s">
        <v>2746</v>
      </c>
      <c r="B2567" s="54">
        <v>4101</v>
      </c>
      <c r="C2567" s="56" t="s">
        <v>23</v>
      </c>
      <c r="D2567" s="54" t="s">
        <v>2745</v>
      </c>
      <c r="E2567" s="54">
        <v>2765</v>
      </c>
      <c r="F2567" s="54" t="s">
        <v>2648</v>
      </c>
      <c r="G2567" s="54">
        <v>2610686.227</v>
      </c>
      <c r="H2567" s="54">
        <v>1264152.409</v>
      </c>
      <c r="I2567" s="54" t="s">
        <v>21</v>
      </c>
      <c r="J2567" s="55">
        <v>39630</v>
      </c>
    </row>
    <row r="2568" spans="1:10" x14ac:dyDescent="0.3">
      <c r="A2568" s="54" t="s">
        <v>2746</v>
      </c>
      <c r="B2568" s="54">
        <v>4101</v>
      </c>
      <c r="C2568" s="56" t="s">
        <v>23</v>
      </c>
      <c r="D2568" s="54" t="s">
        <v>2744</v>
      </c>
      <c r="E2568" s="54">
        <v>2767</v>
      </c>
      <c r="F2568" s="54" t="s">
        <v>2648</v>
      </c>
      <c r="G2568" s="54">
        <v>2610560.3470000001</v>
      </c>
      <c r="H2568" s="54">
        <v>1264129.8829999999</v>
      </c>
      <c r="I2568" s="54" t="s">
        <v>21</v>
      </c>
      <c r="J2568" s="55">
        <v>39630</v>
      </c>
    </row>
    <row r="2569" spans="1:10" x14ac:dyDescent="0.3">
      <c r="A2569" s="54" t="s">
        <v>2745</v>
      </c>
      <c r="B2569" s="54">
        <v>4102</v>
      </c>
      <c r="C2569" s="56" t="s">
        <v>23</v>
      </c>
      <c r="D2569" s="54" t="s">
        <v>2745</v>
      </c>
      <c r="E2569" s="54">
        <v>2765</v>
      </c>
      <c r="F2569" s="54" t="s">
        <v>2648</v>
      </c>
      <c r="G2569" s="54">
        <v>2609718.2940000002</v>
      </c>
      <c r="H2569" s="54">
        <v>1265115.916</v>
      </c>
      <c r="I2569" s="54" t="s">
        <v>21</v>
      </c>
      <c r="J2569" s="55">
        <v>39630</v>
      </c>
    </row>
    <row r="2570" spans="1:10" x14ac:dyDescent="0.3">
      <c r="A2570" s="54" t="s">
        <v>2745</v>
      </c>
      <c r="B2570" s="54">
        <v>4102</v>
      </c>
      <c r="C2570" s="56" t="s">
        <v>23</v>
      </c>
      <c r="D2570" s="54" t="s">
        <v>2744</v>
      </c>
      <c r="E2570" s="54">
        <v>2767</v>
      </c>
      <c r="F2570" s="54" t="s">
        <v>2648</v>
      </c>
      <c r="G2570" s="54">
        <v>2609591.1549999998</v>
      </c>
      <c r="H2570" s="54">
        <v>1264252.6340000001</v>
      </c>
      <c r="I2570" s="54" t="s">
        <v>21</v>
      </c>
      <c r="J2570" s="55">
        <v>39630</v>
      </c>
    </row>
    <row r="2571" spans="1:10" x14ac:dyDescent="0.3">
      <c r="A2571" s="54" t="s">
        <v>2744</v>
      </c>
      <c r="B2571" s="54">
        <v>4103</v>
      </c>
      <c r="C2571" s="56" t="s">
        <v>23</v>
      </c>
      <c r="D2571" s="54" t="s">
        <v>2744</v>
      </c>
      <c r="E2571" s="54">
        <v>2767</v>
      </c>
      <c r="F2571" s="54" t="s">
        <v>2648</v>
      </c>
      <c r="G2571" s="54">
        <v>2610458.6159999999</v>
      </c>
      <c r="H2571" s="54">
        <v>1263380.4580000001</v>
      </c>
      <c r="I2571" s="54" t="s">
        <v>21</v>
      </c>
      <c r="J2571" s="55">
        <v>39630</v>
      </c>
    </row>
    <row r="2572" spans="1:10" x14ac:dyDescent="0.3">
      <c r="A2572" s="54" t="s">
        <v>2738</v>
      </c>
      <c r="B2572" s="54">
        <v>4104</v>
      </c>
      <c r="C2572" s="56" t="s">
        <v>23</v>
      </c>
      <c r="D2572" s="54" t="s">
        <v>2737</v>
      </c>
      <c r="E2572" s="54">
        <v>2771</v>
      </c>
      <c r="F2572" s="54" t="s">
        <v>2648</v>
      </c>
      <c r="G2572" s="54">
        <v>2608037.1469999999</v>
      </c>
      <c r="H2572" s="54">
        <v>1263158.051</v>
      </c>
      <c r="I2572" s="54" t="s">
        <v>21</v>
      </c>
      <c r="J2572" s="55">
        <v>39630</v>
      </c>
    </row>
    <row r="2573" spans="1:10" x14ac:dyDescent="0.3">
      <c r="A2573" s="54" t="s">
        <v>2748</v>
      </c>
      <c r="B2573" s="54">
        <v>4105</v>
      </c>
      <c r="C2573" s="56" t="s">
        <v>23</v>
      </c>
      <c r="D2573" s="54" t="s">
        <v>2854</v>
      </c>
      <c r="E2573" s="54">
        <v>2471</v>
      </c>
      <c r="F2573" s="54" t="s">
        <v>2754</v>
      </c>
      <c r="G2573" s="54">
        <v>2605449.818</v>
      </c>
      <c r="H2573" s="54">
        <v>1261320.115</v>
      </c>
      <c r="I2573" s="54" t="s">
        <v>21</v>
      </c>
      <c r="J2573" s="55">
        <v>39630</v>
      </c>
    </row>
    <row r="2574" spans="1:10" x14ac:dyDescent="0.3">
      <c r="A2574" s="54" t="s">
        <v>2748</v>
      </c>
      <c r="B2574" s="54">
        <v>4105</v>
      </c>
      <c r="C2574" s="56" t="s">
        <v>23</v>
      </c>
      <c r="D2574" s="54" t="s">
        <v>2747</v>
      </c>
      <c r="E2574" s="54">
        <v>2764</v>
      </c>
      <c r="F2574" s="54" t="s">
        <v>2648</v>
      </c>
      <c r="G2574" s="54">
        <v>2605925.977</v>
      </c>
      <c r="H2574" s="54">
        <v>1261842.2960000001</v>
      </c>
      <c r="I2574" s="54" t="s">
        <v>21</v>
      </c>
      <c r="J2574" s="55">
        <v>39630</v>
      </c>
    </row>
    <row r="2575" spans="1:10" x14ac:dyDescent="0.3">
      <c r="A2575" s="54" t="s">
        <v>2730</v>
      </c>
      <c r="B2575" s="54">
        <v>4106</v>
      </c>
      <c r="C2575" s="56" t="s">
        <v>23</v>
      </c>
      <c r="D2575" s="54" t="s">
        <v>2730</v>
      </c>
      <c r="E2575" s="54">
        <v>2775</v>
      </c>
      <c r="F2575" s="54" t="s">
        <v>2648</v>
      </c>
      <c r="G2575" s="54">
        <v>2608885.7859999998</v>
      </c>
      <c r="H2575" s="54">
        <v>1260639.865</v>
      </c>
      <c r="I2575" s="54" t="s">
        <v>21</v>
      </c>
      <c r="J2575" s="55">
        <v>39630</v>
      </c>
    </row>
    <row r="2576" spans="1:10" x14ac:dyDescent="0.3">
      <c r="A2576" s="54" t="s">
        <v>2743</v>
      </c>
      <c r="B2576" s="54">
        <v>4107</v>
      </c>
      <c r="C2576" s="56" t="s">
        <v>23</v>
      </c>
      <c r="D2576" s="54" t="s">
        <v>2743</v>
      </c>
      <c r="E2576" s="54">
        <v>2768</v>
      </c>
      <c r="F2576" s="54" t="s">
        <v>2648</v>
      </c>
      <c r="G2576" s="54">
        <v>2608131.1669999999</v>
      </c>
      <c r="H2576" s="54">
        <v>1258381.7790000001</v>
      </c>
      <c r="I2576" s="54" t="s">
        <v>21</v>
      </c>
      <c r="J2576" s="55">
        <v>39630</v>
      </c>
    </row>
    <row r="2577" spans="1:10" x14ac:dyDescent="0.3">
      <c r="A2577" s="54" t="s">
        <v>2853</v>
      </c>
      <c r="B2577" s="54">
        <v>4108</v>
      </c>
      <c r="C2577" s="56" t="s">
        <v>23</v>
      </c>
      <c r="D2577" s="54" t="s">
        <v>2853</v>
      </c>
      <c r="E2577" s="54">
        <v>2481</v>
      </c>
      <c r="F2577" s="54" t="s">
        <v>2754</v>
      </c>
      <c r="G2577" s="54">
        <v>2606555.3330000001</v>
      </c>
      <c r="H2577" s="54">
        <v>1259685.9339999999</v>
      </c>
      <c r="I2577" s="54" t="s">
        <v>21</v>
      </c>
      <c r="J2577" s="55">
        <v>39630</v>
      </c>
    </row>
    <row r="2578" spans="1:10" x14ac:dyDescent="0.3">
      <c r="A2578" s="54" t="s">
        <v>2854</v>
      </c>
      <c r="B2578" s="54">
        <v>4112</v>
      </c>
      <c r="C2578" s="56" t="s">
        <v>54</v>
      </c>
      <c r="D2578" s="54" t="s">
        <v>2854</v>
      </c>
      <c r="E2578" s="54">
        <v>2471</v>
      </c>
      <c r="F2578" s="54" t="s">
        <v>2754</v>
      </c>
      <c r="G2578" s="54">
        <v>2605450.898</v>
      </c>
      <c r="H2578" s="54">
        <v>1260002.871</v>
      </c>
      <c r="I2578" s="54" t="s">
        <v>21</v>
      </c>
      <c r="J2578" s="55">
        <v>39630</v>
      </c>
    </row>
    <row r="2579" spans="1:10" x14ac:dyDescent="0.3">
      <c r="A2579" s="54" t="s">
        <v>2854</v>
      </c>
      <c r="B2579" s="54">
        <v>4112</v>
      </c>
      <c r="C2579" s="56" t="s">
        <v>54</v>
      </c>
      <c r="D2579" s="54" t="s">
        <v>2853</v>
      </c>
      <c r="E2579" s="54">
        <v>2481</v>
      </c>
      <c r="F2579" s="54" t="s">
        <v>2754</v>
      </c>
      <c r="G2579" s="54">
        <v>2606238.4419999998</v>
      </c>
      <c r="H2579" s="54">
        <v>1260575.8430000001</v>
      </c>
      <c r="I2579" s="54" t="s">
        <v>21</v>
      </c>
      <c r="J2579" s="55">
        <v>39630</v>
      </c>
    </row>
    <row r="2580" spans="1:10" x14ac:dyDescent="0.3">
      <c r="A2580" s="54" t="s">
        <v>2864</v>
      </c>
      <c r="B2580" s="54">
        <v>4112</v>
      </c>
      <c r="C2580" s="56" t="s">
        <v>46</v>
      </c>
      <c r="D2580" s="54" t="s">
        <v>2862</v>
      </c>
      <c r="E2580" s="54">
        <v>2476</v>
      </c>
      <c r="F2580" s="54" t="s">
        <v>2754</v>
      </c>
      <c r="G2580" s="54">
        <v>2604470.3810000001</v>
      </c>
      <c r="H2580" s="54">
        <v>1259281.19</v>
      </c>
      <c r="I2580" s="54" t="s">
        <v>21</v>
      </c>
      <c r="J2580" s="55">
        <v>39630</v>
      </c>
    </row>
    <row r="2581" spans="1:10" x14ac:dyDescent="0.3">
      <c r="A2581" s="54" t="s">
        <v>2863</v>
      </c>
      <c r="B2581" s="54">
        <v>4114</v>
      </c>
      <c r="C2581" s="56" t="s">
        <v>23</v>
      </c>
      <c r="D2581" s="54" t="s">
        <v>2862</v>
      </c>
      <c r="E2581" s="54">
        <v>2476</v>
      </c>
      <c r="F2581" s="54" t="s">
        <v>2754</v>
      </c>
      <c r="G2581" s="54">
        <v>2605293.9079999998</v>
      </c>
      <c r="H2581" s="54">
        <v>1257894.9790000001</v>
      </c>
      <c r="I2581" s="54" t="s">
        <v>21</v>
      </c>
      <c r="J2581" s="55">
        <v>39630</v>
      </c>
    </row>
    <row r="2582" spans="1:10" x14ac:dyDescent="0.3">
      <c r="A2582" s="54" t="s">
        <v>2861</v>
      </c>
      <c r="B2582" s="54">
        <v>4115</v>
      </c>
      <c r="C2582" s="56" t="s">
        <v>23</v>
      </c>
      <c r="D2582" s="54" t="s">
        <v>2862</v>
      </c>
      <c r="E2582" s="54">
        <v>2476</v>
      </c>
      <c r="F2582" s="54" t="s">
        <v>2754</v>
      </c>
      <c r="G2582" s="54">
        <v>2603771.3930000002</v>
      </c>
      <c r="H2582" s="54">
        <v>1259067.618</v>
      </c>
      <c r="I2582" s="54" t="s">
        <v>21</v>
      </c>
      <c r="J2582" s="55">
        <v>39630</v>
      </c>
    </row>
    <row r="2583" spans="1:10" x14ac:dyDescent="0.3">
      <c r="A2583" s="54" t="s">
        <v>2861</v>
      </c>
      <c r="B2583" s="54">
        <v>4115</v>
      </c>
      <c r="C2583" s="56" t="s">
        <v>23</v>
      </c>
      <c r="D2583" s="54" t="s">
        <v>2859</v>
      </c>
      <c r="E2583" s="54">
        <v>2477</v>
      </c>
      <c r="F2583" s="54" t="s">
        <v>2754</v>
      </c>
      <c r="G2583" s="54">
        <v>2603465.642</v>
      </c>
      <c r="H2583" s="54">
        <v>1258409.2169999999</v>
      </c>
      <c r="I2583" s="54" t="s">
        <v>21</v>
      </c>
      <c r="J2583" s="55">
        <v>39630</v>
      </c>
    </row>
    <row r="2584" spans="1:10" x14ac:dyDescent="0.3">
      <c r="A2584" s="54" t="s">
        <v>2860</v>
      </c>
      <c r="B2584" s="54">
        <v>4116</v>
      </c>
      <c r="C2584" s="56" t="s">
        <v>23</v>
      </c>
      <c r="D2584" s="54" t="s">
        <v>2859</v>
      </c>
      <c r="E2584" s="54">
        <v>2477</v>
      </c>
      <c r="F2584" s="54" t="s">
        <v>2754</v>
      </c>
      <c r="G2584" s="54">
        <v>2602376.9270000001</v>
      </c>
      <c r="H2584" s="54">
        <v>1257399.551</v>
      </c>
      <c r="I2584" s="54" t="s">
        <v>21</v>
      </c>
      <c r="J2584" s="55">
        <v>39630</v>
      </c>
    </row>
    <row r="2585" spans="1:10" x14ac:dyDescent="0.3">
      <c r="A2585" s="54" t="s">
        <v>2727</v>
      </c>
      <c r="B2585" s="54">
        <v>4117</v>
      </c>
      <c r="C2585" s="56" t="s">
        <v>23</v>
      </c>
      <c r="D2585" s="54" t="s">
        <v>2727</v>
      </c>
      <c r="E2585" s="54">
        <v>2783</v>
      </c>
      <c r="F2585" s="54" t="s">
        <v>2648</v>
      </c>
      <c r="G2585" s="54">
        <v>2600059.1490000002</v>
      </c>
      <c r="H2585" s="54">
        <v>1255760.8929999999</v>
      </c>
      <c r="I2585" s="54" t="s">
        <v>21</v>
      </c>
      <c r="J2585" s="55">
        <v>39630</v>
      </c>
    </row>
    <row r="2586" spans="1:10" x14ac:dyDescent="0.3">
      <c r="A2586" s="54" t="s">
        <v>2856</v>
      </c>
      <c r="B2586" s="54">
        <v>4118</v>
      </c>
      <c r="C2586" s="56" t="s">
        <v>23</v>
      </c>
      <c r="D2586" s="54" t="s">
        <v>2856</v>
      </c>
      <c r="E2586" s="54">
        <v>2479</v>
      </c>
      <c r="F2586" s="54" t="s">
        <v>2754</v>
      </c>
      <c r="G2586" s="54">
        <v>2600456.0070000002</v>
      </c>
      <c r="H2586" s="54">
        <v>1259293.578</v>
      </c>
      <c r="I2586" s="54" t="s">
        <v>21</v>
      </c>
      <c r="J2586" s="55">
        <v>39630</v>
      </c>
    </row>
    <row r="2587" spans="1:10" x14ac:dyDescent="0.3">
      <c r="A2587" s="54" t="s">
        <v>2749</v>
      </c>
      <c r="B2587" s="54">
        <v>4123</v>
      </c>
      <c r="C2587" s="56" t="s">
        <v>23</v>
      </c>
      <c r="D2587" s="54" t="s">
        <v>2749</v>
      </c>
      <c r="E2587" s="54">
        <v>2762</v>
      </c>
      <c r="F2587" s="54" t="s">
        <v>2648</v>
      </c>
      <c r="G2587" s="54">
        <v>2607205.2519999999</v>
      </c>
      <c r="H2587" s="54">
        <v>1265668.67</v>
      </c>
      <c r="I2587" s="54" t="s">
        <v>21</v>
      </c>
      <c r="J2587" s="55">
        <v>39630</v>
      </c>
    </row>
    <row r="2588" spans="1:10" x14ac:dyDescent="0.3">
      <c r="A2588" s="54" t="s">
        <v>2732</v>
      </c>
      <c r="B2588" s="54">
        <v>4124</v>
      </c>
      <c r="C2588" s="56" t="s">
        <v>23</v>
      </c>
      <c r="D2588" s="54" t="s">
        <v>2732</v>
      </c>
      <c r="E2588" s="54">
        <v>2774</v>
      </c>
      <c r="F2588" s="54" t="s">
        <v>2648</v>
      </c>
      <c r="G2588" s="54">
        <v>2605142.878</v>
      </c>
      <c r="H2588" s="54">
        <v>1264981.9909999999</v>
      </c>
      <c r="I2588" s="54" t="s">
        <v>21</v>
      </c>
      <c r="J2588" s="55">
        <v>39630</v>
      </c>
    </row>
    <row r="2589" spans="1:10" x14ac:dyDescent="0.3">
      <c r="A2589" s="54" t="s">
        <v>2752</v>
      </c>
      <c r="B2589" s="54">
        <v>4125</v>
      </c>
      <c r="C2589" s="56" t="s">
        <v>23</v>
      </c>
      <c r="D2589" s="54" t="s">
        <v>2752</v>
      </c>
      <c r="E2589" s="54">
        <v>2703</v>
      </c>
      <c r="F2589" s="54" t="s">
        <v>2751</v>
      </c>
      <c r="G2589" s="54">
        <v>2616131.14</v>
      </c>
      <c r="H2589" s="54">
        <v>1269995.858</v>
      </c>
      <c r="I2589" s="54" t="s">
        <v>21</v>
      </c>
      <c r="J2589" s="55">
        <v>39630</v>
      </c>
    </row>
    <row r="2590" spans="1:10" x14ac:dyDescent="0.3">
      <c r="A2590" s="54" t="s">
        <v>2753</v>
      </c>
      <c r="B2590" s="54">
        <v>4126</v>
      </c>
      <c r="C2590" s="56" t="s">
        <v>23</v>
      </c>
      <c r="D2590" s="54" t="s">
        <v>2753</v>
      </c>
      <c r="E2590" s="54">
        <v>2702</v>
      </c>
      <c r="F2590" s="54" t="s">
        <v>2751</v>
      </c>
      <c r="G2590" s="54">
        <v>2617815</v>
      </c>
      <c r="H2590" s="54">
        <v>1269011.6780000001</v>
      </c>
      <c r="I2590" s="54" t="s">
        <v>21</v>
      </c>
      <c r="J2590" s="55">
        <v>39630</v>
      </c>
    </row>
    <row r="2591" spans="1:10" x14ac:dyDescent="0.3">
      <c r="A2591" s="54" t="s">
        <v>2741</v>
      </c>
      <c r="B2591" s="54">
        <v>4127</v>
      </c>
      <c r="C2591" s="56" t="s">
        <v>23</v>
      </c>
      <c r="D2591" s="54" t="s">
        <v>2741</v>
      </c>
      <c r="E2591" s="54">
        <v>2766</v>
      </c>
      <c r="F2591" s="54" t="s">
        <v>2648</v>
      </c>
      <c r="G2591" s="54">
        <v>2615349.4959999998</v>
      </c>
      <c r="H2591" s="54">
        <v>1266934.362</v>
      </c>
      <c r="I2591" s="54" t="s">
        <v>21</v>
      </c>
      <c r="J2591" s="55">
        <v>39630</v>
      </c>
    </row>
    <row r="2592" spans="1:10" x14ac:dyDescent="0.3">
      <c r="A2592" s="54" t="s">
        <v>2741</v>
      </c>
      <c r="B2592" s="54">
        <v>4127</v>
      </c>
      <c r="C2592" s="56" t="s">
        <v>23</v>
      </c>
      <c r="D2592" s="54" t="s">
        <v>2739</v>
      </c>
      <c r="E2592" s="54">
        <v>2770</v>
      </c>
      <c r="F2592" s="54" t="s">
        <v>2648</v>
      </c>
      <c r="G2592" s="54">
        <v>2616548.7540000002</v>
      </c>
      <c r="H2592" s="54">
        <v>1265832.75</v>
      </c>
      <c r="I2592" s="54" t="s">
        <v>21</v>
      </c>
      <c r="J2592" s="55">
        <v>39630</v>
      </c>
    </row>
    <row r="2593" spans="1:10" x14ac:dyDescent="0.3">
      <c r="A2593" s="54" t="s">
        <v>2739</v>
      </c>
      <c r="B2593" s="54">
        <v>4132</v>
      </c>
      <c r="C2593" s="56" t="s">
        <v>23</v>
      </c>
      <c r="D2593" s="54" t="s">
        <v>2739</v>
      </c>
      <c r="E2593" s="54">
        <v>2770</v>
      </c>
      <c r="F2593" s="54" t="s">
        <v>2648</v>
      </c>
      <c r="G2593" s="54">
        <v>2615757.6850000001</v>
      </c>
      <c r="H2593" s="54">
        <v>1263578.7350000001</v>
      </c>
      <c r="I2593" s="54" t="s">
        <v>21</v>
      </c>
      <c r="J2593" s="55">
        <v>39630</v>
      </c>
    </row>
    <row r="2594" spans="1:10" x14ac:dyDescent="0.3">
      <c r="A2594" s="54" t="s">
        <v>2702</v>
      </c>
      <c r="B2594" s="54">
        <v>4133</v>
      </c>
      <c r="C2594" s="56" t="s">
        <v>23</v>
      </c>
      <c r="D2594" s="54" t="s">
        <v>2739</v>
      </c>
      <c r="E2594" s="54">
        <v>2770</v>
      </c>
      <c r="F2594" s="54" t="s">
        <v>2648</v>
      </c>
      <c r="G2594" s="54">
        <v>2617244.31</v>
      </c>
      <c r="H2594" s="54">
        <v>1264728.2490000001</v>
      </c>
      <c r="I2594" s="54" t="s">
        <v>21</v>
      </c>
      <c r="J2594" s="55">
        <v>39630</v>
      </c>
    </row>
    <row r="2595" spans="1:10" x14ac:dyDescent="0.3">
      <c r="A2595" s="54" t="s">
        <v>2702</v>
      </c>
      <c r="B2595" s="54">
        <v>4133</v>
      </c>
      <c r="C2595" s="56" t="s">
        <v>23</v>
      </c>
      <c r="D2595" s="54" t="s">
        <v>2713</v>
      </c>
      <c r="E2595" s="54">
        <v>2822</v>
      </c>
      <c r="F2595" s="54" t="s">
        <v>2648</v>
      </c>
      <c r="G2595" s="54">
        <v>2619394.6370000001</v>
      </c>
      <c r="H2595" s="54">
        <v>1264593.3219999999</v>
      </c>
      <c r="I2595" s="54" t="s">
        <v>21</v>
      </c>
      <c r="J2595" s="55">
        <v>39630</v>
      </c>
    </row>
    <row r="2596" spans="1:10" x14ac:dyDescent="0.3">
      <c r="A2596" s="54" t="s">
        <v>2702</v>
      </c>
      <c r="B2596" s="54">
        <v>4133</v>
      </c>
      <c r="C2596" s="56" t="s">
        <v>23</v>
      </c>
      <c r="D2596" s="54" t="s">
        <v>2703</v>
      </c>
      <c r="E2596" s="54">
        <v>2824</v>
      </c>
      <c r="F2596" s="54" t="s">
        <v>2648</v>
      </c>
      <c r="G2596" s="54">
        <v>2620347.8459999999</v>
      </c>
      <c r="H2596" s="54">
        <v>1262018.665</v>
      </c>
      <c r="I2596" s="54" t="s">
        <v>21</v>
      </c>
      <c r="J2596" s="55">
        <v>39630</v>
      </c>
    </row>
    <row r="2597" spans="1:10" x14ac:dyDescent="0.3">
      <c r="A2597" s="54" t="s">
        <v>2702</v>
      </c>
      <c r="B2597" s="54">
        <v>4133</v>
      </c>
      <c r="C2597" s="56" t="s">
        <v>23</v>
      </c>
      <c r="D2597" s="54" t="s">
        <v>2702</v>
      </c>
      <c r="E2597" s="54">
        <v>2831</v>
      </c>
      <c r="F2597" s="54" t="s">
        <v>2648</v>
      </c>
      <c r="G2597" s="54">
        <v>2619240.9759999998</v>
      </c>
      <c r="H2597" s="54">
        <v>1262991.6429999999</v>
      </c>
      <c r="I2597" s="54" t="s">
        <v>21</v>
      </c>
      <c r="J2597" s="55">
        <v>39630</v>
      </c>
    </row>
    <row r="2598" spans="1:10" x14ac:dyDescent="0.3">
      <c r="A2598" s="54" t="s">
        <v>2740</v>
      </c>
      <c r="B2598" s="54">
        <v>4142</v>
      </c>
      <c r="C2598" s="56" t="s">
        <v>23</v>
      </c>
      <c r="D2598" s="54" t="s">
        <v>2740</v>
      </c>
      <c r="E2598" s="54">
        <v>2769</v>
      </c>
      <c r="F2598" s="54" t="s">
        <v>2648</v>
      </c>
      <c r="G2598" s="54">
        <v>2613022.0249999999</v>
      </c>
      <c r="H2598" s="54">
        <v>1262986.263</v>
      </c>
      <c r="I2598" s="54" t="s">
        <v>21</v>
      </c>
      <c r="J2598" s="55">
        <v>39630</v>
      </c>
    </row>
    <row r="2599" spans="1:10" x14ac:dyDescent="0.3">
      <c r="A2599" s="54" t="s">
        <v>2740</v>
      </c>
      <c r="B2599" s="54">
        <v>4142</v>
      </c>
      <c r="C2599" s="56" t="s">
        <v>23</v>
      </c>
      <c r="D2599" s="54" t="s">
        <v>2739</v>
      </c>
      <c r="E2599" s="54">
        <v>2770</v>
      </c>
      <c r="F2599" s="54" t="s">
        <v>2648</v>
      </c>
      <c r="G2599" s="54">
        <v>2614054.591</v>
      </c>
      <c r="H2599" s="54">
        <v>1263748.872</v>
      </c>
      <c r="I2599" s="54" t="s">
        <v>21</v>
      </c>
      <c r="J2599" s="55">
        <v>39630</v>
      </c>
    </row>
    <row r="2600" spans="1:10" x14ac:dyDescent="0.3">
      <c r="A2600" s="54" t="s">
        <v>2867</v>
      </c>
      <c r="B2600" s="54">
        <v>4143</v>
      </c>
      <c r="C2600" s="56" t="s">
        <v>23</v>
      </c>
      <c r="D2600" s="54" t="s">
        <v>2867</v>
      </c>
      <c r="E2600" s="54">
        <v>2473</v>
      </c>
      <c r="F2600" s="54" t="s">
        <v>2754</v>
      </c>
      <c r="G2600" s="54">
        <v>2614066.341</v>
      </c>
      <c r="H2600" s="54">
        <v>1258392.5079999999</v>
      </c>
      <c r="I2600" s="54" t="s">
        <v>21</v>
      </c>
      <c r="J2600" s="55">
        <v>39630</v>
      </c>
    </row>
    <row r="2601" spans="1:10" x14ac:dyDescent="0.3">
      <c r="A2601" s="54" t="s">
        <v>2734</v>
      </c>
      <c r="B2601" s="54">
        <v>4144</v>
      </c>
      <c r="C2601" s="56" t="s">
        <v>23</v>
      </c>
      <c r="D2601" s="54" t="s">
        <v>2734</v>
      </c>
      <c r="E2601" s="54">
        <v>2763</v>
      </c>
      <c r="F2601" s="54" t="s">
        <v>2648</v>
      </c>
      <c r="G2601" s="54">
        <v>2614280.7220000001</v>
      </c>
      <c r="H2601" s="54">
        <v>1260618.9469999999</v>
      </c>
      <c r="I2601" s="54" t="s">
        <v>21</v>
      </c>
      <c r="J2601" s="55">
        <v>39630</v>
      </c>
    </row>
    <row r="2602" spans="1:10" x14ac:dyDescent="0.3">
      <c r="A2602" s="54" t="s">
        <v>2734</v>
      </c>
      <c r="B2602" s="54">
        <v>4144</v>
      </c>
      <c r="C2602" s="56" t="s">
        <v>23</v>
      </c>
      <c r="D2602" s="54" t="s">
        <v>2733</v>
      </c>
      <c r="E2602" s="54">
        <v>2773</v>
      </c>
      <c r="F2602" s="54" t="s">
        <v>2648</v>
      </c>
      <c r="G2602" s="54">
        <v>2612688.591</v>
      </c>
      <c r="H2602" s="54">
        <v>1261341.8319999999</v>
      </c>
      <c r="I2602" s="54" t="s">
        <v>21</v>
      </c>
      <c r="J2602" s="55">
        <v>39630</v>
      </c>
    </row>
    <row r="2603" spans="1:10" x14ac:dyDescent="0.3">
      <c r="A2603" s="54" t="s">
        <v>2866</v>
      </c>
      <c r="B2603" s="54">
        <v>4145</v>
      </c>
      <c r="C2603" s="56" t="s">
        <v>23</v>
      </c>
      <c r="D2603" s="54" t="s">
        <v>2866</v>
      </c>
      <c r="E2603" s="54">
        <v>2474</v>
      </c>
      <c r="F2603" s="54" t="s">
        <v>2754</v>
      </c>
      <c r="G2603" s="54">
        <v>2616804.8130000001</v>
      </c>
      <c r="H2603" s="54">
        <v>1258907.8600000001</v>
      </c>
      <c r="I2603" s="54" t="s">
        <v>21</v>
      </c>
      <c r="J2603" s="55">
        <v>39630</v>
      </c>
    </row>
    <row r="2604" spans="1:10" x14ac:dyDescent="0.3">
      <c r="A2604" s="54" t="s">
        <v>2865</v>
      </c>
      <c r="B2604" s="54">
        <v>4146</v>
      </c>
      <c r="C2604" s="56" t="s">
        <v>23</v>
      </c>
      <c r="D2604" s="54" t="s">
        <v>2865</v>
      </c>
      <c r="E2604" s="54">
        <v>2475</v>
      </c>
      <c r="F2604" s="54" t="s">
        <v>2754</v>
      </c>
      <c r="G2604" s="54">
        <v>2615419.6609999998</v>
      </c>
      <c r="H2604" s="54">
        <v>1256190.855</v>
      </c>
      <c r="I2604" s="54" t="s">
        <v>21</v>
      </c>
      <c r="J2604" s="55">
        <v>39630</v>
      </c>
    </row>
    <row r="2605" spans="1:10" x14ac:dyDescent="0.3">
      <c r="A2605" s="54" t="s">
        <v>2736</v>
      </c>
      <c r="B2605" s="54">
        <v>4147</v>
      </c>
      <c r="C2605" s="56" t="s">
        <v>23</v>
      </c>
      <c r="D2605" s="54" t="s">
        <v>2750</v>
      </c>
      <c r="E2605" s="54">
        <v>2761</v>
      </c>
      <c r="F2605" s="54" t="s">
        <v>2648</v>
      </c>
      <c r="G2605" s="54">
        <v>2610797.8020000001</v>
      </c>
      <c r="H2605" s="54">
        <v>1257652.571</v>
      </c>
      <c r="I2605" s="54" t="s">
        <v>21</v>
      </c>
      <c r="J2605" s="55">
        <v>39630</v>
      </c>
    </row>
    <row r="2606" spans="1:10" x14ac:dyDescent="0.3">
      <c r="A2606" s="54" t="s">
        <v>2736</v>
      </c>
      <c r="B2606" s="54">
        <v>4147</v>
      </c>
      <c r="C2606" s="56" t="s">
        <v>23</v>
      </c>
      <c r="D2606" s="54" t="s">
        <v>2735</v>
      </c>
      <c r="E2606" s="54">
        <v>2772</v>
      </c>
      <c r="F2606" s="54" t="s">
        <v>2648</v>
      </c>
      <c r="G2606" s="54">
        <v>2609648.46</v>
      </c>
      <c r="H2606" s="54">
        <v>1256972.1540000001</v>
      </c>
      <c r="I2606" s="54" t="s">
        <v>21</v>
      </c>
      <c r="J2606" s="55">
        <v>39630</v>
      </c>
    </row>
    <row r="2607" spans="1:10" x14ac:dyDescent="0.3">
      <c r="A2607" s="54" t="s">
        <v>2735</v>
      </c>
      <c r="B2607" s="54">
        <v>4148</v>
      </c>
      <c r="C2607" s="56" t="s">
        <v>23</v>
      </c>
      <c r="D2607" s="54" t="s">
        <v>2735</v>
      </c>
      <c r="E2607" s="54">
        <v>2772</v>
      </c>
      <c r="F2607" s="54" t="s">
        <v>2648</v>
      </c>
      <c r="G2607" s="54">
        <v>2610808.9029999999</v>
      </c>
      <c r="H2607" s="54">
        <v>1256063.882</v>
      </c>
      <c r="I2607" s="54" t="s">
        <v>21</v>
      </c>
      <c r="J2607" s="55">
        <v>39630</v>
      </c>
    </row>
    <row r="2608" spans="1:10" x14ac:dyDescent="0.3">
      <c r="A2608" s="54" t="s">
        <v>2731</v>
      </c>
      <c r="B2608" s="54">
        <v>4153</v>
      </c>
      <c r="C2608" s="56" t="s">
        <v>23</v>
      </c>
      <c r="D2608" s="54" t="s">
        <v>2750</v>
      </c>
      <c r="E2608" s="54">
        <v>2761</v>
      </c>
      <c r="F2608" s="54" t="s">
        <v>2648</v>
      </c>
      <c r="G2608" s="54">
        <v>2611906.7409999999</v>
      </c>
      <c r="H2608" s="54">
        <v>1259229.473</v>
      </c>
      <c r="I2608" s="54" t="s">
        <v>21</v>
      </c>
      <c r="J2608" s="55">
        <v>39630</v>
      </c>
    </row>
    <row r="2609" spans="1:10" x14ac:dyDescent="0.3">
      <c r="A2609" s="54" t="s">
        <v>2731</v>
      </c>
      <c r="B2609" s="54">
        <v>4153</v>
      </c>
      <c r="C2609" s="56" t="s">
        <v>23</v>
      </c>
      <c r="D2609" s="54" t="s">
        <v>2740</v>
      </c>
      <c r="E2609" s="54">
        <v>2769</v>
      </c>
      <c r="F2609" s="54" t="s">
        <v>2648</v>
      </c>
      <c r="G2609" s="54">
        <v>2612730.4720000001</v>
      </c>
      <c r="H2609" s="54">
        <v>1261580.247</v>
      </c>
      <c r="I2609" s="54" t="s">
        <v>21</v>
      </c>
      <c r="J2609" s="55">
        <v>39630</v>
      </c>
    </row>
    <row r="2610" spans="1:10" x14ac:dyDescent="0.3">
      <c r="A2610" s="54" t="s">
        <v>2731</v>
      </c>
      <c r="B2610" s="54">
        <v>4153</v>
      </c>
      <c r="C2610" s="56" t="s">
        <v>23</v>
      </c>
      <c r="D2610" s="54" t="s">
        <v>2733</v>
      </c>
      <c r="E2610" s="54">
        <v>2773</v>
      </c>
      <c r="F2610" s="54" t="s">
        <v>2648</v>
      </c>
      <c r="G2610" s="54">
        <v>2611177.65</v>
      </c>
      <c r="H2610" s="54">
        <v>1260094.7279999999</v>
      </c>
      <c r="I2610" s="54" t="s">
        <v>21</v>
      </c>
      <c r="J2610" s="55">
        <v>39630</v>
      </c>
    </row>
    <row r="2611" spans="1:10" x14ac:dyDescent="0.3">
      <c r="A2611" s="54" t="s">
        <v>2731</v>
      </c>
      <c r="B2611" s="54">
        <v>4153</v>
      </c>
      <c r="C2611" s="56" t="s">
        <v>23</v>
      </c>
      <c r="D2611" s="54" t="s">
        <v>2730</v>
      </c>
      <c r="E2611" s="54">
        <v>2775</v>
      </c>
      <c r="F2611" s="54" t="s">
        <v>2648</v>
      </c>
      <c r="G2611" s="54">
        <v>2610026.199</v>
      </c>
      <c r="H2611" s="54">
        <v>1260146.2390000001</v>
      </c>
      <c r="I2611" s="54" t="s">
        <v>21</v>
      </c>
      <c r="J2611" s="55">
        <v>39630</v>
      </c>
    </row>
    <row r="2612" spans="1:10" x14ac:dyDescent="0.3">
      <c r="A2612" s="54" t="s">
        <v>2725</v>
      </c>
      <c r="B2612" s="54">
        <v>4202</v>
      </c>
      <c r="C2612" s="56" t="s">
        <v>23</v>
      </c>
      <c r="D2612" s="54" t="s">
        <v>2750</v>
      </c>
      <c r="E2612" s="54">
        <v>2761</v>
      </c>
      <c r="F2612" s="54" t="s">
        <v>2648</v>
      </c>
      <c r="G2612" s="54">
        <v>2612460.017</v>
      </c>
      <c r="H2612" s="54">
        <v>1257529.774</v>
      </c>
      <c r="I2612" s="54" t="s">
        <v>21</v>
      </c>
      <c r="J2612" s="55">
        <v>39630</v>
      </c>
    </row>
    <row r="2613" spans="1:10" x14ac:dyDescent="0.3">
      <c r="A2613" s="54" t="s">
        <v>2725</v>
      </c>
      <c r="B2613" s="54">
        <v>4202</v>
      </c>
      <c r="C2613" s="56" t="s">
        <v>23</v>
      </c>
      <c r="D2613" s="54" t="s">
        <v>2725</v>
      </c>
      <c r="E2613" s="54">
        <v>2785</v>
      </c>
      <c r="F2613" s="54" t="s">
        <v>2648</v>
      </c>
      <c r="G2613" s="54">
        <v>2612925.3149999999</v>
      </c>
      <c r="H2613" s="54">
        <v>1255635.7069999999</v>
      </c>
      <c r="I2613" s="54" t="s">
        <v>21</v>
      </c>
      <c r="J2613" s="55">
        <v>39630</v>
      </c>
    </row>
    <row r="2614" spans="1:10" x14ac:dyDescent="0.3">
      <c r="A2614" s="54" t="s">
        <v>2724</v>
      </c>
      <c r="B2614" s="54">
        <v>4203</v>
      </c>
      <c r="C2614" s="56" t="s">
        <v>23</v>
      </c>
      <c r="D2614" s="54" t="s">
        <v>2724</v>
      </c>
      <c r="E2614" s="54">
        <v>2786</v>
      </c>
      <c r="F2614" s="54" t="s">
        <v>2648</v>
      </c>
      <c r="G2614" s="54">
        <v>2610994.3909999998</v>
      </c>
      <c r="H2614" s="54">
        <v>1254279.8840000001</v>
      </c>
      <c r="I2614" s="54" t="s">
        <v>21</v>
      </c>
      <c r="J2614" s="55">
        <v>39630</v>
      </c>
    </row>
    <row r="2615" spans="1:10" x14ac:dyDescent="0.3">
      <c r="A2615" s="54" t="s">
        <v>2758</v>
      </c>
      <c r="B2615" s="54">
        <v>4204</v>
      </c>
      <c r="C2615" s="56" t="s">
        <v>23</v>
      </c>
      <c r="D2615" s="54" t="s">
        <v>2855</v>
      </c>
      <c r="E2615" s="54">
        <v>2480</v>
      </c>
      <c r="F2615" s="54" t="s">
        <v>2754</v>
      </c>
      <c r="G2615" s="54">
        <v>2613195.7710000002</v>
      </c>
      <c r="H2615" s="54">
        <v>1252081.436</v>
      </c>
      <c r="I2615" s="54" t="s">
        <v>21</v>
      </c>
      <c r="J2615" s="55">
        <v>39630</v>
      </c>
    </row>
    <row r="2616" spans="1:10" x14ac:dyDescent="0.3">
      <c r="A2616" s="54" t="s">
        <v>2758</v>
      </c>
      <c r="B2616" s="54">
        <v>4204</v>
      </c>
      <c r="C2616" s="56" t="s">
        <v>23</v>
      </c>
      <c r="D2616" s="54" t="s">
        <v>2758</v>
      </c>
      <c r="E2616" s="54">
        <v>2618</v>
      </c>
      <c r="F2616" s="54" t="s">
        <v>2754</v>
      </c>
      <c r="G2616" s="54">
        <v>2611683.13</v>
      </c>
      <c r="H2616" s="54">
        <v>1252600.3740000001</v>
      </c>
      <c r="I2616" s="54" t="s">
        <v>21</v>
      </c>
      <c r="J2616" s="55">
        <v>39630</v>
      </c>
    </row>
    <row r="2617" spans="1:10" x14ac:dyDescent="0.3">
      <c r="A2617" s="54" t="s">
        <v>2758</v>
      </c>
      <c r="B2617" s="54">
        <v>4204</v>
      </c>
      <c r="C2617" s="56" t="s">
        <v>23</v>
      </c>
      <c r="D2617" s="54" t="s">
        <v>2757</v>
      </c>
      <c r="E2617" s="54">
        <v>2621</v>
      </c>
      <c r="F2617" s="54" t="s">
        <v>2754</v>
      </c>
      <c r="G2617" s="54">
        <v>2612102.5469999998</v>
      </c>
      <c r="H2617" s="54">
        <v>1251505.2590000001</v>
      </c>
      <c r="I2617" s="54" t="s">
        <v>21</v>
      </c>
      <c r="J2617" s="55">
        <v>39630</v>
      </c>
    </row>
    <row r="2618" spans="1:10" x14ac:dyDescent="0.3">
      <c r="A2618" s="54" t="s">
        <v>2759</v>
      </c>
      <c r="B2618" s="54">
        <v>4206</v>
      </c>
      <c r="C2618" s="56" t="s">
        <v>23</v>
      </c>
      <c r="D2618" s="54" t="s">
        <v>2855</v>
      </c>
      <c r="E2618" s="54">
        <v>2480</v>
      </c>
      <c r="F2618" s="54" t="s">
        <v>2754</v>
      </c>
      <c r="G2618" s="54">
        <v>2615644.8849999998</v>
      </c>
      <c r="H2618" s="54">
        <v>1252874.1599999999</v>
      </c>
      <c r="I2618" s="54" t="s">
        <v>21</v>
      </c>
      <c r="J2618" s="55">
        <v>39630</v>
      </c>
    </row>
    <row r="2619" spans="1:10" x14ac:dyDescent="0.3">
      <c r="A2619" s="54" t="s">
        <v>2759</v>
      </c>
      <c r="B2619" s="54">
        <v>4206</v>
      </c>
      <c r="C2619" s="56" t="s">
        <v>23</v>
      </c>
      <c r="D2619" s="54" t="s">
        <v>2758</v>
      </c>
      <c r="E2619" s="54">
        <v>2618</v>
      </c>
      <c r="F2619" s="54" t="s">
        <v>2754</v>
      </c>
      <c r="G2619" s="54">
        <v>2613112.273</v>
      </c>
      <c r="H2619" s="54">
        <v>1253380.8640000001</v>
      </c>
      <c r="I2619" s="54" t="s">
        <v>21</v>
      </c>
      <c r="J2619" s="55">
        <v>39630</v>
      </c>
    </row>
    <row r="2620" spans="1:10" x14ac:dyDescent="0.3">
      <c r="A2620" s="54" t="s">
        <v>2668</v>
      </c>
      <c r="B2620" s="54">
        <v>4207</v>
      </c>
      <c r="C2620" s="56" t="s">
        <v>23</v>
      </c>
      <c r="D2620" s="54" t="s">
        <v>2668</v>
      </c>
      <c r="E2620" s="54">
        <v>2883</v>
      </c>
      <c r="F2620" s="54" t="s">
        <v>2648</v>
      </c>
      <c r="G2620" s="54">
        <v>2616088.4939999999</v>
      </c>
      <c r="H2620" s="54">
        <v>1249409.298</v>
      </c>
      <c r="I2620" s="54" t="s">
        <v>21</v>
      </c>
      <c r="J2620" s="55">
        <v>39630</v>
      </c>
    </row>
    <row r="2621" spans="1:10" x14ac:dyDescent="0.3">
      <c r="A2621" s="54" t="s">
        <v>2757</v>
      </c>
      <c r="B2621" s="54">
        <v>4208</v>
      </c>
      <c r="C2621" s="56" t="s">
        <v>23</v>
      </c>
      <c r="D2621" s="54" t="s">
        <v>2757</v>
      </c>
      <c r="E2621" s="54">
        <v>2621</v>
      </c>
      <c r="F2621" s="54" t="s">
        <v>2754</v>
      </c>
      <c r="G2621" s="54">
        <v>2613182.3059999999</v>
      </c>
      <c r="H2621" s="54">
        <v>1250014.4720000001</v>
      </c>
      <c r="I2621" s="54" t="s">
        <v>21</v>
      </c>
      <c r="J2621" s="55">
        <v>39630</v>
      </c>
    </row>
    <row r="2622" spans="1:10" x14ac:dyDescent="0.3">
      <c r="A2622" s="54" t="s">
        <v>2714</v>
      </c>
      <c r="B2622" s="54">
        <v>4222</v>
      </c>
      <c r="C2622" s="56" t="s">
        <v>23</v>
      </c>
      <c r="D2622" s="54" t="s">
        <v>2714</v>
      </c>
      <c r="E2622" s="54">
        <v>2793</v>
      </c>
      <c r="F2622" s="54" t="s">
        <v>2648</v>
      </c>
      <c r="G2622" s="54">
        <v>2606908.9049999998</v>
      </c>
      <c r="H2622" s="54">
        <v>1253896.361</v>
      </c>
      <c r="I2622" s="54" t="s">
        <v>21</v>
      </c>
      <c r="J2622" s="55">
        <v>39630</v>
      </c>
    </row>
    <row r="2623" spans="1:10" x14ac:dyDescent="0.3">
      <c r="A2623" s="54" t="s">
        <v>2729</v>
      </c>
      <c r="B2623" s="54">
        <v>4223</v>
      </c>
      <c r="C2623" s="56" t="s">
        <v>23</v>
      </c>
      <c r="D2623" s="54" t="s">
        <v>2729</v>
      </c>
      <c r="E2623" s="54">
        <v>2781</v>
      </c>
      <c r="F2623" s="54" t="s">
        <v>2648</v>
      </c>
      <c r="G2623" s="54">
        <v>2606299.1230000001</v>
      </c>
      <c r="H2623" s="54">
        <v>1255735.003</v>
      </c>
      <c r="I2623" s="54" t="s">
        <v>21</v>
      </c>
      <c r="J2623" s="55">
        <v>39630</v>
      </c>
    </row>
    <row r="2624" spans="1:10" x14ac:dyDescent="0.3">
      <c r="A2624" s="54" t="s">
        <v>2720</v>
      </c>
      <c r="B2624" s="54">
        <v>4224</v>
      </c>
      <c r="C2624" s="56" t="s">
        <v>23</v>
      </c>
      <c r="D2624" s="54" t="s">
        <v>2720</v>
      </c>
      <c r="E2624" s="54">
        <v>2789</v>
      </c>
      <c r="F2624" s="54" t="s">
        <v>2648</v>
      </c>
      <c r="G2624" s="54">
        <v>2609288.358</v>
      </c>
      <c r="H2624" s="54">
        <v>1255370.4040000001</v>
      </c>
      <c r="I2624" s="54" t="s">
        <v>21</v>
      </c>
      <c r="J2624" s="55">
        <v>39630</v>
      </c>
    </row>
    <row r="2625" spans="1:10" x14ac:dyDescent="0.3">
      <c r="A2625" s="54" t="s">
        <v>2728</v>
      </c>
      <c r="B2625" s="54">
        <v>4225</v>
      </c>
      <c r="C2625" s="56" t="s">
        <v>23</v>
      </c>
      <c r="D2625" s="54" t="s">
        <v>2728</v>
      </c>
      <c r="E2625" s="54">
        <v>2782</v>
      </c>
      <c r="F2625" s="54" t="s">
        <v>2648</v>
      </c>
      <c r="G2625" s="54">
        <v>2608388.2009999999</v>
      </c>
      <c r="H2625" s="54">
        <v>1253106.912</v>
      </c>
      <c r="I2625" s="54" t="s">
        <v>21</v>
      </c>
      <c r="J2625" s="55">
        <v>39630</v>
      </c>
    </row>
    <row r="2626" spans="1:10" x14ac:dyDescent="0.3">
      <c r="A2626" s="54" t="s">
        <v>2764</v>
      </c>
      <c r="B2626" s="54">
        <v>4226</v>
      </c>
      <c r="C2626" s="56" t="s">
        <v>23</v>
      </c>
      <c r="D2626" s="54" t="s">
        <v>2764</v>
      </c>
      <c r="E2626" s="54">
        <v>2613</v>
      </c>
      <c r="F2626" s="54" t="s">
        <v>2754</v>
      </c>
      <c r="G2626" s="54">
        <v>2608441.3870000001</v>
      </c>
      <c r="H2626" s="54">
        <v>1250412.2879999999</v>
      </c>
      <c r="I2626" s="54" t="s">
        <v>21</v>
      </c>
      <c r="J2626" s="55">
        <v>39630</v>
      </c>
    </row>
    <row r="2627" spans="1:10" x14ac:dyDescent="0.3">
      <c r="A2627" s="54" t="s">
        <v>2763</v>
      </c>
      <c r="B2627" s="54">
        <v>4227</v>
      </c>
      <c r="C2627" s="56" t="s">
        <v>23</v>
      </c>
      <c r="D2627" s="54" t="s">
        <v>2763</v>
      </c>
      <c r="E2627" s="54">
        <v>2614</v>
      </c>
      <c r="F2627" s="54" t="s">
        <v>2754</v>
      </c>
      <c r="G2627" s="54">
        <v>2608309.2289999998</v>
      </c>
      <c r="H2627" s="54">
        <v>1248791.4669999999</v>
      </c>
      <c r="I2627" s="54" t="s">
        <v>21</v>
      </c>
      <c r="J2627" s="55">
        <v>39630</v>
      </c>
    </row>
    <row r="2628" spans="1:10" x14ac:dyDescent="0.3">
      <c r="A2628" s="54" t="s">
        <v>2762</v>
      </c>
      <c r="B2628" s="54">
        <v>4228</v>
      </c>
      <c r="C2628" s="56" t="s">
        <v>23</v>
      </c>
      <c r="D2628" s="54" t="s">
        <v>2762</v>
      </c>
      <c r="E2628" s="54">
        <v>2615</v>
      </c>
      <c r="F2628" s="54" t="s">
        <v>2754</v>
      </c>
      <c r="G2628" s="54">
        <v>2607957.568</v>
      </c>
      <c r="H2628" s="54">
        <v>1246627.976</v>
      </c>
      <c r="I2628" s="54" t="s">
        <v>21</v>
      </c>
      <c r="J2628" s="55">
        <v>39630</v>
      </c>
    </row>
    <row r="2629" spans="1:10" x14ac:dyDescent="0.3">
      <c r="A2629" s="54" t="s">
        <v>2660</v>
      </c>
      <c r="B2629" s="54">
        <v>4229</v>
      </c>
      <c r="C2629" s="56" t="s">
        <v>23</v>
      </c>
      <c r="D2629" s="54" t="s">
        <v>2898</v>
      </c>
      <c r="E2629" s="54">
        <v>2428</v>
      </c>
      <c r="F2629" s="54" t="s">
        <v>2754</v>
      </c>
      <c r="G2629" s="54">
        <v>2615779.108</v>
      </c>
      <c r="H2629" s="54">
        <v>1246041.6950000001</v>
      </c>
      <c r="I2629" s="54" t="s">
        <v>21</v>
      </c>
      <c r="J2629" s="55">
        <v>39630</v>
      </c>
    </row>
    <row r="2630" spans="1:10" x14ac:dyDescent="0.3">
      <c r="A2630" s="54" t="s">
        <v>2660</v>
      </c>
      <c r="B2630" s="54">
        <v>4229</v>
      </c>
      <c r="C2630" s="56" t="s">
        <v>23</v>
      </c>
      <c r="D2630" s="54" t="s">
        <v>2765</v>
      </c>
      <c r="E2630" s="54">
        <v>2612</v>
      </c>
      <c r="F2630" s="54" t="s">
        <v>2754</v>
      </c>
      <c r="G2630" s="54">
        <v>2611352.3590000002</v>
      </c>
      <c r="H2630" s="54">
        <v>1244830.889</v>
      </c>
      <c r="I2630" s="54" t="s">
        <v>21</v>
      </c>
      <c r="J2630" s="55">
        <v>39630</v>
      </c>
    </row>
    <row r="2631" spans="1:10" x14ac:dyDescent="0.3">
      <c r="A2631" s="54" t="s">
        <v>2660</v>
      </c>
      <c r="B2631" s="54">
        <v>4229</v>
      </c>
      <c r="C2631" s="56" t="s">
        <v>23</v>
      </c>
      <c r="D2631" s="54" t="s">
        <v>2756</v>
      </c>
      <c r="E2631" s="54">
        <v>2620</v>
      </c>
      <c r="F2631" s="54" t="s">
        <v>2754</v>
      </c>
      <c r="G2631" s="54">
        <v>2611376.3879999998</v>
      </c>
      <c r="H2631" s="54">
        <v>1246742.4029999999</v>
      </c>
      <c r="I2631" s="54" t="s">
        <v>21</v>
      </c>
      <c r="J2631" s="55">
        <v>39630</v>
      </c>
    </row>
    <row r="2632" spans="1:10" x14ac:dyDescent="0.3">
      <c r="A2632" s="54" t="s">
        <v>2660</v>
      </c>
      <c r="B2632" s="54">
        <v>4229</v>
      </c>
      <c r="C2632" s="56" t="s">
        <v>23</v>
      </c>
      <c r="D2632" s="54" t="s">
        <v>2658</v>
      </c>
      <c r="E2632" s="54">
        <v>2889</v>
      </c>
      <c r="F2632" s="54" t="s">
        <v>2648</v>
      </c>
      <c r="G2632" s="54">
        <v>2615794.7140000002</v>
      </c>
      <c r="H2632" s="54">
        <v>1246558.1710000001</v>
      </c>
      <c r="I2632" s="54" t="s">
        <v>21</v>
      </c>
      <c r="J2632" s="55">
        <v>39630</v>
      </c>
    </row>
    <row r="2633" spans="1:10" x14ac:dyDescent="0.3">
      <c r="A2633" s="54" t="s">
        <v>2761</v>
      </c>
      <c r="B2633" s="54">
        <v>4232</v>
      </c>
      <c r="C2633" s="56" t="s">
        <v>23</v>
      </c>
      <c r="D2633" s="54" t="s">
        <v>2764</v>
      </c>
      <c r="E2633" s="54">
        <v>2613</v>
      </c>
      <c r="F2633" s="54" t="s">
        <v>2754</v>
      </c>
      <c r="G2633" s="54">
        <v>2610578.8659999999</v>
      </c>
      <c r="H2633" s="54">
        <v>1250237.696</v>
      </c>
      <c r="I2633" s="54" t="s">
        <v>21</v>
      </c>
      <c r="J2633" s="55">
        <v>39630</v>
      </c>
    </row>
    <row r="2634" spans="1:10" x14ac:dyDescent="0.3">
      <c r="A2634" s="54" t="s">
        <v>2761</v>
      </c>
      <c r="B2634" s="54">
        <v>4232</v>
      </c>
      <c r="C2634" s="56" t="s">
        <v>23</v>
      </c>
      <c r="D2634" s="54" t="s">
        <v>2761</v>
      </c>
      <c r="E2634" s="54">
        <v>2616</v>
      </c>
      <c r="F2634" s="54" t="s">
        <v>2754</v>
      </c>
      <c r="G2634" s="54">
        <v>2610678.6979999999</v>
      </c>
      <c r="H2634" s="54">
        <v>1249668.446</v>
      </c>
      <c r="I2634" s="54" t="s">
        <v>21</v>
      </c>
      <c r="J2634" s="55">
        <v>39630</v>
      </c>
    </row>
    <row r="2635" spans="1:10" x14ac:dyDescent="0.3">
      <c r="A2635" s="54" t="s">
        <v>2756</v>
      </c>
      <c r="B2635" s="54">
        <v>4233</v>
      </c>
      <c r="C2635" s="56" t="s">
        <v>23</v>
      </c>
      <c r="D2635" s="54" t="s">
        <v>2762</v>
      </c>
      <c r="E2635" s="54">
        <v>2615</v>
      </c>
      <c r="F2635" s="54" t="s">
        <v>2754</v>
      </c>
      <c r="G2635" s="54">
        <v>2609684.0970000001</v>
      </c>
      <c r="H2635" s="54">
        <v>1247976.4240000001</v>
      </c>
      <c r="I2635" s="54" t="s">
        <v>21</v>
      </c>
      <c r="J2635" s="55">
        <v>39630</v>
      </c>
    </row>
    <row r="2636" spans="1:10" x14ac:dyDescent="0.3">
      <c r="A2636" s="54" t="s">
        <v>2756</v>
      </c>
      <c r="B2636" s="54">
        <v>4233</v>
      </c>
      <c r="C2636" s="56" t="s">
        <v>23</v>
      </c>
      <c r="D2636" s="54" t="s">
        <v>2756</v>
      </c>
      <c r="E2636" s="54">
        <v>2620</v>
      </c>
      <c r="F2636" s="54" t="s">
        <v>2754</v>
      </c>
      <c r="G2636" s="54">
        <v>2611256.37</v>
      </c>
      <c r="H2636" s="54">
        <v>1247990.892</v>
      </c>
      <c r="I2636" s="54" t="s">
        <v>21</v>
      </c>
      <c r="J2636" s="55">
        <v>39630</v>
      </c>
    </row>
    <row r="2637" spans="1:10" x14ac:dyDescent="0.3">
      <c r="A2637" s="54" t="s">
        <v>2756</v>
      </c>
      <c r="B2637" s="54">
        <v>4233</v>
      </c>
      <c r="C2637" s="56" t="s">
        <v>23</v>
      </c>
      <c r="D2637" s="54" t="s">
        <v>2755</v>
      </c>
      <c r="E2637" s="54">
        <v>2622</v>
      </c>
      <c r="F2637" s="54" t="s">
        <v>2754</v>
      </c>
      <c r="G2637" s="54">
        <v>2612136.9219999998</v>
      </c>
      <c r="H2637" s="54">
        <v>1248332.453</v>
      </c>
      <c r="I2637" s="54" t="s">
        <v>21</v>
      </c>
      <c r="J2637" s="55">
        <v>39630</v>
      </c>
    </row>
    <row r="2638" spans="1:10" x14ac:dyDescent="0.3">
      <c r="A2638" s="54" t="s">
        <v>2755</v>
      </c>
      <c r="B2638" s="54">
        <v>4234</v>
      </c>
      <c r="C2638" s="56" t="s">
        <v>23</v>
      </c>
      <c r="D2638" s="54" t="s">
        <v>2755</v>
      </c>
      <c r="E2638" s="54">
        <v>2622</v>
      </c>
      <c r="F2638" s="54" t="s">
        <v>2754</v>
      </c>
      <c r="G2638" s="54">
        <v>2612395.665</v>
      </c>
      <c r="H2638" s="54">
        <v>1248553.307</v>
      </c>
      <c r="I2638" s="54" t="s">
        <v>21</v>
      </c>
      <c r="J2638" s="55">
        <v>39630</v>
      </c>
    </row>
    <row r="2639" spans="1:10" x14ac:dyDescent="0.3">
      <c r="A2639" s="54" t="s">
        <v>2715</v>
      </c>
      <c r="B2639" s="54">
        <v>4242</v>
      </c>
      <c r="C2639" s="56" t="s">
        <v>23</v>
      </c>
      <c r="D2639" s="54" t="s">
        <v>2728</v>
      </c>
      <c r="E2639" s="54">
        <v>2782</v>
      </c>
      <c r="F2639" s="54" t="s">
        <v>2648</v>
      </c>
      <c r="G2639" s="54">
        <v>2606702.23</v>
      </c>
      <c r="H2639" s="54">
        <v>1251490.493</v>
      </c>
      <c r="I2639" s="54" t="s">
        <v>21</v>
      </c>
      <c r="J2639" s="55">
        <v>39630</v>
      </c>
    </row>
    <row r="2640" spans="1:10" x14ac:dyDescent="0.3">
      <c r="A2640" s="54" t="s">
        <v>2715</v>
      </c>
      <c r="B2640" s="54">
        <v>4242</v>
      </c>
      <c r="C2640" s="56" t="s">
        <v>23</v>
      </c>
      <c r="D2640" s="54" t="s">
        <v>2715</v>
      </c>
      <c r="E2640" s="54">
        <v>2787</v>
      </c>
      <c r="F2640" s="54" t="s">
        <v>2648</v>
      </c>
      <c r="G2640" s="54">
        <v>2603461.821</v>
      </c>
      <c r="H2640" s="54">
        <v>1250719.3359999999</v>
      </c>
      <c r="I2640" s="54" t="s">
        <v>21</v>
      </c>
      <c r="J2640" s="55">
        <v>39630</v>
      </c>
    </row>
    <row r="2641" spans="1:10" x14ac:dyDescent="0.3">
      <c r="A2641" s="54" t="s">
        <v>2715</v>
      </c>
      <c r="B2641" s="54">
        <v>4242</v>
      </c>
      <c r="C2641" s="56" t="s">
        <v>23</v>
      </c>
      <c r="D2641" s="54" t="s">
        <v>2714</v>
      </c>
      <c r="E2641" s="54">
        <v>2793</v>
      </c>
      <c r="F2641" s="54" t="s">
        <v>2648</v>
      </c>
      <c r="G2641" s="54">
        <v>2605552.077</v>
      </c>
      <c r="H2641" s="54">
        <v>1252782.054</v>
      </c>
      <c r="I2641" s="54" t="s">
        <v>21</v>
      </c>
      <c r="J2641" s="55">
        <v>39630</v>
      </c>
    </row>
    <row r="2642" spans="1:10" x14ac:dyDescent="0.3">
      <c r="A2642" s="54" t="s">
        <v>2726</v>
      </c>
      <c r="B2642" s="54">
        <v>4243</v>
      </c>
      <c r="C2642" s="56" t="s">
        <v>23</v>
      </c>
      <c r="D2642" s="54" t="s">
        <v>2726</v>
      </c>
      <c r="E2642" s="54">
        <v>2784</v>
      </c>
      <c r="F2642" s="54" t="s">
        <v>2648</v>
      </c>
      <c r="G2642" s="54">
        <v>2603733.4410000001</v>
      </c>
      <c r="H2642" s="54">
        <v>1254665.483</v>
      </c>
      <c r="I2642" s="54" t="s">
        <v>21</v>
      </c>
      <c r="J2642" s="55">
        <v>39630</v>
      </c>
    </row>
    <row r="2643" spans="1:10" x14ac:dyDescent="0.3">
      <c r="A2643" s="54" t="s">
        <v>2718</v>
      </c>
      <c r="B2643" s="54">
        <v>4244</v>
      </c>
      <c r="C2643" s="56" t="s">
        <v>23</v>
      </c>
      <c r="D2643" s="54" t="s">
        <v>2718</v>
      </c>
      <c r="E2643" s="54">
        <v>2791</v>
      </c>
      <c r="F2643" s="54" t="s">
        <v>2648</v>
      </c>
      <c r="G2643" s="54">
        <v>2601723.3149999999</v>
      </c>
      <c r="H2643" s="54">
        <v>1253467.713</v>
      </c>
      <c r="I2643" s="54" t="s">
        <v>21</v>
      </c>
      <c r="J2643" s="55">
        <v>39630</v>
      </c>
    </row>
    <row r="2644" spans="1:10" x14ac:dyDescent="0.3">
      <c r="A2644" s="54" t="s">
        <v>2719</v>
      </c>
      <c r="B2644" s="54">
        <v>4245</v>
      </c>
      <c r="C2644" s="56" t="s">
        <v>23</v>
      </c>
      <c r="D2644" s="54" t="s">
        <v>2719</v>
      </c>
      <c r="E2644" s="54">
        <v>2619</v>
      </c>
      <c r="F2644" s="54" t="s">
        <v>2754</v>
      </c>
      <c r="G2644" s="54">
        <v>2598481.6850000001</v>
      </c>
      <c r="H2644" s="54">
        <v>1253092.4790000001</v>
      </c>
      <c r="I2644" s="54" t="s">
        <v>21</v>
      </c>
      <c r="J2644" s="55">
        <v>39630</v>
      </c>
    </row>
    <row r="2645" spans="1:10" x14ac:dyDescent="0.3">
      <c r="A2645" s="54" t="s">
        <v>2719</v>
      </c>
      <c r="B2645" s="54">
        <v>4245</v>
      </c>
      <c r="C2645" s="56" t="s">
        <v>23</v>
      </c>
      <c r="D2645" s="54" t="s">
        <v>134</v>
      </c>
      <c r="E2645" s="54">
        <v>2790</v>
      </c>
      <c r="F2645" s="54" t="s">
        <v>2648</v>
      </c>
      <c r="G2645" s="54">
        <v>2595735.145</v>
      </c>
      <c r="H2645" s="54">
        <v>1253330.6569999999</v>
      </c>
      <c r="I2645" s="54" t="s">
        <v>21</v>
      </c>
      <c r="J2645" s="55">
        <v>39630</v>
      </c>
    </row>
    <row r="2646" spans="1:10" x14ac:dyDescent="0.3">
      <c r="A2646" s="54" t="s">
        <v>2717</v>
      </c>
      <c r="B2646" s="54">
        <v>4246</v>
      </c>
      <c r="C2646" s="56" t="s">
        <v>23</v>
      </c>
      <c r="D2646" s="54" t="s">
        <v>2715</v>
      </c>
      <c r="E2646" s="54">
        <v>2787</v>
      </c>
      <c r="F2646" s="54" t="s">
        <v>2648</v>
      </c>
      <c r="G2646" s="54">
        <v>2605759.5</v>
      </c>
      <c r="H2646" s="54">
        <v>1251066.1089999999</v>
      </c>
      <c r="I2646" s="54" t="s">
        <v>21</v>
      </c>
      <c r="J2646" s="55">
        <v>39630</v>
      </c>
    </row>
    <row r="2647" spans="1:10" x14ac:dyDescent="0.3">
      <c r="A2647" s="54" t="s">
        <v>2717</v>
      </c>
      <c r="B2647" s="54">
        <v>4246</v>
      </c>
      <c r="C2647" s="56" t="s">
        <v>23</v>
      </c>
      <c r="D2647" s="54" t="s">
        <v>2716</v>
      </c>
      <c r="E2647" s="54">
        <v>2792</v>
      </c>
      <c r="F2647" s="54" t="s">
        <v>2648</v>
      </c>
      <c r="G2647" s="54">
        <v>2605554.7319999998</v>
      </c>
      <c r="H2647" s="54">
        <v>1249827.9569999999</v>
      </c>
      <c r="I2647" s="54" t="s">
        <v>21</v>
      </c>
      <c r="J2647" s="55">
        <v>39630</v>
      </c>
    </row>
    <row r="2648" spans="1:10" x14ac:dyDescent="0.3">
      <c r="A2648" s="54" t="s">
        <v>2760</v>
      </c>
      <c r="B2648" s="54">
        <v>4247</v>
      </c>
      <c r="C2648" s="56" t="s">
        <v>23</v>
      </c>
      <c r="D2648" s="54" t="s">
        <v>2760</v>
      </c>
      <c r="E2648" s="54">
        <v>2617</v>
      </c>
      <c r="F2648" s="54" t="s">
        <v>2754</v>
      </c>
      <c r="G2648" s="54">
        <v>2605292.2629999998</v>
      </c>
      <c r="H2648" s="54">
        <v>1247709.453</v>
      </c>
      <c r="I2648" s="54" t="s">
        <v>21</v>
      </c>
      <c r="J2648" s="55">
        <v>39630</v>
      </c>
    </row>
    <row r="2649" spans="1:10" x14ac:dyDescent="0.3">
      <c r="A2649" s="54" t="s">
        <v>2723</v>
      </c>
      <c r="B2649" s="54">
        <v>4252</v>
      </c>
      <c r="C2649" s="56" t="s">
        <v>23</v>
      </c>
      <c r="D2649" s="54" t="s">
        <v>2723</v>
      </c>
      <c r="E2649" s="54">
        <v>2611</v>
      </c>
      <c r="F2649" s="54" t="s">
        <v>2754</v>
      </c>
      <c r="G2649" s="54">
        <v>2602118.8650000002</v>
      </c>
      <c r="H2649" s="54">
        <v>1248359.2169999999</v>
      </c>
      <c r="I2649" s="54" t="s">
        <v>21</v>
      </c>
      <c r="J2649" s="55">
        <v>39630</v>
      </c>
    </row>
    <row r="2650" spans="1:10" x14ac:dyDescent="0.3">
      <c r="A2650" s="54" t="s">
        <v>2723</v>
      </c>
      <c r="B2650" s="54">
        <v>4252</v>
      </c>
      <c r="C2650" s="56" t="s">
        <v>23</v>
      </c>
      <c r="D2650" s="54" t="s">
        <v>2715</v>
      </c>
      <c r="E2650" s="54">
        <v>2787</v>
      </c>
      <c r="F2650" s="54" t="s">
        <v>2648</v>
      </c>
      <c r="G2650" s="54">
        <v>2603146.3820000002</v>
      </c>
      <c r="H2650" s="54">
        <v>1249295.267</v>
      </c>
      <c r="I2650" s="54" t="s">
        <v>21</v>
      </c>
      <c r="J2650" s="55">
        <v>39630</v>
      </c>
    </row>
    <row r="2651" spans="1:10" x14ac:dyDescent="0.3">
      <c r="A2651" s="54" t="s">
        <v>2721</v>
      </c>
      <c r="B2651" s="54">
        <v>4253</v>
      </c>
      <c r="C2651" s="56" t="s">
        <v>23</v>
      </c>
      <c r="D2651" s="54" t="s">
        <v>2723</v>
      </c>
      <c r="E2651" s="54">
        <v>2611</v>
      </c>
      <c r="F2651" s="54" t="s">
        <v>2754</v>
      </c>
      <c r="G2651" s="54">
        <v>2600375.5819999999</v>
      </c>
      <c r="H2651" s="54">
        <v>1250030.078</v>
      </c>
      <c r="I2651" s="54" t="s">
        <v>21</v>
      </c>
      <c r="J2651" s="55">
        <v>39630</v>
      </c>
    </row>
    <row r="2652" spans="1:10" x14ac:dyDescent="0.3">
      <c r="A2652" s="54" t="s">
        <v>2721</v>
      </c>
      <c r="B2652" s="54">
        <v>4253</v>
      </c>
      <c r="C2652" s="56" t="s">
        <v>23</v>
      </c>
      <c r="D2652" s="54" t="s">
        <v>2721</v>
      </c>
      <c r="E2652" s="54">
        <v>2788</v>
      </c>
      <c r="F2652" s="54" t="s">
        <v>2648</v>
      </c>
      <c r="G2652" s="54">
        <v>2598641.8160000001</v>
      </c>
      <c r="H2652" s="54">
        <v>1249570.885</v>
      </c>
      <c r="I2652" s="54" t="s">
        <v>21</v>
      </c>
      <c r="J2652" s="55">
        <v>39630</v>
      </c>
    </row>
    <row r="2653" spans="1:10" x14ac:dyDescent="0.3">
      <c r="A2653" s="54" t="s">
        <v>2722</v>
      </c>
      <c r="B2653" s="54">
        <v>4254</v>
      </c>
      <c r="C2653" s="56" t="s">
        <v>23</v>
      </c>
      <c r="D2653" s="54" t="s">
        <v>2721</v>
      </c>
      <c r="E2653" s="54">
        <v>2788</v>
      </c>
      <c r="F2653" s="54" t="s">
        <v>2648</v>
      </c>
      <c r="G2653" s="54">
        <v>2598182.179</v>
      </c>
      <c r="H2653" s="54">
        <v>1250620.6459999999</v>
      </c>
      <c r="I2653" s="54" t="s">
        <v>21</v>
      </c>
      <c r="J2653" s="55">
        <v>39630</v>
      </c>
    </row>
    <row r="2654" spans="1:10" x14ac:dyDescent="0.3">
      <c r="A2654" s="54" t="s">
        <v>2704</v>
      </c>
      <c r="B2654" s="54">
        <v>4302</v>
      </c>
      <c r="C2654" s="56" t="s">
        <v>23</v>
      </c>
      <c r="D2654" s="54" t="s">
        <v>2713</v>
      </c>
      <c r="E2654" s="54">
        <v>2822</v>
      </c>
      <c r="F2654" s="54" t="s">
        <v>2648</v>
      </c>
      <c r="G2654" s="54">
        <v>2621539.4890000001</v>
      </c>
      <c r="H2654" s="54">
        <v>1264529.064</v>
      </c>
      <c r="I2654" s="54" t="s">
        <v>21</v>
      </c>
      <c r="J2654" s="55">
        <v>39630</v>
      </c>
    </row>
    <row r="2655" spans="1:10" x14ac:dyDescent="0.3">
      <c r="A2655" s="54" t="s">
        <v>2704</v>
      </c>
      <c r="B2655" s="54">
        <v>4302</v>
      </c>
      <c r="C2655" s="56" t="s">
        <v>23</v>
      </c>
      <c r="D2655" s="54" t="s">
        <v>2702</v>
      </c>
      <c r="E2655" s="54">
        <v>2831</v>
      </c>
      <c r="F2655" s="54" t="s">
        <v>2648</v>
      </c>
      <c r="G2655" s="54">
        <v>2620711.3569999998</v>
      </c>
      <c r="H2655" s="54">
        <v>1264897.4790000001</v>
      </c>
      <c r="I2655" s="54" t="s">
        <v>21</v>
      </c>
      <c r="J2655" s="55">
        <v>39630</v>
      </c>
    </row>
    <row r="2656" spans="1:10" x14ac:dyDescent="0.3">
      <c r="A2656" s="54" t="s">
        <v>1775</v>
      </c>
      <c r="B2656" s="54">
        <v>4303</v>
      </c>
      <c r="C2656" s="56" t="s">
        <v>23</v>
      </c>
      <c r="D2656" s="54" t="s">
        <v>2713</v>
      </c>
      <c r="E2656" s="54">
        <v>2822</v>
      </c>
      <c r="F2656" s="54" t="s">
        <v>2648</v>
      </c>
      <c r="G2656" s="54">
        <v>2621502.895</v>
      </c>
      <c r="H2656" s="54">
        <v>1265086.6329999999</v>
      </c>
      <c r="I2656" s="54" t="s">
        <v>21</v>
      </c>
      <c r="J2656" s="55">
        <v>39630</v>
      </c>
    </row>
    <row r="2657" spans="1:10" x14ac:dyDescent="0.3">
      <c r="A2657" s="54" t="s">
        <v>1775</v>
      </c>
      <c r="B2657" s="54">
        <v>4303</v>
      </c>
      <c r="C2657" s="56" t="s">
        <v>23</v>
      </c>
      <c r="D2657" s="54" t="s">
        <v>2710</v>
      </c>
      <c r="E2657" s="54">
        <v>2826</v>
      </c>
      <c r="F2657" s="54" t="s">
        <v>2648</v>
      </c>
      <c r="G2657" s="54">
        <v>2622247.0320000001</v>
      </c>
      <c r="H2657" s="54">
        <v>1264478.3049999999</v>
      </c>
      <c r="I2657" s="54" t="s">
        <v>21</v>
      </c>
      <c r="J2657" s="55">
        <v>39630</v>
      </c>
    </row>
    <row r="2658" spans="1:10" x14ac:dyDescent="0.3">
      <c r="A2658" s="54" t="s">
        <v>1775</v>
      </c>
      <c r="B2658" s="54">
        <v>4303</v>
      </c>
      <c r="C2658" s="56" t="s">
        <v>23</v>
      </c>
      <c r="D2658" s="54" t="s">
        <v>1775</v>
      </c>
      <c r="E2658" s="54">
        <v>4252</v>
      </c>
      <c r="F2658" s="54" t="s">
        <v>1711</v>
      </c>
      <c r="G2658" s="54">
        <v>2622828.6159999999</v>
      </c>
      <c r="H2658" s="54">
        <v>1265037.8130000001</v>
      </c>
      <c r="I2658" s="54" t="s">
        <v>21</v>
      </c>
      <c r="J2658" s="55">
        <v>39630</v>
      </c>
    </row>
    <row r="2659" spans="1:10" x14ac:dyDescent="0.3">
      <c r="A2659" s="54" t="s">
        <v>1775</v>
      </c>
      <c r="B2659" s="54">
        <v>4303</v>
      </c>
      <c r="C2659" s="56" t="s">
        <v>23</v>
      </c>
      <c r="D2659" s="54" t="s">
        <v>1773</v>
      </c>
      <c r="E2659" s="54">
        <v>4258</v>
      </c>
      <c r="F2659" s="54" t="s">
        <v>1711</v>
      </c>
      <c r="G2659" s="54">
        <v>2624378.0189999999</v>
      </c>
      <c r="H2659" s="54">
        <v>1265754.0859999999</v>
      </c>
      <c r="I2659" s="54" t="s">
        <v>21</v>
      </c>
      <c r="J2659" s="55">
        <v>39630</v>
      </c>
    </row>
    <row r="2660" spans="1:10" x14ac:dyDescent="0.3">
      <c r="A2660" s="54" t="s">
        <v>2710</v>
      </c>
      <c r="B2660" s="54">
        <v>4304</v>
      </c>
      <c r="C2660" s="56" t="s">
        <v>23</v>
      </c>
      <c r="D2660" s="54" t="s">
        <v>2710</v>
      </c>
      <c r="E2660" s="54">
        <v>2826</v>
      </c>
      <c r="F2660" s="54" t="s">
        <v>2648</v>
      </c>
      <c r="G2660" s="54">
        <v>2622648.693</v>
      </c>
      <c r="H2660" s="54">
        <v>1263732.7490000001</v>
      </c>
      <c r="I2660" s="54" t="s">
        <v>21</v>
      </c>
      <c r="J2660" s="55">
        <v>39630</v>
      </c>
    </row>
    <row r="2661" spans="1:10" x14ac:dyDescent="0.3">
      <c r="A2661" s="54" t="s">
        <v>1776</v>
      </c>
      <c r="B2661" s="54">
        <v>4305</v>
      </c>
      <c r="C2661" s="56" t="s">
        <v>23</v>
      </c>
      <c r="D2661" s="54" t="s">
        <v>2707</v>
      </c>
      <c r="E2661" s="54">
        <v>2821</v>
      </c>
      <c r="F2661" s="54" t="s">
        <v>2648</v>
      </c>
      <c r="G2661" s="54">
        <v>2625977.9249999998</v>
      </c>
      <c r="H2661" s="54">
        <v>1263279.416</v>
      </c>
      <c r="I2661" s="54" t="s">
        <v>21</v>
      </c>
      <c r="J2661" s="55">
        <v>39630</v>
      </c>
    </row>
    <row r="2662" spans="1:10" x14ac:dyDescent="0.3">
      <c r="A2662" s="54" t="s">
        <v>1776</v>
      </c>
      <c r="B2662" s="54">
        <v>4305</v>
      </c>
      <c r="C2662" s="56" t="s">
        <v>23</v>
      </c>
      <c r="D2662" s="54" t="s">
        <v>1779</v>
      </c>
      <c r="E2662" s="54">
        <v>4253</v>
      </c>
      <c r="F2662" s="54" t="s">
        <v>1711</v>
      </c>
      <c r="G2662" s="54">
        <v>2626863.1260000002</v>
      </c>
      <c r="H2662" s="54">
        <v>1263792.67</v>
      </c>
      <c r="I2662" s="54" t="s">
        <v>21</v>
      </c>
      <c r="J2662" s="55">
        <v>39630</v>
      </c>
    </row>
    <row r="2663" spans="1:10" x14ac:dyDescent="0.3">
      <c r="A2663" s="54" t="s">
        <v>1776</v>
      </c>
      <c r="B2663" s="54">
        <v>4305</v>
      </c>
      <c r="C2663" s="56" t="s">
        <v>23</v>
      </c>
      <c r="D2663" s="54" t="s">
        <v>1776</v>
      </c>
      <c r="E2663" s="54">
        <v>4257</v>
      </c>
      <c r="F2663" s="54" t="s">
        <v>1711</v>
      </c>
      <c r="G2663" s="54">
        <v>2625270.6690000002</v>
      </c>
      <c r="H2663" s="54">
        <v>1264323.49</v>
      </c>
      <c r="I2663" s="54" t="s">
        <v>21</v>
      </c>
      <c r="J2663" s="55">
        <v>39630</v>
      </c>
    </row>
    <row r="2664" spans="1:10" x14ac:dyDescent="0.3">
      <c r="A2664" s="54" t="s">
        <v>1773</v>
      </c>
      <c r="B2664" s="54">
        <v>4310</v>
      </c>
      <c r="C2664" s="56" t="s">
        <v>23</v>
      </c>
      <c r="D2664" s="54" t="s">
        <v>1773</v>
      </c>
      <c r="E2664" s="54">
        <v>4258</v>
      </c>
      <c r="F2664" s="54" t="s">
        <v>1711</v>
      </c>
      <c r="G2664" s="54">
        <v>2627027.3149999999</v>
      </c>
      <c r="H2664" s="54">
        <v>1266751.3060000001</v>
      </c>
      <c r="I2664" s="54" t="s">
        <v>21</v>
      </c>
      <c r="J2664" s="55">
        <v>39630</v>
      </c>
    </row>
    <row r="2665" spans="1:10" x14ac:dyDescent="0.3">
      <c r="A2665" s="54" t="s">
        <v>1779</v>
      </c>
      <c r="B2665" s="54">
        <v>4312</v>
      </c>
      <c r="C2665" s="56" t="s">
        <v>23</v>
      </c>
      <c r="D2665" s="54" t="s">
        <v>1779</v>
      </c>
      <c r="E2665" s="54">
        <v>4253</v>
      </c>
      <c r="F2665" s="54" t="s">
        <v>1711</v>
      </c>
      <c r="G2665" s="54">
        <v>2627904.585</v>
      </c>
      <c r="H2665" s="54">
        <v>1263172.929</v>
      </c>
      <c r="I2665" s="54" t="s">
        <v>21</v>
      </c>
      <c r="J2665" s="55">
        <v>39630</v>
      </c>
    </row>
    <row r="2666" spans="1:10" x14ac:dyDescent="0.3">
      <c r="A2666" s="54" t="s">
        <v>1774</v>
      </c>
      <c r="B2666" s="54">
        <v>4313</v>
      </c>
      <c r="C2666" s="56" t="s">
        <v>23</v>
      </c>
      <c r="D2666" s="54" t="s">
        <v>1774</v>
      </c>
      <c r="E2666" s="54">
        <v>4254</v>
      </c>
      <c r="F2666" s="54" t="s">
        <v>1711</v>
      </c>
      <c r="G2666" s="54">
        <v>2631306.4500000002</v>
      </c>
      <c r="H2666" s="54">
        <v>1268532.5660000001</v>
      </c>
      <c r="I2666" s="54" t="s">
        <v>21</v>
      </c>
      <c r="J2666" s="55">
        <v>39630</v>
      </c>
    </row>
    <row r="2667" spans="1:10" x14ac:dyDescent="0.3">
      <c r="A2667" s="54" t="s">
        <v>1774</v>
      </c>
      <c r="B2667" s="54">
        <v>4313</v>
      </c>
      <c r="C2667" s="56" t="s">
        <v>23</v>
      </c>
      <c r="D2667" s="54" t="s">
        <v>1773</v>
      </c>
      <c r="E2667" s="54">
        <v>4258</v>
      </c>
      <c r="F2667" s="54" t="s">
        <v>1711</v>
      </c>
      <c r="G2667" s="54">
        <v>2629069.3199999998</v>
      </c>
      <c r="H2667" s="54">
        <v>1269416.398</v>
      </c>
      <c r="I2667" s="54" t="s">
        <v>21</v>
      </c>
      <c r="J2667" s="55">
        <v>39630</v>
      </c>
    </row>
    <row r="2668" spans="1:10" x14ac:dyDescent="0.3">
      <c r="A2668" s="54" t="s">
        <v>1767</v>
      </c>
      <c r="B2668" s="54">
        <v>4314</v>
      </c>
      <c r="C2668" s="56" t="s">
        <v>23</v>
      </c>
      <c r="D2668" s="54" t="s">
        <v>1767</v>
      </c>
      <c r="E2668" s="54">
        <v>4263</v>
      </c>
      <c r="F2668" s="54" t="s">
        <v>1711</v>
      </c>
      <c r="G2668" s="54">
        <v>2632943.284</v>
      </c>
      <c r="H2668" s="54">
        <v>1266073.811</v>
      </c>
      <c r="I2668" s="54" t="s">
        <v>21</v>
      </c>
      <c r="J2668" s="55">
        <v>39630</v>
      </c>
    </row>
    <row r="2669" spans="1:10" x14ac:dyDescent="0.3">
      <c r="A2669" s="54" t="s">
        <v>1766</v>
      </c>
      <c r="B2669" s="54">
        <v>4315</v>
      </c>
      <c r="C2669" s="56" t="s">
        <v>23</v>
      </c>
      <c r="D2669" s="54" t="s">
        <v>1767</v>
      </c>
      <c r="E2669" s="54">
        <v>4263</v>
      </c>
      <c r="F2669" s="54" t="s">
        <v>1711</v>
      </c>
      <c r="G2669" s="54">
        <v>2633851.372</v>
      </c>
      <c r="H2669" s="54">
        <v>1264597.902</v>
      </c>
      <c r="I2669" s="54" t="s">
        <v>21</v>
      </c>
      <c r="J2669" s="55">
        <v>39630</v>
      </c>
    </row>
    <row r="2670" spans="1:10" x14ac:dyDescent="0.3">
      <c r="A2670" s="54" t="s">
        <v>1766</v>
      </c>
      <c r="B2670" s="54">
        <v>4315</v>
      </c>
      <c r="C2670" s="56" t="s">
        <v>23</v>
      </c>
      <c r="D2670" s="54" t="s">
        <v>1766</v>
      </c>
      <c r="E2670" s="54">
        <v>4264</v>
      </c>
      <c r="F2670" s="54" t="s">
        <v>1711</v>
      </c>
      <c r="G2670" s="54">
        <v>2635060.517</v>
      </c>
      <c r="H2670" s="54">
        <v>1263748.621</v>
      </c>
      <c r="I2670" s="54" t="s">
        <v>21</v>
      </c>
      <c r="J2670" s="55">
        <v>39630</v>
      </c>
    </row>
    <row r="2671" spans="1:10" x14ac:dyDescent="0.3">
      <c r="A2671" s="54" t="s">
        <v>1780</v>
      </c>
      <c r="B2671" s="54">
        <v>4316</v>
      </c>
      <c r="C2671" s="56" t="s">
        <v>23</v>
      </c>
      <c r="D2671" s="54" t="s">
        <v>1781</v>
      </c>
      <c r="E2671" s="54">
        <v>2848</v>
      </c>
      <c r="F2671" s="54" t="s">
        <v>2648</v>
      </c>
      <c r="G2671" s="54">
        <v>2634452.8509999998</v>
      </c>
      <c r="H2671" s="54">
        <v>1261328.4439999999</v>
      </c>
      <c r="I2671" s="54" t="s">
        <v>21</v>
      </c>
      <c r="J2671" s="55">
        <v>39630</v>
      </c>
    </row>
    <row r="2672" spans="1:10" x14ac:dyDescent="0.3">
      <c r="A2672" s="54" t="s">
        <v>1780</v>
      </c>
      <c r="B2672" s="54">
        <v>4316</v>
      </c>
      <c r="C2672" s="56" t="s">
        <v>23</v>
      </c>
      <c r="D2672" s="54" t="s">
        <v>1780</v>
      </c>
      <c r="E2672" s="54">
        <v>4251</v>
      </c>
      <c r="F2672" s="54" t="s">
        <v>1711</v>
      </c>
      <c r="G2672" s="54">
        <v>2636073.87</v>
      </c>
      <c r="H2672" s="54">
        <v>1262116.6599999999</v>
      </c>
      <c r="I2672" s="54" t="s">
        <v>21</v>
      </c>
      <c r="J2672" s="55">
        <v>39630</v>
      </c>
    </row>
    <row r="2673" spans="1:10" x14ac:dyDescent="0.3">
      <c r="A2673" s="54" t="s">
        <v>1769</v>
      </c>
      <c r="B2673" s="54">
        <v>4317</v>
      </c>
      <c r="C2673" s="56" t="s">
        <v>23</v>
      </c>
      <c r="D2673" s="54" t="s">
        <v>1769</v>
      </c>
      <c r="E2673" s="54">
        <v>4262</v>
      </c>
      <c r="F2673" s="54" t="s">
        <v>1711</v>
      </c>
      <c r="G2673" s="54">
        <v>2637330.625</v>
      </c>
      <c r="H2673" s="54">
        <v>1260748.7579999999</v>
      </c>
      <c r="I2673" s="54" t="s">
        <v>21</v>
      </c>
      <c r="J2673" s="55">
        <v>39630</v>
      </c>
    </row>
    <row r="2674" spans="1:10" x14ac:dyDescent="0.3">
      <c r="A2674" s="54" t="s">
        <v>1778</v>
      </c>
      <c r="B2674" s="54">
        <v>4322</v>
      </c>
      <c r="C2674" s="56" t="s">
        <v>23</v>
      </c>
      <c r="D2674" s="54" t="s">
        <v>1778</v>
      </c>
      <c r="E2674" s="54">
        <v>4255</v>
      </c>
      <c r="F2674" s="54" t="s">
        <v>1711</v>
      </c>
      <c r="G2674" s="54">
        <v>2636085.5079999999</v>
      </c>
      <c r="H2674" s="54">
        <v>1266123.17</v>
      </c>
      <c r="I2674" s="54" t="s">
        <v>21</v>
      </c>
      <c r="J2674" s="55">
        <v>39630</v>
      </c>
    </row>
    <row r="2675" spans="1:10" x14ac:dyDescent="0.3">
      <c r="A2675" s="54" t="s">
        <v>1768</v>
      </c>
      <c r="B2675" s="54">
        <v>4323</v>
      </c>
      <c r="C2675" s="56" t="s">
        <v>23</v>
      </c>
      <c r="D2675" s="54" t="s">
        <v>1768</v>
      </c>
      <c r="E2675" s="54">
        <v>4261</v>
      </c>
      <c r="F2675" s="54" t="s">
        <v>1711</v>
      </c>
      <c r="G2675" s="54">
        <v>2634330.9619999998</v>
      </c>
      <c r="H2675" s="54">
        <v>1268867.1680000001</v>
      </c>
      <c r="I2675" s="54" t="s">
        <v>21</v>
      </c>
      <c r="J2675" s="55">
        <v>39630</v>
      </c>
    </row>
    <row r="2676" spans="1:10" x14ac:dyDescent="0.3">
      <c r="A2676" s="54" t="s">
        <v>1768</v>
      </c>
      <c r="B2676" s="54">
        <v>4323</v>
      </c>
      <c r="C2676" s="56" t="s">
        <v>23</v>
      </c>
      <c r="D2676" s="54" t="s">
        <v>1767</v>
      </c>
      <c r="E2676" s="54">
        <v>4263</v>
      </c>
      <c r="F2676" s="54" t="s">
        <v>1711</v>
      </c>
      <c r="G2676" s="54">
        <v>2634358.4309999999</v>
      </c>
      <c r="H2676" s="54">
        <v>1267206.8330000001</v>
      </c>
      <c r="I2676" s="54" t="s">
        <v>21</v>
      </c>
      <c r="J2676" s="55">
        <v>39630</v>
      </c>
    </row>
    <row r="2677" spans="1:10" x14ac:dyDescent="0.3">
      <c r="A2677" s="54" t="s">
        <v>1777</v>
      </c>
      <c r="B2677" s="54">
        <v>4324</v>
      </c>
      <c r="C2677" s="56" t="s">
        <v>23</v>
      </c>
      <c r="D2677" s="54" t="s">
        <v>1777</v>
      </c>
      <c r="E2677" s="54">
        <v>4256</v>
      </c>
      <c r="F2677" s="54" t="s">
        <v>1711</v>
      </c>
      <c r="G2677" s="54">
        <v>2637662.2110000001</v>
      </c>
      <c r="H2677" s="54">
        <v>1264277.081</v>
      </c>
      <c r="I2677" s="54" t="s">
        <v>21</v>
      </c>
      <c r="J2677" s="55">
        <v>39630</v>
      </c>
    </row>
    <row r="2678" spans="1:10" x14ac:dyDescent="0.3">
      <c r="A2678" s="54" t="s">
        <v>1772</v>
      </c>
      <c r="B2678" s="54">
        <v>4325</v>
      </c>
      <c r="C2678" s="56" t="s">
        <v>23</v>
      </c>
      <c r="D2678" s="54" t="s">
        <v>1772</v>
      </c>
      <c r="E2678" s="54">
        <v>4259</v>
      </c>
      <c r="F2678" s="54" t="s">
        <v>1711</v>
      </c>
      <c r="G2678" s="54">
        <v>2639507.04</v>
      </c>
      <c r="H2678" s="54">
        <v>1262709.8259999999</v>
      </c>
      <c r="I2678" s="54" t="s">
        <v>21</v>
      </c>
      <c r="J2678" s="55">
        <v>39630</v>
      </c>
    </row>
    <row r="2679" spans="1:10" x14ac:dyDescent="0.3">
      <c r="A2679" s="54" t="s">
        <v>1771</v>
      </c>
      <c r="B2679" s="54">
        <v>4332</v>
      </c>
      <c r="C2679" s="56" t="s">
        <v>23</v>
      </c>
      <c r="D2679" s="54" t="s">
        <v>1770</v>
      </c>
      <c r="E2679" s="54">
        <v>4260</v>
      </c>
      <c r="F2679" s="54" t="s">
        <v>1711</v>
      </c>
      <c r="G2679" s="54">
        <v>2638490.0389999999</v>
      </c>
      <c r="H2679" s="54">
        <v>1265677.3640000001</v>
      </c>
      <c r="I2679" s="54" t="s">
        <v>21</v>
      </c>
      <c r="J2679" s="55">
        <v>39630</v>
      </c>
    </row>
    <row r="2680" spans="1:10" x14ac:dyDescent="0.3">
      <c r="A2680" s="54" t="s">
        <v>1862</v>
      </c>
      <c r="B2680" s="54">
        <v>4333</v>
      </c>
      <c r="C2680" s="56" t="s">
        <v>23</v>
      </c>
      <c r="D2680" s="54" t="s">
        <v>1861</v>
      </c>
      <c r="E2680" s="54">
        <v>4172</v>
      </c>
      <c r="F2680" s="54" t="s">
        <v>1711</v>
      </c>
      <c r="G2680" s="54">
        <v>2639434.6690000002</v>
      </c>
      <c r="H2680" s="54">
        <v>1265096.8030000001</v>
      </c>
      <c r="I2680" s="54" t="s">
        <v>21</v>
      </c>
      <c r="J2680" s="55">
        <v>39630</v>
      </c>
    </row>
    <row r="2681" spans="1:10" x14ac:dyDescent="0.3">
      <c r="A2681" s="54" t="s">
        <v>1857</v>
      </c>
      <c r="B2681" s="54">
        <v>4334</v>
      </c>
      <c r="C2681" s="56" t="s">
        <v>23</v>
      </c>
      <c r="D2681" s="54" t="s">
        <v>1856</v>
      </c>
      <c r="E2681" s="54">
        <v>4177</v>
      </c>
      <c r="F2681" s="54" t="s">
        <v>1711</v>
      </c>
      <c r="G2681" s="54">
        <v>2641065.6120000002</v>
      </c>
      <c r="H2681" s="54">
        <v>1266920.308</v>
      </c>
      <c r="I2681" s="54" t="s">
        <v>21</v>
      </c>
      <c r="J2681" s="55">
        <v>39630</v>
      </c>
    </row>
    <row r="2682" spans="1:10" x14ac:dyDescent="0.3">
      <c r="A2682" s="54" t="s">
        <v>2703</v>
      </c>
      <c r="B2682" s="54">
        <v>4402</v>
      </c>
      <c r="C2682" s="56" t="s">
        <v>23</v>
      </c>
      <c r="D2682" s="54" t="s">
        <v>2703</v>
      </c>
      <c r="E2682" s="54">
        <v>2824</v>
      </c>
      <c r="F2682" s="54" t="s">
        <v>2648</v>
      </c>
      <c r="G2682" s="54">
        <v>2620168.6800000002</v>
      </c>
      <c r="H2682" s="54">
        <v>1261309.8149999999</v>
      </c>
      <c r="I2682" s="54" t="s">
        <v>21</v>
      </c>
      <c r="J2682" s="55">
        <v>39630</v>
      </c>
    </row>
    <row r="2683" spans="1:10" x14ac:dyDescent="0.3">
      <c r="A2683" s="54" t="s">
        <v>2703</v>
      </c>
      <c r="B2683" s="54">
        <v>4402</v>
      </c>
      <c r="C2683" s="56" t="s">
        <v>23</v>
      </c>
      <c r="D2683" s="54" t="s">
        <v>2702</v>
      </c>
      <c r="E2683" s="54">
        <v>2831</v>
      </c>
      <c r="F2683" s="54" t="s">
        <v>2648</v>
      </c>
      <c r="G2683" s="54">
        <v>2619249.7480000001</v>
      </c>
      <c r="H2683" s="54">
        <v>1261472.4410000001</v>
      </c>
      <c r="I2683" s="54" t="s">
        <v>21</v>
      </c>
      <c r="J2683" s="55">
        <v>39630</v>
      </c>
    </row>
    <row r="2684" spans="1:10" x14ac:dyDescent="0.3">
      <c r="A2684" s="54" t="s">
        <v>2706</v>
      </c>
      <c r="B2684" s="54">
        <v>4410</v>
      </c>
      <c r="C2684" s="56" t="s">
        <v>23</v>
      </c>
      <c r="D2684" s="54" t="s">
        <v>2712</v>
      </c>
      <c r="E2684" s="54">
        <v>2823</v>
      </c>
      <c r="F2684" s="54" t="s">
        <v>2648</v>
      </c>
      <c r="G2684" s="54">
        <v>2622606.4330000002</v>
      </c>
      <c r="H2684" s="54">
        <v>1257261.1640000001</v>
      </c>
      <c r="I2684" s="54" t="s">
        <v>21</v>
      </c>
      <c r="J2684" s="55">
        <v>39630</v>
      </c>
    </row>
    <row r="2685" spans="1:10" x14ac:dyDescent="0.3">
      <c r="A2685" s="54" t="s">
        <v>2706</v>
      </c>
      <c r="B2685" s="54">
        <v>4410</v>
      </c>
      <c r="C2685" s="56" t="s">
        <v>23</v>
      </c>
      <c r="D2685" s="54" t="s">
        <v>2706</v>
      </c>
      <c r="E2685" s="54">
        <v>2829</v>
      </c>
      <c r="F2685" s="54" t="s">
        <v>2648</v>
      </c>
      <c r="G2685" s="54">
        <v>2621618.6809999999</v>
      </c>
      <c r="H2685" s="54">
        <v>1259171.5020000001</v>
      </c>
      <c r="I2685" s="54" t="s">
        <v>21</v>
      </c>
      <c r="J2685" s="55">
        <v>39630</v>
      </c>
    </row>
    <row r="2686" spans="1:10" x14ac:dyDescent="0.3">
      <c r="A2686" s="54" t="s">
        <v>2699</v>
      </c>
      <c r="B2686" s="54">
        <v>4411</v>
      </c>
      <c r="C2686" s="56" t="s">
        <v>23</v>
      </c>
      <c r="D2686" s="54" t="s">
        <v>2699</v>
      </c>
      <c r="E2686" s="54">
        <v>2833</v>
      </c>
      <c r="F2686" s="54" t="s">
        <v>2648</v>
      </c>
      <c r="G2686" s="54">
        <v>2620716.3059999999</v>
      </c>
      <c r="H2686" s="54">
        <v>1256705.892</v>
      </c>
      <c r="I2686" s="54" t="s">
        <v>21</v>
      </c>
      <c r="J2686" s="55">
        <v>39630</v>
      </c>
    </row>
    <row r="2687" spans="1:10" x14ac:dyDescent="0.3">
      <c r="A2687" s="54" t="s">
        <v>2700</v>
      </c>
      <c r="B2687" s="54">
        <v>4412</v>
      </c>
      <c r="C2687" s="56" t="s">
        <v>23</v>
      </c>
      <c r="D2687" s="54" t="s">
        <v>2857</v>
      </c>
      <c r="E2687" s="54">
        <v>2478</v>
      </c>
      <c r="F2687" s="54" t="s">
        <v>2754</v>
      </c>
      <c r="G2687" s="54">
        <v>2619202.9070000001</v>
      </c>
      <c r="H2687" s="54">
        <v>1257665.595</v>
      </c>
      <c r="I2687" s="54" t="s">
        <v>21</v>
      </c>
      <c r="J2687" s="55">
        <v>39630</v>
      </c>
    </row>
    <row r="2688" spans="1:10" x14ac:dyDescent="0.3">
      <c r="A2688" s="54" t="s">
        <v>2700</v>
      </c>
      <c r="B2688" s="54">
        <v>4412</v>
      </c>
      <c r="C2688" s="56" t="s">
        <v>23</v>
      </c>
      <c r="D2688" s="54" t="s">
        <v>2699</v>
      </c>
      <c r="E2688" s="54">
        <v>2833</v>
      </c>
      <c r="F2688" s="54" t="s">
        <v>2648</v>
      </c>
      <c r="G2688" s="54">
        <v>2619822.7740000002</v>
      </c>
      <c r="H2688" s="54">
        <v>1256899.2290000001</v>
      </c>
      <c r="I2688" s="54" t="s">
        <v>21</v>
      </c>
      <c r="J2688" s="55">
        <v>39630</v>
      </c>
    </row>
    <row r="2689" spans="1:10" x14ac:dyDescent="0.3">
      <c r="A2689" s="54" t="s">
        <v>2869</v>
      </c>
      <c r="B2689" s="54">
        <v>4413</v>
      </c>
      <c r="C2689" s="56" t="s">
        <v>23</v>
      </c>
      <c r="D2689" s="54" t="s">
        <v>2868</v>
      </c>
      <c r="E2689" s="54">
        <v>2472</v>
      </c>
      <c r="F2689" s="54" t="s">
        <v>2754</v>
      </c>
      <c r="G2689" s="54">
        <v>2617554.986</v>
      </c>
      <c r="H2689" s="54">
        <v>1255415.709</v>
      </c>
      <c r="I2689" s="54" t="s">
        <v>21</v>
      </c>
      <c r="J2689" s="55">
        <v>39630</v>
      </c>
    </row>
    <row r="2690" spans="1:10" x14ac:dyDescent="0.3">
      <c r="A2690" s="54" t="s">
        <v>2711</v>
      </c>
      <c r="B2690" s="54">
        <v>4414</v>
      </c>
      <c r="C2690" s="56" t="s">
        <v>23</v>
      </c>
      <c r="D2690" s="54" t="s">
        <v>2711</v>
      </c>
      <c r="E2690" s="54">
        <v>2825</v>
      </c>
      <c r="F2690" s="54" t="s">
        <v>2648</v>
      </c>
      <c r="G2690" s="54">
        <v>2622278.6979999999</v>
      </c>
      <c r="H2690" s="54">
        <v>1262112.6240000001</v>
      </c>
      <c r="I2690" s="54" t="s">
        <v>21</v>
      </c>
      <c r="J2690" s="55">
        <v>39630</v>
      </c>
    </row>
    <row r="2691" spans="1:10" x14ac:dyDescent="0.3">
      <c r="A2691" s="54" t="s">
        <v>2708</v>
      </c>
      <c r="B2691" s="54">
        <v>4415</v>
      </c>
      <c r="C2691" s="56" t="s">
        <v>23</v>
      </c>
      <c r="D2691" s="54" t="s">
        <v>2708</v>
      </c>
      <c r="E2691" s="54">
        <v>2828</v>
      </c>
      <c r="F2691" s="54" t="s">
        <v>2648</v>
      </c>
      <c r="G2691" s="54">
        <v>2624702.0669999998</v>
      </c>
      <c r="H2691" s="54">
        <v>1257667.585</v>
      </c>
      <c r="I2691" s="54" t="s">
        <v>21</v>
      </c>
      <c r="J2691" s="55">
        <v>39630</v>
      </c>
    </row>
    <row r="2692" spans="1:10" x14ac:dyDescent="0.3">
      <c r="A2692" s="54" t="s">
        <v>2708</v>
      </c>
      <c r="B2692" s="54">
        <v>4415</v>
      </c>
      <c r="C2692" s="56" t="s">
        <v>23</v>
      </c>
      <c r="D2692" s="54" t="s">
        <v>2706</v>
      </c>
      <c r="E2692" s="54">
        <v>2829</v>
      </c>
      <c r="F2692" s="54" t="s">
        <v>2648</v>
      </c>
      <c r="G2692" s="54">
        <v>2623594.7319999998</v>
      </c>
      <c r="H2692" s="54">
        <v>1258370.5079999999</v>
      </c>
      <c r="I2692" s="54" t="s">
        <v>21</v>
      </c>
      <c r="J2692" s="55">
        <v>39630</v>
      </c>
    </row>
    <row r="2693" spans="1:10" x14ac:dyDescent="0.3">
      <c r="A2693" s="54" t="s">
        <v>2712</v>
      </c>
      <c r="B2693" s="54">
        <v>4416</v>
      </c>
      <c r="C2693" s="56" t="s">
        <v>23</v>
      </c>
      <c r="D2693" s="54" t="s">
        <v>2712</v>
      </c>
      <c r="E2693" s="54">
        <v>2823</v>
      </c>
      <c r="F2693" s="54" t="s">
        <v>2648</v>
      </c>
      <c r="G2693" s="54">
        <v>2622336.6</v>
      </c>
      <c r="H2693" s="54">
        <v>1255184.4539999999</v>
      </c>
      <c r="I2693" s="54" t="s">
        <v>21</v>
      </c>
      <c r="J2693" s="55">
        <v>39630</v>
      </c>
    </row>
    <row r="2694" spans="1:10" x14ac:dyDescent="0.3">
      <c r="A2694" s="54" t="s">
        <v>2698</v>
      </c>
      <c r="B2694" s="54">
        <v>4417</v>
      </c>
      <c r="C2694" s="56" t="s">
        <v>23</v>
      </c>
      <c r="D2694" s="54" t="s">
        <v>2698</v>
      </c>
      <c r="E2694" s="54">
        <v>2834</v>
      </c>
      <c r="F2694" s="54" t="s">
        <v>2648</v>
      </c>
      <c r="G2694" s="54">
        <v>2619630.6630000002</v>
      </c>
      <c r="H2694" s="54">
        <v>1252966.4720000001</v>
      </c>
      <c r="I2694" s="54" t="s">
        <v>21</v>
      </c>
      <c r="J2694" s="55">
        <v>39630</v>
      </c>
    </row>
    <row r="2695" spans="1:10" x14ac:dyDescent="0.3">
      <c r="A2695" s="54" t="s">
        <v>2651</v>
      </c>
      <c r="B2695" s="54">
        <v>4418</v>
      </c>
      <c r="C2695" s="56" t="s">
        <v>23</v>
      </c>
      <c r="D2695" s="54" t="s">
        <v>2898</v>
      </c>
      <c r="E2695" s="54">
        <v>2428</v>
      </c>
      <c r="F2695" s="54" t="s">
        <v>2754</v>
      </c>
      <c r="G2695" s="54">
        <v>2619668.9130000002</v>
      </c>
      <c r="H2695" s="54">
        <v>1246733.4820000001</v>
      </c>
      <c r="I2695" s="54" t="s">
        <v>21</v>
      </c>
      <c r="J2695" s="55">
        <v>39630</v>
      </c>
    </row>
    <row r="2696" spans="1:10" x14ac:dyDescent="0.3">
      <c r="A2696" s="54" t="s">
        <v>2651</v>
      </c>
      <c r="B2696" s="54">
        <v>4418</v>
      </c>
      <c r="C2696" s="56" t="s">
        <v>23</v>
      </c>
      <c r="D2696" s="54" t="s">
        <v>2658</v>
      </c>
      <c r="E2696" s="54">
        <v>2889</v>
      </c>
      <c r="F2696" s="54" t="s">
        <v>2648</v>
      </c>
      <c r="G2696" s="54">
        <v>2618697.719</v>
      </c>
      <c r="H2696" s="54">
        <v>1247288.004</v>
      </c>
      <c r="I2696" s="54" t="s">
        <v>21</v>
      </c>
      <c r="J2696" s="55">
        <v>39630</v>
      </c>
    </row>
    <row r="2697" spans="1:10" x14ac:dyDescent="0.3">
      <c r="A2697" s="54" t="s">
        <v>2651</v>
      </c>
      <c r="B2697" s="54">
        <v>4418</v>
      </c>
      <c r="C2697" s="56" t="s">
        <v>23</v>
      </c>
      <c r="D2697" s="54" t="s">
        <v>2651</v>
      </c>
      <c r="E2697" s="54">
        <v>2893</v>
      </c>
      <c r="F2697" s="54" t="s">
        <v>2648</v>
      </c>
      <c r="G2697" s="54">
        <v>2618800.8939999999</v>
      </c>
      <c r="H2697" s="54">
        <v>1249925.8160000001</v>
      </c>
      <c r="I2697" s="54" t="s">
        <v>21</v>
      </c>
      <c r="J2697" s="55">
        <v>39630</v>
      </c>
    </row>
    <row r="2698" spans="1:10" x14ac:dyDescent="0.3">
      <c r="A2698" s="54" t="s">
        <v>2651</v>
      </c>
      <c r="B2698" s="54">
        <v>4418</v>
      </c>
      <c r="C2698" s="56" t="s">
        <v>23</v>
      </c>
      <c r="D2698" s="54" t="s">
        <v>2649</v>
      </c>
      <c r="E2698" s="54">
        <v>2895</v>
      </c>
      <c r="F2698" s="54" t="s">
        <v>2648</v>
      </c>
      <c r="G2698" s="54">
        <v>2619846.0649999999</v>
      </c>
      <c r="H2698" s="54">
        <v>1247065.3500000001</v>
      </c>
      <c r="I2698" s="54" t="s">
        <v>21</v>
      </c>
      <c r="J2698" s="55">
        <v>39630</v>
      </c>
    </row>
    <row r="2699" spans="1:10" x14ac:dyDescent="0.3">
      <c r="A2699" s="54" t="s">
        <v>2705</v>
      </c>
      <c r="B2699" s="54">
        <v>4419</v>
      </c>
      <c r="C2699" s="56" t="s">
        <v>23</v>
      </c>
      <c r="D2699" s="54" t="s">
        <v>2705</v>
      </c>
      <c r="E2699" s="54">
        <v>2830</v>
      </c>
      <c r="F2699" s="54" t="s">
        <v>2648</v>
      </c>
      <c r="G2699" s="54">
        <v>2619670.85</v>
      </c>
      <c r="H2699" s="54">
        <v>1255355.9850000001</v>
      </c>
      <c r="I2699" s="54" t="s">
        <v>21</v>
      </c>
      <c r="J2699" s="55">
        <v>39630</v>
      </c>
    </row>
    <row r="2700" spans="1:10" x14ac:dyDescent="0.3">
      <c r="A2700" s="54" t="s">
        <v>2858</v>
      </c>
      <c r="B2700" s="54">
        <v>4421</v>
      </c>
      <c r="C2700" s="56" t="s">
        <v>23</v>
      </c>
      <c r="D2700" s="54" t="s">
        <v>2857</v>
      </c>
      <c r="E2700" s="54">
        <v>2478</v>
      </c>
      <c r="F2700" s="54" t="s">
        <v>2754</v>
      </c>
      <c r="G2700" s="54">
        <v>2618832.264</v>
      </c>
      <c r="H2700" s="54">
        <v>1256530.8640000001</v>
      </c>
      <c r="I2700" s="54" t="s">
        <v>21</v>
      </c>
      <c r="J2700" s="55">
        <v>39630</v>
      </c>
    </row>
    <row r="2701" spans="1:10" x14ac:dyDescent="0.3">
      <c r="A2701" s="54" t="s">
        <v>2707</v>
      </c>
      <c r="B2701" s="54">
        <v>4422</v>
      </c>
      <c r="C2701" s="56" t="s">
        <v>23</v>
      </c>
      <c r="D2701" s="54" t="s">
        <v>2707</v>
      </c>
      <c r="E2701" s="54">
        <v>2821</v>
      </c>
      <c r="F2701" s="54" t="s">
        <v>2648</v>
      </c>
      <c r="G2701" s="54">
        <v>2624702.9700000002</v>
      </c>
      <c r="H2701" s="54">
        <v>1261931.2890000001</v>
      </c>
      <c r="I2701" s="54" t="s">
        <v>21</v>
      </c>
      <c r="J2701" s="55">
        <v>39630</v>
      </c>
    </row>
    <row r="2702" spans="1:10" x14ac:dyDescent="0.3">
      <c r="A2702" s="54" t="s">
        <v>2707</v>
      </c>
      <c r="B2702" s="54">
        <v>4422</v>
      </c>
      <c r="C2702" s="56" t="s">
        <v>23</v>
      </c>
      <c r="D2702" s="54" t="s">
        <v>2706</v>
      </c>
      <c r="E2702" s="54">
        <v>2829</v>
      </c>
      <c r="F2702" s="54" t="s">
        <v>2648</v>
      </c>
      <c r="G2702" s="54">
        <v>2623430.4879999999</v>
      </c>
      <c r="H2702" s="54">
        <v>1261087.7209999999</v>
      </c>
      <c r="I2702" s="54" t="s">
        <v>21</v>
      </c>
      <c r="J2702" s="55">
        <v>39630</v>
      </c>
    </row>
    <row r="2703" spans="1:10" x14ac:dyDescent="0.3">
      <c r="A2703" s="54" t="s">
        <v>2709</v>
      </c>
      <c r="B2703" s="54">
        <v>4423</v>
      </c>
      <c r="C2703" s="56" t="s">
        <v>23</v>
      </c>
      <c r="D2703" s="54" t="s">
        <v>2709</v>
      </c>
      <c r="E2703" s="54">
        <v>2827</v>
      </c>
      <c r="F2703" s="54" t="s">
        <v>2648</v>
      </c>
      <c r="G2703" s="54">
        <v>2625861.0860000001</v>
      </c>
      <c r="H2703" s="54">
        <v>1260185.328</v>
      </c>
      <c r="I2703" s="54" t="s">
        <v>21</v>
      </c>
      <c r="J2703" s="55">
        <v>39630</v>
      </c>
    </row>
    <row r="2704" spans="1:10" x14ac:dyDescent="0.3">
      <c r="A2704" s="54" t="s">
        <v>2669</v>
      </c>
      <c r="B2704" s="54">
        <v>4424</v>
      </c>
      <c r="C2704" s="56" t="s">
        <v>23</v>
      </c>
      <c r="D2704" s="54" t="s">
        <v>2669</v>
      </c>
      <c r="E2704" s="54">
        <v>2881</v>
      </c>
      <c r="F2704" s="54" t="s">
        <v>2648</v>
      </c>
      <c r="G2704" s="54">
        <v>2621171.3659999999</v>
      </c>
      <c r="H2704" s="54">
        <v>1251772.2320000001</v>
      </c>
      <c r="I2704" s="54" t="s">
        <v>21</v>
      </c>
      <c r="J2704" s="55">
        <v>39630</v>
      </c>
    </row>
    <row r="2705" spans="1:10" x14ac:dyDescent="0.3">
      <c r="A2705" s="54" t="s">
        <v>2652</v>
      </c>
      <c r="B2705" s="54">
        <v>4425</v>
      </c>
      <c r="C2705" s="56" t="s">
        <v>23</v>
      </c>
      <c r="D2705" s="54" t="s">
        <v>2669</v>
      </c>
      <c r="E2705" s="54">
        <v>2881</v>
      </c>
      <c r="F2705" s="54" t="s">
        <v>2648</v>
      </c>
      <c r="G2705" s="54">
        <v>2619930.0890000002</v>
      </c>
      <c r="H2705" s="54">
        <v>1251155.0589999999</v>
      </c>
      <c r="I2705" s="54" t="s">
        <v>21</v>
      </c>
      <c r="J2705" s="55">
        <v>39630</v>
      </c>
    </row>
    <row r="2706" spans="1:10" x14ac:dyDescent="0.3">
      <c r="A2706" s="54" t="s">
        <v>2652</v>
      </c>
      <c r="B2706" s="54">
        <v>4425</v>
      </c>
      <c r="C2706" s="56" t="s">
        <v>23</v>
      </c>
      <c r="D2706" s="54" t="s">
        <v>2652</v>
      </c>
      <c r="E2706" s="54">
        <v>2894</v>
      </c>
      <c r="F2706" s="54" t="s">
        <v>2648</v>
      </c>
      <c r="G2706" s="54">
        <v>2621033.1</v>
      </c>
      <c r="H2706" s="54">
        <v>1250136.6470000001</v>
      </c>
      <c r="I2706" s="54" t="s">
        <v>21</v>
      </c>
      <c r="J2706" s="55">
        <v>39630</v>
      </c>
    </row>
    <row r="2707" spans="1:10" x14ac:dyDescent="0.3">
      <c r="A2707" s="54" t="s">
        <v>2658</v>
      </c>
      <c r="B2707" s="54">
        <v>4426</v>
      </c>
      <c r="C2707" s="56" t="s">
        <v>23</v>
      </c>
      <c r="D2707" s="54" t="s">
        <v>2658</v>
      </c>
      <c r="E2707" s="54">
        <v>2889</v>
      </c>
      <c r="F2707" s="54" t="s">
        <v>2648</v>
      </c>
      <c r="G2707" s="54">
        <v>2617059.2719999999</v>
      </c>
      <c r="H2707" s="54">
        <v>1247784.0989999999</v>
      </c>
      <c r="I2707" s="54" t="s">
        <v>21</v>
      </c>
      <c r="J2707" s="55">
        <v>39630</v>
      </c>
    </row>
    <row r="2708" spans="1:10" x14ac:dyDescent="0.3">
      <c r="A2708" s="54" t="s">
        <v>2657</v>
      </c>
      <c r="B2708" s="54">
        <v>4431</v>
      </c>
      <c r="C2708" s="56" t="s">
        <v>23</v>
      </c>
      <c r="D2708" s="54" t="s">
        <v>2657</v>
      </c>
      <c r="E2708" s="54">
        <v>2882</v>
      </c>
      <c r="F2708" s="54" t="s">
        <v>2648</v>
      </c>
      <c r="G2708" s="54">
        <v>2625938.8620000002</v>
      </c>
      <c r="H2708" s="54">
        <v>1249349.118</v>
      </c>
      <c r="I2708" s="54" t="s">
        <v>21</v>
      </c>
      <c r="J2708" s="55">
        <v>39630</v>
      </c>
    </row>
    <row r="2709" spans="1:10" x14ac:dyDescent="0.3">
      <c r="A2709" s="54" t="s">
        <v>2657</v>
      </c>
      <c r="B2709" s="54">
        <v>4431</v>
      </c>
      <c r="C2709" s="56" t="s">
        <v>23</v>
      </c>
      <c r="D2709" s="54" t="s">
        <v>2656</v>
      </c>
      <c r="E2709" s="54">
        <v>2891</v>
      </c>
      <c r="F2709" s="54" t="s">
        <v>2648</v>
      </c>
      <c r="G2709" s="54">
        <v>2624843.1129999999</v>
      </c>
      <c r="H2709" s="54">
        <v>1250202.19</v>
      </c>
      <c r="I2709" s="54" t="s">
        <v>21</v>
      </c>
      <c r="J2709" s="55">
        <v>39630</v>
      </c>
    </row>
    <row r="2710" spans="1:10" x14ac:dyDescent="0.3">
      <c r="A2710" s="54" t="s">
        <v>2661</v>
      </c>
      <c r="B2710" s="54">
        <v>4432</v>
      </c>
      <c r="C2710" s="56" t="s">
        <v>23</v>
      </c>
      <c r="D2710" s="54" t="s">
        <v>2661</v>
      </c>
      <c r="E2710" s="54">
        <v>2887</v>
      </c>
      <c r="F2710" s="54" t="s">
        <v>2648</v>
      </c>
      <c r="G2710" s="54">
        <v>2623725.8650000002</v>
      </c>
      <c r="H2710" s="54">
        <v>1253016.0020000001</v>
      </c>
      <c r="I2710" s="54" t="s">
        <v>21</v>
      </c>
      <c r="J2710" s="55">
        <v>39630</v>
      </c>
    </row>
    <row r="2711" spans="1:10" x14ac:dyDescent="0.3">
      <c r="A2711" s="54" t="s">
        <v>2701</v>
      </c>
      <c r="B2711" s="54">
        <v>4433</v>
      </c>
      <c r="C2711" s="56" t="s">
        <v>23</v>
      </c>
      <c r="D2711" s="54" t="s">
        <v>2701</v>
      </c>
      <c r="E2711" s="54">
        <v>2832</v>
      </c>
      <c r="F2711" s="54" t="s">
        <v>2648</v>
      </c>
      <c r="G2711" s="54">
        <v>2624802.7760000001</v>
      </c>
      <c r="H2711" s="54">
        <v>1255460.93</v>
      </c>
      <c r="I2711" s="54" t="s">
        <v>21</v>
      </c>
      <c r="J2711" s="55">
        <v>39630</v>
      </c>
    </row>
    <row r="2712" spans="1:10" x14ac:dyDescent="0.3">
      <c r="A2712" s="54" t="s">
        <v>2662</v>
      </c>
      <c r="B2712" s="54">
        <v>4434</v>
      </c>
      <c r="C2712" s="56" t="s">
        <v>23</v>
      </c>
      <c r="D2712" s="54" t="s">
        <v>2657</v>
      </c>
      <c r="E2712" s="54">
        <v>2882</v>
      </c>
      <c r="F2712" s="54" t="s">
        <v>2648</v>
      </c>
      <c r="G2712" s="54">
        <v>2625296.9959999998</v>
      </c>
      <c r="H2712" s="54">
        <v>1251060.5390000001</v>
      </c>
      <c r="I2712" s="54" t="s">
        <v>21</v>
      </c>
      <c r="J2712" s="55">
        <v>39630</v>
      </c>
    </row>
    <row r="2713" spans="1:10" x14ac:dyDescent="0.3">
      <c r="A2713" s="54" t="s">
        <v>2662</v>
      </c>
      <c r="B2713" s="54">
        <v>4434</v>
      </c>
      <c r="C2713" s="56" t="s">
        <v>23</v>
      </c>
      <c r="D2713" s="54" t="s">
        <v>2662</v>
      </c>
      <c r="E2713" s="54">
        <v>2886</v>
      </c>
      <c r="F2713" s="54" t="s">
        <v>2648</v>
      </c>
      <c r="G2713" s="54">
        <v>2625339.2829999998</v>
      </c>
      <c r="H2713" s="54">
        <v>1252987.868</v>
      </c>
      <c r="I2713" s="54" t="s">
        <v>21</v>
      </c>
      <c r="J2713" s="55">
        <v>39630</v>
      </c>
    </row>
    <row r="2714" spans="1:10" x14ac:dyDescent="0.3">
      <c r="A2714" s="54" t="s">
        <v>2656</v>
      </c>
      <c r="B2714" s="54">
        <v>4435</v>
      </c>
      <c r="C2714" s="56" t="s">
        <v>23</v>
      </c>
      <c r="D2714" s="54" t="s">
        <v>2656</v>
      </c>
      <c r="E2714" s="54">
        <v>2891</v>
      </c>
      <c r="F2714" s="54" t="s">
        <v>2648</v>
      </c>
      <c r="G2714" s="54">
        <v>2623570.6310000001</v>
      </c>
      <c r="H2714" s="54">
        <v>1251337.841</v>
      </c>
      <c r="I2714" s="54" t="s">
        <v>21</v>
      </c>
      <c r="J2714" s="55">
        <v>39630</v>
      </c>
    </row>
    <row r="2715" spans="1:10" x14ac:dyDescent="0.3">
      <c r="A2715" s="54" t="s">
        <v>2656</v>
      </c>
      <c r="B2715" s="54">
        <v>4435</v>
      </c>
      <c r="C2715" s="56" t="s">
        <v>23</v>
      </c>
      <c r="D2715" s="54" t="s">
        <v>2653</v>
      </c>
      <c r="E2715" s="54">
        <v>2892</v>
      </c>
      <c r="F2715" s="54" t="s">
        <v>2648</v>
      </c>
      <c r="G2715" s="54">
        <v>2623007.4169999999</v>
      </c>
      <c r="H2715" s="54">
        <v>1250226.94</v>
      </c>
      <c r="I2715" s="54" t="s">
        <v>21</v>
      </c>
      <c r="J2715" s="55">
        <v>39630</v>
      </c>
    </row>
    <row r="2716" spans="1:10" x14ac:dyDescent="0.3">
      <c r="A2716" s="54" t="s">
        <v>2654</v>
      </c>
      <c r="B2716" s="54">
        <v>4436</v>
      </c>
      <c r="C2716" s="56" t="s">
        <v>46</v>
      </c>
      <c r="D2716" s="54" t="s">
        <v>2654</v>
      </c>
      <c r="E2716" s="54">
        <v>2890</v>
      </c>
      <c r="F2716" s="54" t="s">
        <v>2648</v>
      </c>
      <c r="G2716" s="54">
        <v>2621271.3879999998</v>
      </c>
      <c r="H2716" s="54">
        <v>1248667.152</v>
      </c>
      <c r="I2716" s="54" t="s">
        <v>21</v>
      </c>
      <c r="J2716" s="55">
        <v>39630</v>
      </c>
    </row>
    <row r="2717" spans="1:10" x14ac:dyDescent="0.3">
      <c r="A2717" s="54" t="s">
        <v>2654</v>
      </c>
      <c r="B2717" s="54">
        <v>4436</v>
      </c>
      <c r="C2717" s="56" t="s">
        <v>46</v>
      </c>
      <c r="D2717" s="54" t="s">
        <v>2653</v>
      </c>
      <c r="E2717" s="54">
        <v>2892</v>
      </c>
      <c r="F2717" s="54" t="s">
        <v>2648</v>
      </c>
      <c r="G2717" s="54">
        <v>2622286.6740000001</v>
      </c>
      <c r="H2717" s="54">
        <v>1248970.4739999999</v>
      </c>
      <c r="I2717" s="54" t="s">
        <v>21</v>
      </c>
      <c r="J2717" s="55">
        <v>39630</v>
      </c>
    </row>
    <row r="2718" spans="1:10" x14ac:dyDescent="0.3">
      <c r="A2718" s="54" t="s">
        <v>2655</v>
      </c>
      <c r="B2718" s="54">
        <v>4436</v>
      </c>
      <c r="C2718" s="56" t="s">
        <v>23</v>
      </c>
      <c r="D2718" s="54" t="s">
        <v>2656</v>
      </c>
      <c r="E2718" s="54">
        <v>2891</v>
      </c>
      <c r="F2718" s="54" t="s">
        <v>2648</v>
      </c>
      <c r="G2718" s="54">
        <v>2624791.406</v>
      </c>
      <c r="H2718" s="54">
        <v>1250675.318</v>
      </c>
      <c r="I2718" s="54" t="s">
        <v>21</v>
      </c>
      <c r="J2718" s="55">
        <v>39630</v>
      </c>
    </row>
    <row r="2719" spans="1:10" x14ac:dyDescent="0.3">
      <c r="A2719" s="54" t="s">
        <v>2655</v>
      </c>
      <c r="B2719" s="54">
        <v>4436</v>
      </c>
      <c r="C2719" s="56" t="s">
        <v>23</v>
      </c>
      <c r="D2719" s="54" t="s">
        <v>2653</v>
      </c>
      <c r="E2719" s="54">
        <v>2892</v>
      </c>
      <c r="F2719" s="54" t="s">
        <v>2648</v>
      </c>
      <c r="G2719" s="54">
        <v>2623545.4929999998</v>
      </c>
      <c r="H2719" s="54">
        <v>1249076.192</v>
      </c>
      <c r="I2719" s="54" t="s">
        <v>21</v>
      </c>
      <c r="J2719" s="55">
        <v>39630</v>
      </c>
    </row>
    <row r="2720" spans="1:10" x14ac:dyDescent="0.3">
      <c r="A2720" s="54" t="s">
        <v>2649</v>
      </c>
      <c r="B2720" s="54">
        <v>4437</v>
      </c>
      <c r="C2720" s="56" t="s">
        <v>23</v>
      </c>
      <c r="D2720" s="54" t="s">
        <v>2649</v>
      </c>
      <c r="E2720" s="54">
        <v>2895</v>
      </c>
      <c r="F2720" s="54" t="s">
        <v>2648</v>
      </c>
      <c r="G2720" s="54">
        <v>2622621.4130000002</v>
      </c>
      <c r="H2720" s="54">
        <v>1247468.5079999999</v>
      </c>
      <c r="I2720" s="54" t="s">
        <v>21</v>
      </c>
      <c r="J2720" s="55">
        <v>39630</v>
      </c>
    </row>
    <row r="2721" spans="1:10" x14ac:dyDescent="0.3">
      <c r="A2721" s="54" t="s">
        <v>2650</v>
      </c>
      <c r="B2721" s="54">
        <v>4438</v>
      </c>
      <c r="C2721" s="56" t="s">
        <v>23</v>
      </c>
      <c r="D2721" s="54" t="s">
        <v>2902</v>
      </c>
      <c r="E2721" s="54">
        <v>2425</v>
      </c>
      <c r="F2721" s="54" t="s">
        <v>2754</v>
      </c>
      <c r="G2721" s="54">
        <v>2624200.5809999998</v>
      </c>
      <c r="H2721" s="54">
        <v>1243520.0870000001</v>
      </c>
      <c r="I2721" s="54" t="s">
        <v>21</v>
      </c>
      <c r="J2721" s="55">
        <v>39630</v>
      </c>
    </row>
    <row r="2722" spans="1:10" x14ac:dyDescent="0.3">
      <c r="A2722" s="54" t="s">
        <v>2650</v>
      </c>
      <c r="B2722" s="54">
        <v>4438</v>
      </c>
      <c r="C2722" s="56" t="s">
        <v>23</v>
      </c>
      <c r="D2722" s="54" t="s">
        <v>2780</v>
      </c>
      <c r="E2722" s="54">
        <v>2579</v>
      </c>
      <c r="F2722" s="54" t="s">
        <v>2754</v>
      </c>
      <c r="G2722" s="54">
        <v>2627296.1090000002</v>
      </c>
      <c r="H2722" s="54">
        <v>1244584.294</v>
      </c>
      <c r="I2722" s="54" t="s">
        <v>21</v>
      </c>
      <c r="J2722" s="55">
        <v>39630</v>
      </c>
    </row>
    <row r="2723" spans="1:10" x14ac:dyDescent="0.3">
      <c r="A2723" s="54" t="s">
        <v>2650</v>
      </c>
      <c r="B2723" s="54">
        <v>4438</v>
      </c>
      <c r="C2723" s="56" t="s">
        <v>23</v>
      </c>
      <c r="D2723" s="54" t="s">
        <v>2650</v>
      </c>
      <c r="E2723" s="54">
        <v>2888</v>
      </c>
      <c r="F2723" s="54" t="s">
        <v>2648</v>
      </c>
      <c r="G2723" s="54">
        <v>2624976.952</v>
      </c>
      <c r="H2723" s="54">
        <v>1245259.564</v>
      </c>
      <c r="I2723" s="54" t="s">
        <v>21</v>
      </c>
      <c r="J2723" s="55">
        <v>39630</v>
      </c>
    </row>
    <row r="2724" spans="1:10" x14ac:dyDescent="0.3">
      <c r="A2724" s="54" t="s">
        <v>2650</v>
      </c>
      <c r="B2724" s="54">
        <v>4438</v>
      </c>
      <c r="C2724" s="56" t="s">
        <v>23</v>
      </c>
      <c r="D2724" s="54" t="s">
        <v>2649</v>
      </c>
      <c r="E2724" s="54">
        <v>2895</v>
      </c>
      <c r="F2724" s="54" t="s">
        <v>2648</v>
      </c>
      <c r="G2724" s="54">
        <v>2621765.0290000001</v>
      </c>
      <c r="H2724" s="54">
        <v>1246594.3729999999</v>
      </c>
      <c r="I2724" s="54" t="s">
        <v>21</v>
      </c>
      <c r="J2724" s="55">
        <v>39630</v>
      </c>
    </row>
    <row r="2725" spans="1:10" x14ac:dyDescent="0.3">
      <c r="A2725" s="54" t="s">
        <v>2677</v>
      </c>
      <c r="B2725" s="54">
        <v>4441</v>
      </c>
      <c r="C2725" s="56" t="s">
        <v>23</v>
      </c>
      <c r="D2725" s="54" t="s">
        <v>2677</v>
      </c>
      <c r="E2725" s="54">
        <v>2864</v>
      </c>
      <c r="F2725" s="54" t="s">
        <v>2648</v>
      </c>
      <c r="G2725" s="54">
        <v>2629426.9509999999</v>
      </c>
      <c r="H2725" s="54">
        <v>1255689.4410000001</v>
      </c>
      <c r="I2725" s="54" t="s">
        <v>21</v>
      </c>
      <c r="J2725" s="55">
        <v>39630</v>
      </c>
    </row>
    <row r="2726" spans="1:10" x14ac:dyDescent="0.3">
      <c r="A2726" s="54" t="s">
        <v>2674</v>
      </c>
      <c r="B2726" s="54">
        <v>4442</v>
      </c>
      <c r="C2726" s="56" t="s">
        <v>23</v>
      </c>
      <c r="D2726" s="54" t="s">
        <v>2674</v>
      </c>
      <c r="E2726" s="54">
        <v>2845</v>
      </c>
      <c r="F2726" s="54" t="s">
        <v>2648</v>
      </c>
      <c r="G2726" s="54">
        <v>2630446.7250000001</v>
      </c>
      <c r="H2726" s="54">
        <v>1254981.5249999999</v>
      </c>
      <c r="I2726" s="54" t="s">
        <v>21</v>
      </c>
      <c r="J2726" s="55">
        <v>39630</v>
      </c>
    </row>
    <row r="2727" spans="1:10" x14ac:dyDescent="0.3">
      <c r="A2727" s="54" t="s">
        <v>2674</v>
      </c>
      <c r="B2727" s="54">
        <v>4442</v>
      </c>
      <c r="C2727" s="56" t="s">
        <v>23</v>
      </c>
      <c r="D2727" s="54" t="s">
        <v>2672</v>
      </c>
      <c r="E2727" s="54">
        <v>2867</v>
      </c>
      <c r="F2727" s="54" t="s">
        <v>2648</v>
      </c>
      <c r="G2727" s="54">
        <v>2630497.9410000001</v>
      </c>
      <c r="H2727" s="54">
        <v>1254275.6370000001</v>
      </c>
      <c r="I2727" s="54" t="s">
        <v>21</v>
      </c>
      <c r="J2727" s="55">
        <v>39630</v>
      </c>
    </row>
    <row r="2728" spans="1:10" x14ac:dyDescent="0.3">
      <c r="A2728" s="54" t="s">
        <v>2672</v>
      </c>
      <c r="B2728" s="54">
        <v>4443</v>
      </c>
      <c r="C2728" s="56" t="s">
        <v>23</v>
      </c>
      <c r="D2728" s="54" t="s">
        <v>2665</v>
      </c>
      <c r="E2728" s="54">
        <v>2863</v>
      </c>
      <c r="F2728" s="54" t="s">
        <v>2648</v>
      </c>
      <c r="G2728" s="54">
        <v>2629401.9619999998</v>
      </c>
      <c r="H2728" s="54">
        <v>1252912.8689999999</v>
      </c>
      <c r="I2728" s="54" t="s">
        <v>21</v>
      </c>
      <c r="J2728" s="55">
        <v>39630</v>
      </c>
    </row>
    <row r="2729" spans="1:10" x14ac:dyDescent="0.3">
      <c r="A2729" s="54" t="s">
        <v>2672</v>
      </c>
      <c r="B2729" s="54">
        <v>4443</v>
      </c>
      <c r="C2729" s="56" t="s">
        <v>23</v>
      </c>
      <c r="D2729" s="54" t="s">
        <v>2672</v>
      </c>
      <c r="E2729" s="54">
        <v>2867</v>
      </c>
      <c r="F2729" s="54" t="s">
        <v>2648</v>
      </c>
      <c r="G2729" s="54">
        <v>2630176.736</v>
      </c>
      <c r="H2729" s="54">
        <v>1253229.452</v>
      </c>
      <c r="I2729" s="54" t="s">
        <v>21</v>
      </c>
      <c r="J2729" s="55">
        <v>39630</v>
      </c>
    </row>
    <row r="2730" spans="1:10" x14ac:dyDescent="0.3">
      <c r="A2730" s="54" t="s">
        <v>2673</v>
      </c>
      <c r="B2730" s="54">
        <v>4444</v>
      </c>
      <c r="C2730" s="56" t="s">
        <v>23</v>
      </c>
      <c r="D2730" s="54" t="s">
        <v>2691</v>
      </c>
      <c r="E2730" s="54">
        <v>2843</v>
      </c>
      <c r="F2730" s="54" t="s">
        <v>2648</v>
      </c>
      <c r="G2730" s="54">
        <v>2630801.5120000001</v>
      </c>
      <c r="H2730" s="54">
        <v>1252188.5360000001</v>
      </c>
      <c r="I2730" s="54" t="s">
        <v>21</v>
      </c>
      <c r="J2730" s="55">
        <v>39630</v>
      </c>
    </row>
    <row r="2731" spans="1:10" x14ac:dyDescent="0.3">
      <c r="A2731" s="54" t="s">
        <v>2673</v>
      </c>
      <c r="B2731" s="54">
        <v>4444</v>
      </c>
      <c r="C2731" s="56" t="s">
        <v>23</v>
      </c>
      <c r="D2731" s="54" t="s">
        <v>2686</v>
      </c>
      <c r="E2731" s="54">
        <v>2846</v>
      </c>
      <c r="F2731" s="54" t="s">
        <v>2648</v>
      </c>
      <c r="G2731" s="54">
        <v>2631163.395</v>
      </c>
      <c r="H2731" s="54">
        <v>1254354.6580000001</v>
      </c>
      <c r="I2731" s="54" t="s">
        <v>21</v>
      </c>
      <c r="J2731" s="55">
        <v>39630</v>
      </c>
    </row>
    <row r="2732" spans="1:10" x14ac:dyDescent="0.3">
      <c r="A2732" s="54" t="s">
        <v>2673</v>
      </c>
      <c r="B2732" s="54">
        <v>4444</v>
      </c>
      <c r="C2732" s="56" t="s">
        <v>23</v>
      </c>
      <c r="D2732" s="54" t="s">
        <v>2673</v>
      </c>
      <c r="E2732" s="54">
        <v>2859</v>
      </c>
      <c r="F2732" s="54" t="s">
        <v>2648</v>
      </c>
      <c r="G2732" s="54">
        <v>2631625.4589999998</v>
      </c>
      <c r="H2732" s="54">
        <v>1253076.503</v>
      </c>
      <c r="I2732" s="54" t="s">
        <v>21</v>
      </c>
      <c r="J2732" s="55">
        <v>39630</v>
      </c>
    </row>
    <row r="2733" spans="1:10" x14ac:dyDescent="0.3">
      <c r="A2733" s="54" t="s">
        <v>2673</v>
      </c>
      <c r="B2733" s="54">
        <v>4444</v>
      </c>
      <c r="C2733" s="56" t="s">
        <v>23</v>
      </c>
      <c r="D2733" s="54" t="s">
        <v>2672</v>
      </c>
      <c r="E2733" s="54">
        <v>2867</v>
      </c>
      <c r="F2733" s="54" t="s">
        <v>2648</v>
      </c>
      <c r="G2733" s="54">
        <v>2630971.517</v>
      </c>
      <c r="H2733" s="54">
        <v>1253585.169</v>
      </c>
      <c r="I2733" s="54" t="s">
        <v>21</v>
      </c>
      <c r="J2733" s="55">
        <v>39630</v>
      </c>
    </row>
    <row r="2734" spans="1:10" x14ac:dyDescent="0.3">
      <c r="A2734" s="54" t="s">
        <v>2681</v>
      </c>
      <c r="B2734" s="54">
        <v>4445</v>
      </c>
      <c r="C2734" s="56" t="s">
        <v>23</v>
      </c>
      <c r="D2734" s="54" t="s">
        <v>2691</v>
      </c>
      <c r="E2734" s="54">
        <v>2843</v>
      </c>
      <c r="F2734" s="54" t="s">
        <v>2648</v>
      </c>
      <c r="G2734" s="54">
        <v>2631055.9720000001</v>
      </c>
      <c r="H2734" s="54">
        <v>1252141.375</v>
      </c>
      <c r="I2734" s="54" t="s">
        <v>21</v>
      </c>
      <c r="J2734" s="55">
        <v>39630</v>
      </c>
    </row>
    <row r="2735" spans="1:10" x14ac:dyDescent="0.3">
      <c r="A2735" s="54" t="s">
        <v>2681</v>
      </c>
      <c r="B2735" s="54">
        <v>4445</v>
      </c>
      <c r="C2735" s="56" t="s">
        <v>23</v>
      </c>
      <c r="D2735" s="54" t="s">
        <v>2681</v>
      </c>
      <c r="E2735" s="54">
        <v>2847</v>
      </c>
      <c r="F2735" s="54" t="s">
        <v>2648</v>
      </c>
      <c r="G2735" s="54">
        <v>2632466.9190000002</v>
      </c>
      <c r="H2735" s="54">
        <v>1251547.6850000001</v>
      </c>
      <c r="I2735" s="54" t="s">
        <v>21</v>
      </c>
      <c r="J2735" s="55">
        <v>39630</v>
      </c>
    </row>
    <row r="2736" spans="1:10" x14ac:dyDescent="0.3">
      <c r="A2736" s="54" t="s">
        <v>2681</v>
      </c>
      <c r="B2736" s="54">
        <v>4445</v>
      </c>
      <c r="C2736" s="56" t="s">
        <v>23</v>
      </c>
      <c r="D2736" s="54" t="s">
        <v>2680</v>
      </c>
      <c r="E2736" s="54">
        <v>2860</v>
      </c>
      <c r="F2736" s="54" t="s">
        <v>2648</v>
      </c>
      <c r="G2736" s="54">
        <v>2633252.8470000001</v>
      </c>
      <c r="H2736" s="54">
        <v>1252044.4539999999</v>
      </c>
      <c r="I2736" s="54" t="s">
        <v>21</v>
      </c>
      <c r="J2736" s="55">
        <v>39630</v>
      </c>
    </row>
    <row r="2737" spans="1:10" x14ac:dyDescent="0.3">
      <c r="A2737" s="54" t="s">
        <v>2691</v>
      </c>
      <c r="B2737" s="54">
        <v>4446</v>
      </c>
      <c r="C2737" s="56" t="s">
        <v>23</v>
      </c>
      <c r="D2737" s="54" t="s">
        <v>2691</v>
      </c>
      <c r="E2737" s="54">
        <v>2843</v>
      </c>
      <c r="F2737" s="54" t="s">
        <v>2648</v>
      </c>
      <c r="G2737" s="54">
        <v>2630772.2790000001</v>
      </c>
      <c r="H2737" s="54">
        <v>1251391.558</v>
      </c>
      <c r="I2737" s="54" t="s">
        <v>21</v>
      </c>
      <c r="J2737" s="55">
        <v>39630</v>
      </c>
    </row>
    <row r="2738" spans="1:10" x14ac:dyDescent="0.3">
      <c r="A2738" s="54" t="s">
        <v>2691</v>
      </c>
      <c r="B2738" s="54">
        <v>4446</v>
      </c>
      <c r="C2738" s="56" t="s">
        <v>23</v>
      </c>
      <c r="D2738" s="54" t="s">
        <v>2666</v>
      </c>
      <c r="E2738" s="54">
        <v>2852</v>
      </c>
      <c r="F2738" s="54" t="s">
        <v>2648</v>
      </c>
      <c r="G2738" s="54">
        <v>2630474.4679999999</v>
      </c>
      <c r="H2738" s="54">
        <v>1250516.9450000001</v>
      </c>
      <c r="I2738" s="54" t="s">
        <v>21</v>
      </c>
      <c r="J2738" s="55">
        <v>39630</v>
      </c>
    </row>
    <row r="2739" spans="1:10" x14ac:dyDescent="0.3">
      <c r="A2739" s="54" t="s">
        <v>2667</v>
      </c>
      <c r="B2739" s="54">
        <v>4447</v>
      </c>
      <c r="C2739" s="56" t="s">
        <v>23</v>
      </c>
      <c r="D2739" s="54" t="s">
        <v>2691</v>
      </c>
      <c r="E2739" s="54">
        <v>2843</v>
      </c>
      <c r="F2739" s="54" t="s">
        <v>2648</v>
      </c>
      <c r="G2739" s="54">
        <v>2630305.162</v>
      </c>
      <c r="H2739" s="54">
        <v>1251882.5020000001</v>
      </c>
      <c r="I2739" s="54" t="s">
        <v>21</v>
      </c>
      <c r="J2739" s="55">
        <v>39630</v>
      </c>
    </row>
    <row r="2740" spans="1:10" x14ac:dyDescent="0.3">
      <c r="A2740" s="54" t="s">
        <v>2667</v>
      </c>
      <c r="B2740" s="54">
        <v>4447</v>
      </c>
      <c r="C2740" s="56" t="s">
        <v>23</v>
      </c>
      <c r="D2740" s="54" t="s">
        <v>2667</v>
      </c>
      <c r="E2740" s="54">
        <v>2850</v>
      </c>
      <c r="F2740" s="54" t="s">
        <v>2648</v>
      </c>
      <c r="G2740" s="54">
        <v>2629792.1329999999</v>
      </c>
      <c r="H2740" s="54">
        <v>1251200.9080000001</v>
      </c>
      <c r="I2740" s="54" t="s">
        <v>21</v>
      </c>
      <c r="J2740" s="55">
        <v>39630</v>
      </c>
    </row>
    <row r="2741" spans="1:10" x14ac:dyDescent="0.3">
      <c r="A2741" s="54" t="s">
        <v>2667</v>
      </c>
      <c r="B2741" s="54">
        <v>4447</v>
      </c>
      <c r="C2741" s="56" t="s">
        <v>23</v>
      </c>
      <c r="D2741" s="54" t="s">
        <v>2663</v>
      </c>
      <c r="E2741" s="54">
        <v>2884</v>
      </c>
      <c r="F2741" s="54" t="s">
        <v>2648</v>
      </c>
      <c r="G2741" s="54">
        <v>2629231.3080000002</v>
      </c>
      <c r="H2741" s="54">
        <v>1250935.632</v>
      </c>
      <c r="I2741" s="54" t="s">
        <v>21</v>
      </c>
      <c r="J2741" s="55">
        <v>39630</v>
      </c>
    </row>
    <row r="2742" spans="1:10" x14ac:dyDescent="0.3">
      <c r="A2742" s="54" t="s">
        <v>2666</v>
      </c>
      <c r="B2742" s="54">
        <v>4448</v>
      </c>
      <c r="C2742" s="56" t="s">
        <v>23</v>
      </c>
      <c r="D2742" s="54" t="s">
        <v>2681</v>
      </c>
      <c r="E2742" s="54">
        <v>2847</v>
      </c>
      <c r="F2742" s="54" t="s">
        <v>2648</v>
      </c>
      <c r="G2742" s="54">
        <v>2632540.41</v>
      </c>
      <c r="H2742" s="54">
        <v>1250735.18</v>
      </c>
      <c r="I2742" s="54" t="s">
        <v>21</v>
      </c>
      <c r="J2742" s="55">
        <v>39630</v>
      </c>
    </row>
    <row r="2743" spans="1:10" x14ac:dyDescent="0.3">
      <c r="A2743" s="54" t="s">
        <v>2666</v>
      </c>
      <c r="B2743" s="54">
        <v>4448</v>
      </c>
      <c r="C2743" s="56" t="s">
        <v>23</v>
      </c>
      <c r="D2743" s="54" t="s">
        <v>2666</v>
      </c>
      <c r="E2743" s="54">
        <v>2852</v>
      </c>
      <c r="F2743" s="54" t="s">
        <v>2648</v>
      </c>
      <c r="G2743" s="54">
        <v>2631285.02</v>
      </c>
      <c r="H2743" s="54">
        <v>1249099.1740000001</v>
      </c>
      <c r="I2743" s="54" t="s">
        <v>21</v>
      </c>
      <c r="J2743" s="55">
        <v>39630</v>
      </c>
    </row>
    <row r="2744" spans="1:10" x14ac:dyDescent="0.3">
      <c r="A2744" s="54" t="s">
        <v>2666</v>
      </c>
      <c r="B2744" s="54">
        <v>4448</v>
      </c>
      <c r="C2744" s="56" t="s">
        <v>23</v>
      </c>
      <c r="D2744" s="54" t="s">
        <v>2663</v>
      </c>
      <c r="E2744" s="54">
        <v>2884</v>
      </c>
      <c r="F2744" s="54" t="s">
        <v>2648</v>
      </c>
      <c r="G2744" s="54">
        <v>2629486.5129999998</v>
      </c>
      <c r="H2744" s="54">
        <v>1249861.0789999999</v>
      </c>
      <c r="I2744" s="54" t="s">
        <v>21</v>
      </c>
      <c r="J2744" s="55">
        <v>39630</v>
      </c>
    </row>
    <row r="2745" spans="1:10" x14ac:dyDescent="0.3">
      <c r="A2745" s="54" t="s">
        <v>2678</v>
      </c>
      <c r="B2745" s="54">
        <v>4450</v>
      </c>
      <c r="C2745" s="56" t="s">
        <v>23</v>
      </c>
      <c r="D2745" s="54" t="s">
        <v>2696</v>
      </c>
      <c r="E2745" s="54">
        <v>2842</v>
      </c>
      <c r="F2745" s="54" t="s">
        <v>2648</v>
      </c>
      <c r="G2745" s="54">
        <v>2629196.9160000002</v>
      </c>
      <c r="H2745" s="54">
        <v>1257187.0330000001</v>
      </c>
      <c r="I2745" s="54" t="s">
        <v>21</v>
      </c>
      <c r="J2745" s="55">
        <v>39630</v>
      </c>
    </row>
    <row r="2746" spans="1:10" x14ac:dyDescent="0.3">
      <c r="A2746" s="54" t="s">
        <v>2678</v>
      </c>
      <c r="B2746" s="54">
        <v>4450</v>
      </c>
      <c r="C2746" s="56" t="s">
        <v>23</v>
      </c>
      <c r="D2746" s="54" t="s">
        <v>2694</v>
      </c>
      <c r="E2746" s="54">
        <v>2849</v>
      </c>
      <c r="F2746" s="54" t="s">
        <v>2648</v>
      </c>
      <c r="G2746" s="54">
        <v>2626437.835</v>
      </c>
      <c r="H2746" s="54">
        <v>1258151.372</v>
      </c>
      <c r="I2746" s="54" t="s">
        <v>21</v>
      </c>
      <c r="J2746" s="55">
        <v>39630</v>
      </c>
    </row>
    <row r="2747" spans="1:10" x14ac:dyDescent="0.3">
      <c r="A2747" s="54" t="s">
        <v>2678</v>
      </c>
      <c r="B2747" s="54">
        <v>4450</v>
      </c>
      <c r="C2747" s="56" t="s">
        <v>23</v>
      </c>
      <c r="D2747" s="54" t="s">
        <v>2678</v>
      </c>
      <c r="E2747" s="54">
        <v>2861</v>
      </c>
      <c r="F2747" s="54" t="s">
        <v>2648</v>
      </c>
      <c r="G2747" s="54">
        <v>2627670.0630000001</v>
      </c>
      <c r="H2747" s="54">
        <v>1258087.551</v>
      </c>
      <c r="I2747" s="54" t="s">
        <v>21</v>
      </c>
      <c r="J2747" s="55">
        <v>39630</v>
      </c>
    </row>
    <row r="2748" spans="1:10" x14ac:dyDescent="0.3">
      <c r="A2748" s="54" t="s">
        <v>2678</v>
      </c>
      <c r="B2748" s="54">
        <v>4450</v>
      </c>
      <c r="C2748" s="56" t="s">
        <v>23</v>
      </c>
      <c r="D2748" s="54" t="s">
        <v>2677</v>
      </c>
      <c r="E2748" s="54">
        <v>2864</v>
      </c>
      <c r="F2748" s="54" t="s">
        <v>2648</v>
      </c>
      <c r="G2748" s="54">
        <v>2628499.6320000002</v>
      </c>
      <c r="H2748" s="54">
        <v>1255911.4509999999</v>
      </c>
      <c r="I2748" s="54" t="s">
        <v>21</v>
      </c>
      <c r="J2748" s="55">
        <v>39630</v>
      </c>
    </row>
    <row r="2749" spans="1:10" x14ac:dyDescent="0.3">
      <c r="A2749" s="54" t="s">
        <v>2675</v>
      </c>
      <c r="B2749" s="54">
        <v>4451</v>
      </c>
      <c r="C2749" s="56" t="s">
        <v>23</v>
      </c>
      <c r="D2749" s="54" t="s">
        <v>2689</v>
      </c>
      <c r="E2749" s="54">
        <v>2853</v>
      </c>
      <c r="F2749" s="54" t="s">
        <v>2648</v>
      </c>
      <c r="G2749" s="54">
        <v>2629947.2259999998</v>
      </c>
      <c r="H2749" s="54">
        <v>1261925.257</v>
      </c>
      <c r="I2749" s="54" t="s">
        <v>21</v>
      </c>
      <c r="J2749" s="55">
        <v>39630</v>
      </c>
    </row>
    <row r="2750" spans="1:10" x14ac:dyDescent="0.3">
      <c r="A2750" s="54" t="s">
        <v>2675</v>
      </c>
      <c r="B2750" s="54">
        <v>4451</v>
      </c>
      <c r="C2750" s="56" t="s">
        <v>23</v>
      </c>
      <c r="D2750" s="54" t="s">
        <v>2675</v>
      </c>
      <c r="E2750" s="54">
        <v>2866</v>
      </c>
      <c r="F2750" s="54" t="s">
        <v>2648</v>
      </c>
      <c r="G2750" s="54">
        <v>2629209.537</v>
      </c>
      <c r="H2750" s="54">
        <v>1260757.9099999999</v>
      </c>
      <c r="I2750" s="54" t="s">
        <v>21</v>
      </c>
      <c r="J2750" s="55">
        <v>39630</v>
      </c>
    </row>
    <row r="2751" spans="1:10" x14ac:dyDescent="0.3">
      <c r="A2751" s="54" t="s">
        <v>2694</v>
      </c>
      <c r="B2751" s="54">
        <v>4452</v>
      </c>
      <c r="C2751" s="56" t="s">
        <v>23</v>
      </c>
      <c r="D2751" s="54" t="s">
        <v>2694</v>
      </c>
      <c r="E2751" s="54">
        <v>2849</v>
      </c>
      <c r="F2751" s="54" t="s">
        <v>2648</v>
      </c>
      <c r="G2751" s="54">
        <v>2626243.2549999999</v>
      </c>
      <c r="H2751" s="54">
        <v>1257021.9909999999</v>
      </c>
      <c r="I2751" s="54" t="s">
        <v>21</v>
      </c>
      <c r="J2751" s="55">
        <v>39630</v>
      </c>
    </row>
    <row r="2752" spans="1:10" x14ac:dyDescent="0.3">
      <c r="A2752" s="54" t="s">
        <v>2688</v>
      </c>
      <c r="B2752" s="54">
        <v>4453</v>
      </c>
      <c r="C2752" s="56" t="s">
        <v>23</v>
      </c>
      <c r="D2752" s="54" t="s">
        <v>2688</v>
      </c>
      <c r="E2752" s="54">
        <v>2854</v>
      </c>
      <c r="F2752" s="54" t="s">
        <v>2648</v>
      </c>
      <c r="G2752" s="54">
        <v>2627293.872</v>
      </c>
      <c r="H2752" s="54">
        <v>1260168.952</v>
      </c>
      <c r="I2752" s="54" t="s">
        <v>21</v>
      </c>
      <c r="J2752" s="55">
        <v>39630</v>
      </c>
    </row>
    <row r="2753" spans="1:10" x14ac:dyDescent="0.3">
      <c r="A2753" s="54" t="s">
        <v>2670</v>
      </c>
      <c r="B2753" s="54">
        <v>4455</v>
      </c>
      <c r="C2753" s="56" t="s">
        <v>23</v>
      </c>
      <c r="D2753" s="54" t="s">
        <v>2670</v>
      </c>
      <c r="E2753" s="54">
        <v>2869</v>
      </c>
      <c r="F2753" s="54" t="s">
        <v>2648</v>
      </c>
      <c r="G2753" s="54">
        <v>2626788.591</v>
      </c>
      <c r="H2753" s="54">
        <v>1254808.6459999999</v>
      </c>
      <c r="I2753" s="54" t="s">
        <v>21</v>
      </c>
      <c r="J2753" s="55">
        <v>39630</v>
      </c>
    </row>
    <row r="2754" spans="1:10" x14ac:dyDescent="0.3">
      <c r="A2754" s="54" t="s">
        <v>2665</v>
      </c>
      <c r="B2754" s="54">
        <v>4456</v>
      </c>
      <c r="C2754" s="56" t="s">
        <v>23</v>
      </c>
      <c r="D2754" s="54" t="s">
        <v>2665</v>
      </c>
      <c r="E2754" s="54">
        <v>2863</v>
      </c>
      <c r="F2754" s="54" t="s">
        <v>2648</v>
      </c>
      <c r="G2754" s="54">
        <v>2628409.2110000001</v>
      </c>
      <c r="H2754" s="54">
        <v>1253630.973</v>
      </c>
      <c r="I2754" s="54" t="s">
        <v>21</v>
      </c>
      <c r="J2754" s="55">
        <v>39630</v>
      </c>
    </row>
    <row r="2755" spans="1:10" x14ac:dyDescent="0.3">
      <c r="A2755" s="54" t="s">
        <v>2665</v>
      </c>
      <c r="B2755" s="54">
        <v>4456</v>
      </c>
      <c r="C2755" s="56" t="s">
        <v>23</v>
      </c>
      <c r="D2755" s="54" t="s">
        <v>2663</v>
      </c>
      <c r="E2755" s="54">
        <v>2884</v>
      </c>
      <c r="F2755" s="54" t="s">
        <v>2648</v>
      </c>
      <c r="G2755" s="54">
        <v>2626870.8130000001</v>
      </c>
      <c r="H2755" s="54">
        <v>1252806.7709999999</v>
      </c>
      <c r="I2755" s="54" t="s">
        <v>21</v>
      </c>
      <c r="J2755" s="55">
        <v>39630</v>
      </c>
    </row>
    <row r="2756" spans="1:10" x14ac:dyDescent="0.3">
      <c r="A2756" s="54" t="s">
        <v>2663</v>
      </c>
      <c r="B2756" s="54">
        <v>4457</v>
      </c>
      <c r="C2756" s="56" t="s">
        <v>23</v>
      </c>
      <c r="D2756" s="54" t="s">
        <v>2657</v>
      </c>
      <c r="E2756" s="54">
        <v>2882</v>
      </c>
      <c r="F2756" s="54" t="s">
        <v>2648</v>
      </c>
      <c r="G2756" s="54">
        <v>2626977.4929999998</v>
      </c>
      <c r="H2756" s="54">
        <v>1250007.889</v>
      </c>
      <c r="I2756" s="54" t="s">
        <v>21</v>
      </c>
      <c r="J2756" s="55">
        <v>39630</v>
      </c>
    </row>
    <row r="2757" spans="1:10" x14ac:dyDescent="0.3">
      <c r="A2757" s="54" t="s">
        <v>2663</v>
      </c>
      <c r="B2757" s="54">
        <v>4457</v>
      </c>
      <c r="C2757" s="56" t="s">
        <v>23</v>
      </c>
      <c r="D2757" s="54" t="s">
        <v>2663</v>
      </c>
      <c r="E2757" s="54">
        <v>2884</v>
      </c>
      <c r="F2757" s="54" t="s">
        <v>2648</v>
      </c>
      <c r="G2757" s="54">
        <v>2628279.02</v>
      </c>
      <c r="H2757" s="54">
        <v>1251005.8899999999</v>
      </c>
      <c r="I2757" s="54" t="s">
        <v>21</v>
      </c>
      <c r="J2757" s="55">
        <v>39630</v>
      </c>
    </row>
    <row r="2758" spans="1:10" x14ac:dyDescent="0.3">
      <c r="A2758" s="54" t="s">
        <v>2663</v>
      </c>
      <c r="B2758" s="54">
        <v>4457</v>
      </c>
      <c r="C2758" s="56" t="s">
        <v>23</v>
      </c>
      <c r="D2758" s="54" t="s">
        <v>2662</v>
      </c>
      <c r="E2758" s="54">
        <v>2886</v>
      </c>
      <c r="F2758" s="54" t="s">
        <v>2648</v>
      </c>
      <c r="G2758" s="54">
        <v>2626468.1710000001</v>
      </c>
      <c r="H2758" s="54">
        <v>1251584.2209999999</v>
      </c>
      <c r="I2758" s="54" t="s">
        <v>21</v>
      </c>
      <c r="J2758" s="55">
        <v>39630</v>
      </c>
    </row>
    <row r="2759" spans="1:10" x14ac:dyDescent="0.3">
      <c r="A2759" s="54" t="s">
        <v>2664</v>
      </c>
      <c r="B2759" s="54">
        <v>4458</v>
      </c>
      <c r="C2759" s="56" t="s">
        <v>23</v>
      </c>
      <c r="D2759" s="54" t="s">
        <v>2666</v>
      </c>
      <c r="E2759" s="54">
        <v>2852</v>
      </c>
      <c r="F2759" s="54" t="s">
        <v>2648</v>
      </c>
      <c r="G2759" s="54">
        <v>2630549.031</v>
      </c>
      <c r="H2759" s="54">
        <v>1247594.449</v>
      </c>
      <c r="I2759" s="54" t="s">
        <v>21</v>
      </c>
      <c r="J2759" s="55">
        <v>39630</v>
      </c>
    </row>
    <row r="2760" spans="1:10" x14ac:dyDescent="0.3">
      <c r="A2760" s="54" t="s">
        <v>2664</v>
      </c>
      <c r="B2760" s="54">
        <v>4458</v>
      </c>
      <c r="C2760" s="56" t="s">
        <v>23</v>
      </c>
      <c r="D2760" s="54" t="s">
        <v>2664</v>
      </c>
      <c r="E2760" s="54">
        <v>2885</v>
      </c>
      <c r="F2760" s="54" t="s">
        <v>2648</v>
      </c>
      <c r="G2760" s="54">
        <v>2628563.7560000001</v>
      </c>
      <c r="H2760" s="54">
        <v>1247701.081</v>
      </c>
      <c r="I2760" s="54" t="s">
        <v>21</v>
      </c>
      <c r="J2760" s="55">
        <v>39630</v>
      </c>
    </row>
    <row r="2761" spans="1:10" x14ac:dyDescent="0.3">
      <c r="A2761" s="54" t="s">
        <v>2686</v>
      </c>
      <c r="B2761" s="54">
        <v>4460</v>
      </c>
      <c r="C2761" s="56" t="s">
        <v>23</v>
      </c>
      <c r="D2761" s="54" t="s">
        <v>2686</v>
      </c>
      <c r="E2761" s="54">
        <v>2846</v>
      </c>
      <c r="F2761" s="54" t="s">
        <v>2648</v>
      </c>
      <c r="G2761" s="54">
        <v>2631774.085</v>
      </c>
      <c r="H2761" s="54">
        <v>1256120.943</v>
      </c>
      <c r="I2761" s="54" t="s">
        <v>21</v>
      </c>
      <c r="J2761" s="55">
        <v>39630</v>
      </c>
    </row>
    <row r="2762" spans="1:10" x14ac:dyDescent="0.3">
      <c r="A2762" s="54" t="s">
        <v>2686</v>
      </c>
      <c r="B2762" s="54">
        <v>4460</v>
      </c>
      <c r="C2762" s="56" t="s">
        <v>23</v>
      </c>
      <c r="D2762" s="54" t="s">
        <v>2685</v>
      </c>
      <c r="E2762" s="54">
        <v>2856</v>
      </c>
      <c r="F2762" s="54" t="s">
        <v>2648</v>
      </c>
      <c r="G2762" s="54">
        <v>2632229.827</v>
      </c>
      <c r="H2762" s="54">
        <v>1257615.665</v>
      </c>
      <c r="I2762" s="54" t="s">
        <v>21</v>
      </c>
      <c r="J2762" s="55">
        <v>39630</v>
      </c>
    </row>
    <row r="2763" spans="1:10" x14ac:dyDescent="0.3">
      <c r="A2763" s="54" t="s">
        <v>2696</v>
      </c>
      <c r="B2763" s="54">
        <v>4461</v>
      </c>
      <c r="C2763" s="56" t="s">
        <v>23</v>
      </c>
      <c r="D2763" s="54" t="s">
        <v>2696</v>
      </c>
      <c r="E2763" s="54">
        <v>2842</v>
      </c>
      <c r="F2763" s="54" t="s">
        <v>2648</v>
      </c>
      <c r="G2763" s="54">
        <v>2629840.15</v>
      </c>
      <c r="H2763" s="54">
        <v>1257618.4269999999</v>
      </c>
      <c r="I2763" s="54" t="s">
        <v>21</v>
      </c>
      <c r="J2763" s="55">
        <v>39630</v>
      </c>
    </row>
    <row r="2764" spans="1:10" x14ac:dyDescent="0.3">
      <c r="A2764" s="54" t="s">
        <v>2684</v>
      </c>
      <c r="B2764" s="54">
        <v>4462</v>
      </c>
      <c r="C2764" s="56" t="s">
        <v>23</v>
      </c>
      <c r="D2764" s="54" t="s">
        <v>2695</v>
      </c>
      <c r="E2764" s="54">
        <v>2844</v>
      </c>
      <c r="F2764" s="54" t="s">
        <v>2648</v>
      </c>
      <c r="G2764" s="54">
        <v>2631588.9440000001</v>
      </c>
      <c r="H2764" s="54">
        <v>1260100.3700000001</v>
      </c>
      <c r="I2764" s="54" t="s">
        <v>21</v>
      </c>
      <c r="J2764" s="55">
        <v>39630</v>
      </c>
    </row>
    <row r="2765" spans="1:10" x14ac:dyDescent="0.3">
      <c r="A2765" s="54" t="s">
        <v>2684</v>
      </c>
      <c r="B2765" s="54">
        <v>4462</v>
      </c>
      <c r="C2765" s="56" t="s">
        <v>23</v>
      </c>
      <c r="D2765" s="54" t="s">
        <v>2683</v>
      </c>
      <c r="E2765" s="54">
        <v>2857</v>
      </c>
      <c r="F2765" s="54" t="s">
        <v>2648</v>
      </c>
      <c r="G2765" s="54">
        <v>2631114.2140000002</v>
      </c>
      <c r="H2765" s="54">
        <v>1259590.629</v>
      </c>
      <c r="I2765" s="54" t="s">
        <v>21</v>
      </c>
      <c r="J2765" s="55">
        <v>39630</v>
      </c>
    </row>
    <row r="2766" spans="1:10" x14ac:dyDescent="0.3">
      <c r="A2766" s="54" t="s">
        <v>2695</v>
      </c>
      <c r="B2766" s="54">
        <v>4463</v>
      </c>
      <c r="C2766" s="56" t="s">
        <v>23</v>
      </c>
      <c r="D2766" s="54" t="s">
        <v>2695</v>
      </c>
      <c r="E2766" s="54">
        <v>2844</v>
      </c>
      <c r="F2766" s="54" t="s">
        <v>2648</v>
      </c>
      <c r="G2766" s="54">
        <v>2632357.4649999999</v>
      </c>
      <c r="H2766" s="54">
        <v>1261801.358</v>
      </c>
      <c r="I2766" s="54" t="s">
        <v>21</v>
      </c>
      <c r="J2766" s="55">
        <v>39630</v>
      </c>
    </row>
    <row r="2767" spans="1:10" x14ac:dyDescent="0.3">
      <c r="A2767" s="54" t="s">
        <v>2689</v>
      </c>
      <c r="B2767" s="54">
        <v>4464</v>
      </c>
      <c r="C2767" s="56" t="s">
        <v>23</v>
      </c>
      <c r="D2767" s="54" t="s">
        <v>2689</v>
      </c>
      <c r="E2767" s="54">
        <v>2853</v>
      </c>
      <c r="F2767" s="54" t="s">
        <v>2648</v>
      </c>
      <c r="G2767" s="54">
        <v>2630803.3339999998</v>
      </c>
      <c r="H2767" s="54">
        <v>1263697.3130000001</v>
      </c>
      <c r="I2767" s="54" t="s">
        <v>21</v>
      </c>
      <c r="J2767" s="55">
        <v>39630</v>
      </c>
    </row>
    <row r="2768" spans="1:10" x14ac:dyDescent="0.3">
      <c r="A2768" s="54" t="s">
        <v>1781</v>
      </c>
      <c r="B2768" s="54">
        <v>4465</v>
      </c>
      <c r="C2768" s="56" t="s">
        <v>23</v>
      </c>
      <c r="D2768" s="54" t="s">
        <v>1781</v>
      </c>
      <c r="E2768" s="54">
        <v>2848</v>
      </c>
      <c r="F2768" s="54" t="s">
        <v>2648</v>
      </c>
      <c r="G2768" s="54">
        <v>2633949.4619999998</v>
      </c>
      <c r="H2768" s="54">
        <v>1259914.1470000001</v>
      </c>
      <c r="I2768" s="54" t="s">
        <v>21</v>
      </c>
      <c r="J2768" s="55">
        <v>39630</v>
      </c>
    </row>
    <row r="2769" spans="1:10" x14ac:dyDescent="0.3">
      <c r="A2769" s="54" t="s">
        <v>1781</v>
      </c>
      <c r="B2769" s="54">
        <v>4465</v>
      </c>
      <c r="C2769" s="56" t="s">
        <v>23</v>
      </c>
      <c r="D2769" s="54" t="s">
        <v>2685</v>
      </c>
      <c r="E2769" s="54">
        <v>2856</v>
      </c>
      <c r="F2769" s="54" t="s">
        <v>2648</v>
      </c>
      <c r="G2769" s="54">
        <v>2634037.2829999998</v>
      </c>
      <c r="H2769" s="54">
        <v>1258862.99</v>
      </c>
      <c r="I2769" s="54" t="s">
        <v>21</v>
      </c>
      <c r="J2769" s="55">
        <v>39630</v>
      </c>
    </row>
    <row r="2770" spans="1:10" x14ac:dyDescent="0.3">
      <c r="A2770" s="54" t="s">
        <v>1781</v>
      </c>
      <c r="B2770" s="54">
        <v>4465</v>
      </c>
      <c r="C2770" s="56" t="s">
        <v>23</v>
      </c>
      <c r="D2770" s="54" t="s">
        <v>1780</v>
      </c>
      <c r="E2770" s="54">
        <v>4251</v>
      </c>
      <c r="F2770" s="54" t="s">
        <v>1711</v>
      </c>
      <c r="G2770" s="54">
        <v>2635143.2659999998</v>
      </c>
      <c r="H2770" s="54">
        <v>1260468.514</v>
      </c>
      <c r="I2770" s="54" t="s">
        <v>21</v>
      </c>
      <c r="J2770" s="55">
        <v>39630</v>
      </c>
    </row>
    <row r="2771" spans="1:10" x14ac:dyDescent="0.3">
      <c r="A2771" s="54" t="s">
        <v>2685</v>
      </c>
      <c r="B2771" s="54">
        <v>4466</v>
      </c>
      <c r="C2771" s="56" t="s">
        <v>23</v>
      </c>
      <c r="D2771" s="54" t="s">
        <v>1781</v>
      </c>
      <c r="E2771" s="54">
        <v>2848</v>
      </c>
      <c r="F2771" s="54" t="s">
        <v>2648</v>
      </c>
      <c r="G2771" s="54">
        <v>2632753.0260000001</v>
      </c>
      <c r="H2771" s="54">
        <v>1260262.2209999999</v>
      </c>
      <c r="I2771" s="54" t="s">
        <v>21</v>
      </c>
      <c r="J2771" s="55">
        <v>39630</v>
      </c>
    </row>
    <row r="2772" spans="1:10" x14ac:dyDescent="0.3">
      <c r="A2772" s="54" t="s">
        <v>2685</v>
      </c>
      <c r="B2772" s="54">
        <v>4466</v>
      </c>
      <c r="C2772" s="56" t="s">
        <v>23</v>
      </c>
      <c r="D2772" s="54" t="s">
        <v>2685</v>
      </c>
      <c r="E2772" s="54">
        <v>2856</v>
      </c>
      <c r="F2772" s="54" t="s">
        <v>2648</v>
      </c>
      <c r="G2772" s="54">
        <v>2633226.0189999999</v>
      </c>
      <c r="H2772" s="54">
        <v>1258484.929</v>
      </c>
      <c r="I2772" s="54" t="s">
        <v>21</v>
      </c>
      <c r="J2772" s="55">
        <v>39630</v>
      </c>
    </row>
    <row r="2773" spans="1:10" x14ac:dyDescent="0.3">
      <c r="A2773" s="54" t="s">
        <v>2682</v>
      </c>
      <c r="B2773" s="54">
        <v>4467</v>
      </c>
      <c r="C2773" s="56" t="s">
        <v>23</v>
      </c>
      <c r="D2773" s="54" t="s">
        <v>2682</v>
      </c>
      <c r="E2773" s="54">
        <v>2858</v>
      </c>
      <c r="F2773" s="54" t="s">
        <v>2648</v>
      </c>
      <c r="G2773" s="54">
        <v>2636010.9750000001</v>
      </c>
      <c r="H2773" s="54">
        <v>1257592.429</v>
      </c>
      <c r="I2773" s="54" t="s">
        <v>21</v>
      </c>
      <c r="J2773" s="55">
        <v>39630</v>
      </c>
    </row>
    <row r="2774" spans="1:10" x14ac:dyDescent="0.3">
      <c r="A2774" s="54" t="s">
        <v>2850</v>
      </c>
      <c r="B2774" s="54">
        <v>4468</v>
      </c>
      <c r="C2774" s="56" t="s">
        <v>23</v>
      </c>
      <c r="D2774" s="54" t="s">
        <v>2850</v>
      </c>
      <c r="E2774" s="54">
        <v>2492</v>
      </c>
      <c r="F2774" s="54" t="s">
        <v>2754</v>
      </c>
      <c r="G2774" s="54">
        <v>2639862.5159999998</v>
      </c>
      <c r="H2774" s="54">
        <v>1254807.693</v>
      </c>
      <c r="I2774" s="54" t="s">
        <v>21</v>
      </c>
      <c r="J2774" s="55">
        <v>39630</v>
      </c>
    </row>
    <row r="2775" spans="1:10" x14ac:dyDescent="0.3">
      <c r="A2775" s="54" t="s">
        <v>2697</v>
      </c>
      <c r="B2775" s="54">
        <v>4469</v>
      </c>
      <c r="C2775" s="56" t="s">
        <v>23</v>
      </c>
      <c r="D2775" s="54" t="s">
        <v>2697</v>
      </c>
      <c r="E2775" s="54">
        <v>2841</v>
      </c>
      <c r="F2775" s="54" t="s">
        <v>2648</v>
      </c>
      <c r="G2775" s="54">
        <v>2637915.7480000001</v>
      </c>
      <c r="H2775" s="54">
        <v>1255870.497</v>
      </c>
      <c r="I2775" s="54" t="s">
        <v>21</v>
      </c>
      <c r="J2775" s="55">
        <v>39630</v>
      </c>
    </row>
    <row r="2776" spans="1:10" x14ac:dyDescent="0.3">
      <c r="A2776" s="54" t="s">
        <v>2679</v>
      </c>
      <c r="B2776" s="54">
        <v>4492</v>
      </c>
      <c r="C2776" s="56" t="s">
        <v>23</v>
      </c>
      <c r="D2776" s="54" t="s">
        <v>2679</v>
      </c>
      <c r="E2776" s="54">
        <v>2862</v>
      </c>
      <c r="F2776" s="54" t="s">
        <v>2648</v>
      </c>
      <c r="G2776" s="54">
        <v>2634391.12</v>
      </c>
      <c r="H2776" s="54">
        <v>1254799.774</v>
      </c>
      <c r="I2776" s="54" t="s">
        <v>21</v>
      </c>
      <c r="J2776" s="55">
        <v>39630</v>
      </c>
    </row>
    <row r="2777" spans="1:10" x14ac:dyDescent="0.3">
      <c r="A2777" s="54" t="s">
        <v>2676</v>
      </c>
      <c r="B2777" s="54">
        <v>4493</v>
      </c>
      <c r="C2777" s="56" t="s">
        <v>23</v>
      </c>
      <c r="D2777" s="54" t="s">
        <v>2692</v>
      </c>
      <c r="E2777" s="54">
        <v>2851</v>
      </c>
      <c r="F2777" s="54" t="s">
        <v>2648</v>
      </c>
      <c r="G2777" s="54">
        <v>2635352.2540000002</v>
      </c>
      <c r="H2777" s="54">
        <v>1252873.034</v>
      </c>
      <c r="I2777" s="54" t="s">
        <v>21</v>
      </c>
      <c r="J2777" s="55">
        <v>39630</v>
      </c>
    </row>
    <row r="2778" spans="1:10" x14ac:dyDescent="0.3">
      <c r="A2778" s="54" t="s">
        <v>2676</v>
      </c>
      <c r="B2778" s="54">
        <v>4493</v>
      </c>
      <c r="C2778" s="56" t="s">
        <v>23</v>
      </c>
      <c r="D2778" s="54" t="s">
        <v>2676</v>
      </c>
      <c r="E2778" s="54">
        <v>2865</v>
      </c>
      <c r="F2778" s="54" t="s">
        <v>2648</v>
      </c>
      <c r="G2778" s="54">
        <v>2635399.7379999999</v>
      </c>
      <c r="H2778" s="54">
        <v>1255039.9850000001</v>
      </c>
      <c r="I2778" s="54" t="s">
        <v>21</v>
      </c>
      <c r="J2778" s="55">
        <v>39630</v>
      </c>
    </row>
    <row r="2779" spans="1:10" x14ac:dyDescent="0.3">
      <c r="A2779" s="54" t="s">
        <v>2687</v>
      </c>
      <c r="B2779" s="54">
        <v>4494</v>
      </c>
      <c r="C2779" s="56" t="s">
        <v>23</v>
      </c>
      <c r="D2779" s="54" t="s">
        <v>2687</v>
      </c>
      <c r="E2779" s="54">
        <v>2855</v>
      </c>
      <c r="F2779" s="54" t="s">
        <v>2648</v>
      </c>
      <c r="G2779" s="54">
        <v>2637706.7340000002</v>
      </c>
      <c r="H2779" s="54">
        <v>1253503.6850000001</v>
      </c>
      <c r="I2779" s="54" t="s">
        <v>21</v>
      </c>
      <c r="J2779" s="55">
        <v>39630</v>
      </c>
    </row>
    <row r="2780" spans="1:10" x14ac:dyDescent="0.3">
      <c r="A2780" s="54" t="s">
        <v>2671</v>
      </c>
      <c r="B2780" s="54">
        <v>4495</v>
      </c>
      <c r="C2780" s="56" t="s">
        <v>23</v>
      </c>
      <c r="D2780" s="54" t="s">
        <v>2676</v>
      </c>
      <c r="E2780" s="54">
        <v>2865</v>
      </c>
      <c r="F2780" s="54" t="s">
        <v>2648</v>
      </c>
      <c r="G2780" s="54">
        <v>2635708.284</v>
      </c>
      <c r="H2780" s="54">
        <v>1252787.1440000001</v>
      </c>
      <c r="I2780" s="54" t="s">
        <v>21</v>
      </c>
      <c r="J2780" s="55">
        <v>39630</v>
      </c>
    </row>
    <row r="2781" spans="1:10" x14ac:dyDescent="0.3">
      <c r="A2781" s="54" t="s">
        <v>2671</v>
      </c>
      <c r="B2781" s="54">
        <v>4495</v>
      </c>
      <c r="C2781" s="56" t="s">
        <v>23</v>
      </c>
      <c r="D2781" s="54" t="s">
        <v>2671</v>
      </c>
      <c r="E2781" s="54">
        <v>2868</v>
      </c>
      <c r="F2781" s="54" t="s">
        <v>2648</v>
      </c>
      <c r="G2781" s="54">
        <v>2635539.9509999999</v>
      </c>
      <c r="H2781" s="54">
        <v>1251328.226</v>
      </c>
      <c r="I2781" s="54" t="s">
        <v>21</v>
      </c>
      <c r="J2781" s="55">
        <v>39630</v>
      </c>
    </row>
    <row r="2782" spans="1:10" x14ac:dyDescent="0.3">
      <c r="A2782" s="54" t="s">
        <v>2693</v>
      </c>
      <c r="B2782" s="54">
        <v>4496</v>
      </c>
      <c r="C2782" s="56" t="s">
        <v>23</v>
      </c>
      <c r="D2782" s="54" t="s">
        <v>2692</v>
      </c>
      <c r="E2782" s="54">
        <v>2851</v>
      </c>
      <c r="F2782" s="54" t="s">
        <v>2648</v>
      </c>
      <c r="G2782" s="54">
        <v>2634637.8689999999</v>
      </c>
      <c r="H2782" s="54">
        <v>1253027.7409999999</v>
      </c>
      <c r="I2782" s="54" t="s">
        <v>21</v>
      </c>
      <c r="J2782" s="55">
        <v>39630</v>
      </c>
    </row>
    <row r="2783" spans="1:10" x14ac:dyDescent="0.3">
      <c r="A2783" s="54" t="s">
        <v>2680</v>
      </c>
      <c r="B2783" s="54">
        <v>4497</v>
      </c>
      <c r="C2783" s="56" t="s">
        <v>23</v>
      </c>
      <c r="D2783" s="54" t="s">
        <v>2680</v>
      </c>
      <c r="E2783" s="54">
        <v>2860</v>
      </c>
      <c r="F2783" s="54" t="s">
        <v>2648</v>
      </c>
      <c r="G2783" s="54">
        <v>2633322.4029999999</v>
      </c>
      <c r="H2783" s="54">
        <v>1253493.0519999999</v>
      </c>
      <c r="I2783" s="54" t="s">
        <v>21</v>
      </c>
      <c r="J2783" s="55">
        <v>39630</v>
      </c>
    </row>
    <row r="2784" spans="1:10" x14ac:dyDescent="0.3">
      <c r="A2784" s="54" t="s">
        <v>2767</v>
      </c>
      <c r="B2784" s="54">
        <v>4500</v>
      </c>
      <c r="C2784" s="56" t="s">
        <v>23</v>
      </c>
      <c r="D2784" s="54" t="s">
        <v>2834</v>
      </c>
      <c r="E2784" s="54">
        <v>2513</v>
      </c>
      <c r="F2784" s="54" t="s">
        <v>2754</v>
      </c>
      <c r="G2784" s="54">
        <v>2607322.8679999998</v>
      </c>
      <c r="H2784" s="54">
        <v>1227301.959</v>
      </c>
      <c r="I2784" s="54" t="s">
        <v>21</v>
      </c>
      <c r="J2784" s="55">
        <v>39630</v>
      </c>
    </row>
    <row r="2785" spans="1:10" x14ac:dyDescent="0.3">
      <c r="A2785" s="54" t="s">
        <v>2767</v>
      </c>
      <c r="B2785" s="54">
        <v>4500</v>
      </c>
      <c r="C2785" s="56" t="s">
        <v>23</v>
      </c>
      <c r="D2785" s="54" t="s">
        <v>2819</v>
      </c>
      <c r="E2785" s="54">
        <v>2534</v>
      </c>
      <c r="F2785" s="54" t="s">
        <v>2754</v>
      </c>
      <c r="G2785" s="54">
        <v>2608195.9210000001</v>
      </c>
      <c r="H2785" s="54">
        <v>1227816.2180000001</v>
      </c>
      <c r="I2785" s="54" t="s">
        <v>21</v>
      </c>
      <c r="J2785" s="55">
        <v>39630</v>
      </c>
    </row>
    <row r="2786" spans="1:10" x14ac:dyDescent="0.3">
      <c r="A2786" s="54" t="s">
        <v>2767</v>
      </c>
      <c r="B2786" s="54">
        <v>4500</v>
      </c>
      <c r="C2786" s="56" t="s">
        <v>23</v>
      </c>
      <c r="D2786" s="54" t="s">
        <v>2792</v>
      </c>
      <c r="E2786" s="54">
        <v>2542</v>
      </c>
      <c r="F2786" s="54" t="s">
        <v>2754</v>
      </c>
      <c r="G2786" s="54">
        <v>2605318.2850000001</v>
      </c>
      <c r="H2786" s="54">
        <v>1227667.1529999999</v>
      </c>
      <c r="I2786" s="54" t="s">
        <v>21</v>
      </c>
      <c r="J2786" s="55">
        <v>39630</v>
      </c>
    </row>
    <row r="2787" spans="1:10" x14ac:dyDescent="0.3">
      <c r="A2787" s="54" t="s">
        <v>2767</v>
      </c>
      <c r="B2787" s="54">
        <v>4500</v>
      </c>
      <c r="C2787" s="56" t="s">
        <v>23</v>
      </c>
      <c r="D2787" s="54" t="s">
        <v>2801</v>
      </c>
      <c r="E2787" s="54">
        <v>2550</v>
      </c>
      <c r="F2787" s="54" t="s">
        <v>2754</v>
      </c>
      <c r="G2787" s="54">
        <v>2605878.9849999999</v>
      </c>
      <c r="H2787" s="54">
        <v>1229223.8999999999</v>
      </c>
      <c r="I2787" s="54" t="s">
        <v>21</v>
      </c>
      <c r="J2787" s="55">
        <v>39630</v>
      </c>
    </row>
    <row r="2788" spans="1:10" x14ac:dyDescent="0.3">
      <c r="A2788" s="54" t="s">
        <v>2767</v>
      </c>
      <c r="B2788" s="54">
        <v>4500</v>
      </c>
      <c r="C2788" s="56" t="s">
        <v>23</v>
      </c>
      <c r="D2788" s="54" t="s">
        <v>2793</v>
      </c>
      <c r="E2788" s="54">
        <v>2555</v>
      </c>
      <c r="F2788" s="54" t="s">
        <v>2754</v>
      </c>
      <c r="G2788" s="54">
        <v>2607051.3489999999</v>
      </c>
      <c r="H2788" s="54">
        <v>1230015.4339999999</v>
      </c>
      <c r="I2788" s="54" t="s">
        <v>21</v>
      </c>
      <c r="J2788" s="55">
        <v>39630</v>
      </c>
    </row>
    <row r="2789" spans="1:10" x14ac:dyDescent="0.3">
      <c r="A2789" s="54" t="s">
        <v>2767</v>
      </c>
      <c r="B2789" s="54">
        <v>4500</v>
      </c>
      <c r="C2789" s="56" t="s">
        <v>23</v>
      </c>
      <c r="D2789" s="54" t="s">
        <v>2767</v>
      </c>
      <c r="E2789" s="54">
        <v>2601</v>
      </c>
      <c r="F2789" s="54" t="s">
        <v>2754</v>
      </c>
      <c r="G2789" s="54">
        <v>2606790.9380000001</v>
      </c>
      <c r="H2789" s="54">
        <v>1228572.665</v>
      </c>
      <c r="I2789" s="54" t="s">
        <v>21</v>
      </c>
      <c r="J2789" s="55">
        <v>39630</v>
      </c>
    </row>
    <row r="2790" spans="1:10" x14ac:dyDescent="0.3">
      <c r="A2790" s="54" t="s">
        <v>2792</v>
      </c>
      <c r="B2790" s="54">
        <v>4512</v>
      </c>
      <c r="C2790" s="56" t="s">
        <v>23</v>
      </c>
      <c r="D2790" s="54" t="s">
        <v>2792</v>
      </c>
      <c r="E2790" s="54">
        <v>2542</v>
      </c>
      <c r="F2790" s="54" t="s">
        <v>2754</v>
      </c>
      <c r="G2790" s="54">
        <v>2604334.827</v>
      </c>
      <c r="H2790" s="54">
        <v>1228806.8940000001</v>
      </c>
      <c r="I2790" s="54" t="s">
        <v>21</v>
      </c>
      <c r="J2790" s="55">
        <v>39630</v>
      </c>
    </row>
    <row r="2791" spans="1:10" x14ac:dyDescent="0.3">
      <c r="A2791" s="54" t="s">
        <v>2792</v>
      </c>
      <c r="B2791" s="54">
        <v>4512</v>
      </c>
      <c r="C2791" s="56" t="s">
        <v>23</v>
      </c>
      <c r="D2791" s="54" t="s">
        <v>2800</v>
      </c>
      <c r="E2791" s="54">
        <v>2551</v>
      </c>
      <c r="F2791" s="54" t="s">
        <v>2754</v>
      </c>
      <c r="G2791" s="54">
        <v>2603424.59</v>
      </c>
      <c r="H2791" s="54">
        <v>1229672.0989999999</v>
      </c>
      <c r="I2791" s="54" t="s">
        <v>21</v>
      </c>
      <c r="J2791" s="55">
        <v>39630</v>
      </c>
    </row>
    <row r="2792" spans="1:10" x14ac:dyDescent="0.3">
      <c r="A2792" s="54" t="s">
        <v>2792</v>
      </c>
      <c r="B2792" s="54">
        <v>4512</v>
      </c>
      <c r="C2792" s="56" t="s">
        <v>23</v>
      </c>
      <c r="D2792" s="54" t="s">
        <v>2790</v>
      </c>
      <c r="E2792" s="54">
        <v>2556</v>
      </c>
      <c r="F2792" s="54" t="s">
        <v>2754</v>
      </c>
      <c r="G2792" s="54">
        <v>2602785.3859999999</v>
      </c>
      <c r="H2792" s="54">
        <v>1228476.352</v>
      </c>
      <c r="I2792" s="54" t="s">
        <v>21</v>
      </c>
      <c r="J2792" s="55">
        <v>39630</v>
      </c>
    </row>
    <row r="2793" spans="1:10" x14ac:dyDescent="0.3">
      <c r="A2793" s="54" t="s">
        <v>2801</v>
      </c>
      <c r="B2793" s="54">
        <v>4513</v>
      </c>
      <c r="C2793" s="56" t="s">
        <v>23</v>
      </c>
      <c r="D2793" s="54" t="s">
        <v>2801</v>
      </c>
      <c r="E2793" s="54">
        <v>2550</v>
      </c>
      <c r="F2793" s="54" t="s">
        <v>2754</v>
      </c>
      <c r="G2793" s="54">
        <v>2605720.1860000002</v>
      </c>
      <c r="H2793" s="54">
        <v>1230076.932</v>
      </c>
      <c r="I2793" s="54" t="s">
        <v>21</v>
      </c>
      <c r="J2793" s="55">
        <v>39630</v>
      </c>
    </row>
    <row r="2794" spans="1:10" x14ac:dyDescent="0.3">
      <c r="A2794" s="54" t="s">
        <v>2800</v>
      </c>
      <c r="B2794" s="54">
        <v>4514</v>
      </c>
      <c r="C2794" s="56" t="s">
        <v>23</v>
      </c>
      <c r="D2794" s="54" t="s">
        <v>2800</v>
      </c>
      <c r="E2794" s="54">
        <v>2551</v>
      </c>
      <c r="F2794" s="54" t="s">
        <v>2754</v>
      </c>
      <c r="G2794" s="54">
        <v>2602362.5750000002</v>
      </c>
      <c r="H2794" s="54">
        <v>1230894.8689999999</v>
      </c>
      <c r="I2794" s="54" t="s">
        <v>21</v>
      </c>
      <c r="J2794" s="55">
        <v>39630</v>
      </c>
    </row>
    <row r="2795" spans="1:10" x14ac:dyDescent="0.3">
      <c r="A2795" s="54" t="s">
        <v>2799</v>
      </c>
      <c r="B2795" s="54">
        <v>4515</v>
      </c>
      <c r="C2795" s="56" t="s">
        <v>23</v>
      </c>
      <c r="D2795" s="54" t="s">
        <v>2797</v>
      </c>
      <c r="E2795" s="54">
        <v>2553</v>
      </c>
      <c r="F2795" s="54" t="s">
        <v>2754</v>
      </c>
      <c r="G2795" s="54">
        <v>2604419.9759999998</v>
      </c>
      <c r="H2795" s="54">
        <v>1231301.9909999999</v>
      </c>
      <c r="I2795" s="54" t="s">
        <v>21</v>
      </c>
      <c r="J2795" s="55">
        <v>39630</v>
      </c>
    </row>
    <row r="2796" spans="1:10" x14ac:dyDescent="0.3">
      <c r="A2796" s="54" t="s">
        <v>2798</v>
      </c>
      <c r="B2796" s="54">
        <v>4515</v>
      </c>
      <c r="C2796" s="56" t="s">
        <v>54</v>
      </c>
      <c r="D2796" s="54" t="s">
        <v>2797</v>
      </c>
      <c r="E2796" s="54">
        <v>2553</v>
      </c>
      <c r="F2796" s="54" t="s">
        <v>2754</v>
      </c>
      <c r="G2796" s="54">
        <v>2603665.8679999998</v>
      </c>
      <c r="H2796" s="54">
        <v>1232804.7180000001</v>
      </c>
      <c r="I2796" s="54" t="s">
        <v>21</v>
      </c>
      <c r="J2796" s="55">
        <v>39630</v>
      </c>
    </row>
    <row r="2797" spans="1:10" x14ac:dyDescent="0.3">
      <c r="A2797" s="54" t="s">
        <v>2793</v>
      </c>
      <c r="B2797" s="54">
        <v>4522</v>
      </c>
      <c r="C2797" s="56" t="s">
        <v>23</v>
      </c>
      <c r="D2797" s="54" t="s">
        <v>2801</v>
      </c>
      <c r="E2797" s="54">
        <v>2550</v>
      </c>
      <c r="F2797" s="54" t="s">
        <v>2754</v>
      </c>
      <c r="G2797" s="54">
        <v>2606583.2519999999</v>
      </c>
      <c r="H2797" s="54">
        <v>1230761.6399999999</v>
      </c>
      <c r="I2797" s="54" t="s">
        <v>21</v>
      </c>
      <c r="J2797" s="55">
        <v>39630</v>
      </c>
    </row>
    <row r="2798" spans="1:10" x14ac:dyDescent="0.3">
      <c r="A2798" s="54" t="s">
        <v>2793</v>
      </c>
      <c r="B2798" s="54">
        <v>4522</v>
      </c>
      <c r="C2798" s="56" t="s">
        <v>23</v>
      </c>
      <c r="D2798" s="54" t="s">
        <v>2797</v>
      </c>
      <c r="E2798" s="54">
        <v>2553</v>
      </c>
      <c r="F2798" s="54" t="s">
        <v>2754</v>
      </c>
      <c r="G2798" s="54">
        <v>2605864.074</v>
      </c>
      <c r="H2798" s="54">
        <v>1231561.0160000001</v>
      </c>
      <c r="I2798" s="54" t="s">
        <v>21</v>
      </c>
      <c r="J2798" s="55">
        <v>39630</v>
      </c>
    </row>
    <row r="2799" spans="1:10" x14ac:dyDescent="0.3">
      <c r="A2799" s="54" t="s">
        <v>2793</v>
      </c>
      <c r="B2799" s="54">
        <v>4522</v>
      </c>
      <c r="C2799" s="56" t="s">
        <v>23</v>
      </c>
      <c r="D2799" s="54" t="s">
        <v>2793</v>
      </c>
      <c r="E2799" s="54">
        <v>2555</v>
      </c>
      <c r="F2799" s="54" t="s">
        <v>2754</v>
      </c>
      <c r="G2799" s="54">
        <v>2607081.38</v>
      </c>
      <c r="H2799" s="54">
        <v>1232089.73</v>
      </c>
      <c r="I2799" s="54" t="s">
        <v>21</v>
      </c>
      <c r="J2799" s="55">
        <v>39630</v>
      </c>
    </row>
    <row r="2800" spans="1:10" x14ac:dyDescent="0.3">
      <c r="A2800" s="54" t="s">
        <v>2796</v>
      </c>
      <c r="B2800" s="54">
        <v>4523</v>
      </c>
      <c r="C2800" s="56" t="s">
        <v>23</v>
      </c>
      <c r="D2800" s="54" t="s">
        <v>2795</v>
      </c>
      <c r="E2800" s="54">
        <v>2554</v>
      </c>
      <c r="F2800" s="54" t="s">
        <v>2754</v>
      </c>
      <c r="G2800" s="54">
        <v>2609895.2599999998</v>
      </c>
      <c r="H2800" s="54">
        <v>1233057.1029999999</v>
      </c>
      <c r="I2800" s="54" t="s">
        <v>21</v>
      </c>
      <c r="J2800" s="55">
        <v>39630</v>
      </c>
    </row>
    <row r="2801" spans="1:10" x14ac:dyDescent="0.3">
      <c r="A2801" s="54" t="s">
        <v>2814</v>
      </c>
      <c r="B2801" s="54">
        <v>4524</v>
      </c>
      <c r="C2801" s="56" t="s">
        <v>46</v>
      </c>
      <c r="D2801" s="54" t="s">
        <v>2811</v>
      </c>
      <c r="E2801" s="54">
        <v>2541</v>
      </c>
      <c r="F2801" s="54" t="s">
        <v>2754</v>
      </c>
      <c r="G2801" s="54">
        <v>2607922.2910000002</v>
      </c>
      <c r="H2801" s="54">
        <v>1235157.108</v>
      </c>
      <c r="I2801" s="54" t="s">
        <v>21</v>
      </c>
      <c r="J2801" s="55">
        <v>39630</v>
      </c>
    </row>
    <row r="2802" spans="1:10" x14ac:dyDescent="0.3">
      <c r="A2802" s="54" t="s">
        <v>2804</v>
      </c>
      <c r="B2802" s="54">
        <v>4524</v>
      </c>
      <c r="C2802" s="56" t="s">
        <v>23</v>
      </c>
      <c r="D2802" s="54" t="s">
        <v>2804</v>
      </c>
      <c r="E2802" s="54">
        <v>2547</v>
      </c>
      <c r="F2802" s="54" t="s">
        <v>2754</v>
      </c>
      <c r="G2802" s="54">
        <v>2610078.3670000001</v>
      </c>
      <c r="H2802" s="54">
        <v>1234663.0830000001</v>
      </c>
      <c r="I2802" s="54" t="s">
        <v>21</v>
      </c>
      <c r="J2802" s="55">
        <v>39630</v>
      </c>
    </row>
    <row r="2803" spans="1:10" x14ac:dyDescent="0.3">
      <c r="A2803" s="54" t="s">
        <v>2813</v>
      </c>
      <c r="B2803" s="54">
        <v>4524</v>
      </c>
      <c r="C2803" s="56" t="s">
        <v>44</v>
      </c>
      <c r="D2803" s="54" t="s">
        <v>2811</v>
      </c>
      <c r="E2803" s="54">
        <v>2541</v>
      </c>
      <c r="F2803" s="54" t="s">
        <v>2754</v>
      </c>
      <c r="G2803" s="54">
        <v>2607574.9530000002</v>
      </c>
      <c r="H2803" s="54">
        <v>1234890.0419999999</v>
      </c>
      <c r="I2803" s="54" t="s">
        <v>21</v>
      </c>
      <c r="J2803" s="55">
        <v>39630</v>
      </c>
    </row>
    <row r="2804" spans="1:10" x14ac:dyDescent="0.3">
      <c r="A2804" s="54" t="s">
        <v>2812</v>
      </c>
      <c r="B2804" s="54">
        <v>4525</v>
      </c>
      <c r="C2804" s="56" t="s">
        <v>23</v>
      </c>
      <c r="D2804" s="54" t="s">
        <v>2811</v>
      </c>
      <c r="E2804" s="54">
        <v>2541</v>
      </c>
      <c r="F2804" s="54" t="s">
        <v>2754</v>
      </c>
      <c r="G2804" s="54">
        <v>2607950.7829999998</v>
      </c>
      <c r="H2804" s="54">
        <v>1234084.3840000001</v>
      </c>
      <c r="I2804" s="54" t="s">
        <v>21</v>
      </c>
      <c r="J2804" s="55">
        <v>39630</v>
      </c>
    </row>
    <row r="2805" spans="1:10" x14ac:dyDescent="0.3">
      <c r="A2805" s="54" t="s">
        <v>2819</v>
      </c>
      <c r="B2805" s="54">
        <v>4528</v>
      </c>
      <c r="C2805" s="56" t="s">
        <v>23</v>
      </c>
      <c r="D2805" s="54" t="s">
        <v>2834</v>
      </c>
      <c r="E2805" s="54">
        <v>2513</v>
      </c>
      <c r="F2805" s="54" t="s">
        <v>2754</v>
      </c>
      <c r="G2805" s="54">
        <v>2609379.915</v>
      </c>
      <c r="H2805" s="54">
        <v>1227302.1969999999</v>
      </c>
      <c r="I2805" s="54" t="s">
        <v>21</v>
      </c>
      <c r="J2805" s="55">
        <v>39630</v>
      </c>
    </row>
    <row r="2806" spans="1:10" x14ac:dyDescent="0.3">
      <c r="A2806" s="54" t="s">
        <v>2819</v>
      </c>
      <c r="B2806" s="54">
        <v>4528</v>
      </c>
      <c r="C2806" s="56" t="s">
        <v>23</v>
      </c>
      <c r="D2806" s="54" t="s">
        <v>2819</v>
      </c>
      <c r="E2806" s="54">
        <v>2534</v>
      </c>
      <c r="F2806" s="54" t="s">
        <v>2754</v>
      </c>
      <c r="G2806" s="54">
        <v>2609386.611</v>
      </c>
      <c r="H2806" s="54">
        <v>1228284.358</v>
      </c>
      <c r="I2806" s="54" t="s">
        <v>21</v>
      </c>
      <c r="J2806" s="55">
        <v>39630</v>
      </c>
    </row>
    <row r="2807" spans="1:10" x14ac:dyDescent="0.3">
      <c r="A2807" s="54" t="s">
        <v>2794</v>
      </c>
      <c r="B2807" s="54">
        <v>4532</v>
      </c>
      <c r="C2807" s="56" t="s">
        <v>23</v>
      </c>
      <c r="D2807" s="54" t="s">
        <v>2809</v>
      </c>
      <c r="E2807" s="54">
        <v>2544</v>
      </c>
      <c r="F2807" s="54" t="s">
        <v>2754</v>
      </c>
      <c r="G2807" s="54">
        <v>2608509.3119999999</v>
      </c>
      <c r="H2807" s="54">
        <v>1230418.7450000001</v>
      </c>
      <c r="I2807" s="54" t="s">
        <v>21</v>
      </c>
      <c r="J2807" s="55">
        <v>39630</v>
      </c>
    </row>
    <row r="2808" spans="1:10" x14ac:dyDescent="0.3">
      <c r="A2808" s="54" t="s">
        <v>2794</v>
      </c>
      <c r="B2808" s="54">
        <v>4532</v>
      </c>
      <c r="C2808" s="56" t="s">
        <v>23</v>
      </c>
      <c r="D2808" s="54" t="s">
        <v>2793</v>
      </c>
      <c r="E2808" s="54">
        <v>2555</v>
      </c>
      <c r="F2808" s="54" t="s">
        <v>2754</v>
      </c>
      <c r="G2808" s="54">
        <v>2607790.3969999999</v>
      </c>
      <c r="H2808" s="54">
        <v>1230225.689</v>
      </c>
      <c r="I2808" s="54" t="s">
        <v>21</v>
      </c>
      <c r="J2808" s="55">
        <v>39630</v>
      </c>
    </row>
    <row r="2809" spans="1:10" x14ac:dyDescent="0.3">
      <c r="A2809" s="54" t="s">
        <v>2795</v>
      </c>
      <c r="B2809" s="54">
        <v>4533</v>
      </c>
      <c r="C2809" s="56" t="s">
        <v>23</v>
      </c>
      <c r="D2809" s="54" t="s">
        <v>2795</v>
      </c>
      <c r="E2809" s="54">
        <v>2554</v>
      </c>
      <c r="F2809" s="54" t="s">
        <v>2754</v>
      </c>
      <c r="G2809" s="54">
        <v>2609962.665</v>
      </c>
      <c r="H2809" s="54">
        <v>1231035.102</v>
      </c>
      <c r="I2809" s="54" t="s">
        <v>21</v>
      </c>
      <c r="J2809" s="55">
        <v>39630</v>
      </c>
    </row>
    <row r="2810" spans="1:10" x14ac:dyDescent="0.3">
      <c r="A2810" s="54" t="s">
        <v>2807</v>
      </c>
      <c r="B2810" s="54">
        <v>4534</v>
      </c>
      <c r="C2810" s="56" t="s">
        <v>23</v>
      </c>
      <c r="D2810" s="54" t="s">
        <v>2807</v>
      </c>
      <c r="E2810" s="54">
        <v>2545</v>
      </c>
      <c r="F2810" s="54" t="s">
        <v>2754</v>
      </c>
      <c r="G2810" s="54">
        <v>2612238.7170000002</v>
      </c>
      <c r="H2810" s="54">
        <v>1231712.3189999999</v>
      </c>
      <c r="I2810" s="54" t="s">
        <v>21</v>
      </c>
      <c r="J2810" s="55">
        <v>39630</v>
      </c>
    </row>
    <row r="2811" spans="1:10" x14ac:dyDescent="0.3">
      <c r="A2811" s="54" t="s">
        <v>2803</v>
      </c>
      <c r="B2811" s="54">
        <v>4535</v>
      </c>
      <c r="C2811" s="56" t="s">
        <v>23</v>
      </c>
      <c r="D2811" s="54" t="s">
        <v>2803</v>
      </c>
      <c r="E2811" s="54">
        <v>2548</v>
      </c>
      <c r="F2811" s="54" t="s">
        <v>2754</v>
      </c>
      <c r="G2811" s="54">
        <v>2611361.0389999999</v>
      </c>
      <c r="H2811" s="54">
        <v>1232672.4129999999</v>
      </c>
      <c r="I2811" s="54" t="s">
        <v>21</v>
      </c>
      <c r="J2811" s="55">
        <v>39630</v>
      </c>
    </row>
    <row r="2812" spans="1:10" x14ac:dyDescent="0.3">
      <c r="A2812" s="54" t="s">
        <v>2802</v>
      </c>
      <c r="B2812" s="54">
        <v>4535</v>
      </c>
      <c r="C2812" s="56" t="s">
        <v>46</v>
      </c>
      <c r="D2812" s="54" t="s">
        <v>2802</v>
      </c>
      <c r="E2812" s="54">
        <v>2549</v>
      </c>
      <c r="F2812" s="54" t="s">
        <v>2754</v>
      </c>
      <c r="G2812" s="54">
        <v>2611624.5180000002</v>
      </c>
      <c r="H2812" s="54">
        <v>1233952.1710000001</v>
      </c>
      <c r="I2812" s="54" t="s">
        <v>21</v>
      </c>
      <c r="J2812" s="55">
        <v>39630</v>
      </c>
    </row>
    <row r="2813" spans="1:10" x14ac:dyDescent="0.3">
      <c r="A2813" s="54" t="s">
        <v>3595</v>
      </c>
      <c r="B2813" s="54">
        <v>4536</v>
      </c>
      <c r="C2813" s="56" t="s">
        <v>23</v>
      </c>
      <c r="D2813" s="54" t="s">
        <v>3595</v>
      </c>
      <c r="E2813" s="54">
        <v>971</v>
      </c>
      <c r="F2813" s="54" t="s">
        <v>3591</v>
      </c>
      <c r="G2813" s="54">
        <v>2612819.9559999998</v>
      </c>
      <c r="H2813" s="54">
        <v>1233291.382</v>
      </c>
      <c r="I2813" s="54" t="s">
        <v>21</v>
      </c>
      <c r="J2813" s="55">
        <v>39630</v>
      </c>
    </row>
    <row r="2814" spans="1:10" x14ac:dyDescent="0.3">
      <c r="A2814" s="54" t="s">
        <v>3595</v>
      </c>
      <c r="B2814" s="54">
        <v>4536</v>
      </c>
      <c r="C2814" s="56" t="s">
        <v>23</v>
      </c>
      <c r="D2814" s="54" t="s">
        <v>3594</v>
      </c>
      <c r="E2814" s="54">
        <v>992</v>
      </c>
      <c r="F2814" s="54" t="s">
        <v>3591</v>
      </c>
      <c r="G2814" s="54">
        <v>2613783.3259999999</v>
      </c>
      <c r="H2814" s="54">
        <v>1231350.895</v>
      </c>
      <c r="I2814" s="54" t="s">
        <v>21</v>
      </c>
      <c r="J2814" s="55">
        <v>39630</v>
      </c>
    </row>
    <row r="2815" spans="1:10" x14ac:dyDescent="0.3">
      <c r="A2815" s="54" t="s">
        <v>3592</v>
      </c>
      <c r="B2815" s="54">
        <v>4537</v>
      </c>
      <c r="C2815" s="56" t="s">
        <v>23</v>
      </c>
      <c r="D2815" s="54" t="s">
        <v>3592</v>
      </c>
      <c r="E2815" s="54">
        <v>995</v>
      </c>
      <c r="F2815" s="54" t="s">
        <v>3591</v>
      </c>
      <c r="G2815" s="54">
        <v>2615816.662</v>
      </c>
      <c r="H2815" s="54">
        <v>1232959.426</v>
      </c>
      <c r="I2815" s="54" t="s">
        <v>21</v>
      </c>
      <c r="J2815" s="55">
        <v>39630</v>
      </c>
    </row>
    <row r="2816" spans="1:10" x14ac:dyDescent="0.3">
      <c r="A2816" s="54" t="s">
        <v>3611</v>
      </c>
      <c r="B2816" s="54">
        <v>4538</v>
      </c>
      <c r="C2816" s="56" t="s">
        <v>23</v>
      </c>
      <c r="D2816" s="54" t="s">
        <v>3611</v>
      </c>
      <c r="E2816" s="54">
        <v>983</v>
      </c>
      <c r="F2816" s="54" t="s">
        <v>3591</v>
      </c>
      <c r="G2816" s="54">
        <v>2617806.1460000002</v>
      </c>
      <c r="H2816" s="54">
        <v>1233557.149</v>
      </c>
      <c r="I2816" s="54" t="s">
        <v>21</v>
      </c>
      <c r="J2816" s="55">
        <v>39630</v>
      </c>
    </row>
    <row r="2817" spans="1:10" x14ac:dyDescent="0.3">
      <c r="A2817" s="54" t="s">
        <v>3609</v>
      </c>
      <c r="B2817" s="54">
        <v>4539</v>
      </c>
      <c r="C2817" s="56" t="s">
        <v>46</v>
      </c>
      <c r="D2817" s="54" t="s">
        <v>3609</v>
      </c>
      <c r="E2817" s="54">
        <v>975</v>
      </c>
      <c r="F2817" s="54" t="s">
        <v>3591</v>
      </c>
      <c r="G2817" s="54">
        <v>2612768.1510000001</v>
      </c>
      <c r="H2817" s="54">
        <v>1235434.9350000001</v>
      </c>
      <c r="I2817" s="54" t="s">
        <v>21</v>
      </c>
      <c r="J2817" s="55">
        <v>39630</v>
      </c>
    </row>
    <row r="2818" spans="1:10" x14ac:dyDescent="0.3">
      <c r="A2818" s="54" t="s">
        <v>3609</v>
      </c>
      <c r="B2818" s="54">
        <v>4539</v>
      </c>
      <c r="C2818" s="56" t="s">
        <v>46</v>
      </c>
      <c r="D2818" s="54" t="s">
        <v>3593</v>
      </c>
      <c r="E2818" s="54">
        <v>987</v>
      </c>
      <c r="F2818" s="54" t="s">
        <v>3591</v>
      </c>
      <c r="G2818" s="54">
        <v>2613994.145</v>
      </c>
      <c r="H2818" s="54">
        <v>1235826.629</v>
      </c>
      <c r="I2818" s="54" t="s">
        <v>21</v>
      </c>
      <c r="J2818" s="55">
        <v>39630</v>
      </c>
    </row>
    <row r="2819" spans="1:10" x14ac:dyDescent="0.3">
      <c r="A2819" s="54" t="s">
        <v>3593</v>
      </c>
      <c r="B2819" s="54">
        <v>4539</v>
      </c>
      <c r="C2819" s="56" t="s">
        <v>23</v>
      </c>
      <c r="D2819" s="54" t="s">
        <v>3593</v>
      </c>
      <c r="E2819" s="54">
        <v>987</v>
      </c>
      <c r="F2819" s="54" t="s">
        <v>3591</v>
      </c>
      <c r="G2819" s="54">
        <v>2615254.6949999998</v>
      </c>
      <c r="H2819" s="54">
        <v>1235361.182</v>
      </c>
      <c r="I2819" s="54" t="s">
        <v>21</v>
      </c>
      <c r="J2819" s="55">
        <v>39630</v>
      </c>
    </row>
    <row r="2820" spans="1:10" x14ac:dyDescent="0.3">
      <c r="A2820" s="54" t="s">
        <v>3593</v>
      </c>
      <c r="B2820" s="54">
        <v>4539</v>
      </c>
      <c r="C2820" s="56" t="s">
        <v>23</v>
      </c>
      <c r="D2820" s="54" t="s">
        <v>3592</v>
      </c>
      <c r="E2820" s="54">
        <v>995</v>
      </c>
      <c r="F2820" s="54" t="s">
        <v>3591</v>
      </c>
      <c r="G2820" s="54">
        <v>2614748.2829999998</v>
      </c>
      <c r="H2820" s="54">
        <v>1234011.108</v>
      </c>
      <c r="I2820" s="54" t="s">
        <v>21</v>
      </c>
      <c r="J2820" s="55">
        <v>39630</v>
      </c>
    </row>
    <row r="2821" spans="1:10" x14ac:dyDescent="0.3">
      <c r="A2821" s="54" t="s">
        <v>2825</v>
      </c>
      <c r="B2821" s="54">
        <v>4542</v>
      </c>
      <c r="C2821" s="56" t="s">
        <v>23</v>
      </c>
      <c r="D2821" s="54" t="s">
        <v>2808</v>
      </c>
      <c r="E2821" s="54">
        <v>2516</v>
      </c>
      <c r="F2821" s="54" t="s">
        <v>2754</v>
      </c>
      <c r="G2821" s="54">
        <v>2612321.3330000001</v>
      </c>
      <c r="H2821" s="54">
        <v>1230557.4269999999</v>
      </c>
      <c r="I2821" s="54" t="s">
        <v>21</v>
      </c>
      <c r="J2821" s="55">
        <v>39630</v>
      </c>
    </row>
    <row r="2822" spans="1:10" x14ac:dyDescent="0.3">
      <c r="A2822" s="54" t="s">
        <v>2825</v>
      </c>
      <c r="B2822" s="54">
        <v>4542</v>
      </c>
      <c r="C2822" s="56" t="s">
        <v>23</v>
      </c>
      <c r="D2822" s="54" t="s">
        <v>2825</v>
      </c>
      <c r="E2822" s="54">
        <v>2527</v>
      </c>
      <c r="F2822" s="54" t="s">
        <v>2754</v>
      </c>
      <c r="G2822" s="54">
        <v>2611394.6549999998</v>
      </c>
      <c r="H2822" s="54">
        <v>1229491.0190000001</v>
      </c>
      <c r="I2822" s="54" t="s">
        <v>21</v>
      </c>
      <c r="J2822" s="55">
        <v>39630</v>
      </c>
    </row>
    <row r="2823" spans="1:10" x14ac:dyDescent="0.3">
      <c r="A2823" s="54" t="s">
        <v>2808</v>
      </c>
      <c r="B2823" s="54">
        <v>4543</v>
      </c>
      <c r="C2823" s="56" t="s">
        <v>23</v>
      </c>
      <c r="D2823" s="54" t="s">
        <v>2808</v>
      </c>
      <c r="E2823" s="54">
        <v>2516</v>
      </c>
      <c r="F2823" s="54" t="s">
        <v>2754</v>
      </c>
      <c r="G2823" s="54">
        <v>2614123.523</v>
      </c>
      <c r="H2823" s="54">
        <v>1229660.321</v>
      </c>
      <c r="I2823" s="54" t="s">
        <v>21</v>
      </c>
      <c r="J2823" s="55">
        <v>39630</v>
      </c>
    </row>
    <row r="2824" spans="1:10" x14ac:dyDescent="0.3">
      <c r="A2824" s="54" t="s">
        <v>2808</v>
      </c>
      <c r="B2824" s="54">
        <v>4543</v>
      </c>
      <c r="C2824" s="56" t="s">
        <v>23</v>
      </c>
      <c r="D2824" s="54" t="s">
        <v>2807</v>
      </c>
      <c r="E2824" s="54">
        <v>2545</v>
      </c>
      <c r="F2824" s="54" t="s">
        <v>2754</v>
      </c>
      <c r="G2824" s="54">
        <v>2613325.7760000001</v>
      </c>
      <c r="H2824" s="54">
        <v>1230731.6259999999</v>
      </c>
      <c r="I2824" s="54" t="s">
        <v>21</v>
      </c>
      <c r="J2824" s="55">
        <v>39630</v>
      </c>
    </row>
    <row r="2825" spans="1:10" x14ac:dyDescent="0.3">
      <c r="A2825" s="54" t="s">
        <v>2826</v>
      </c>
      <c r="B2825" s="54">
        <v>4552</v>
      </c>
      <c r="C2825" s="56" t="s">
        <v>23</v>
      </c>
      <c r="D2825" s="54" t="s">
        <v>2826</v>
      </c>
      <c r="E2825" s="54">
        <v>2517</v>
      </c>
      <c r="F2825" s="54" t="s">
        <v>2754</v>
      </c>
      <c r="G2825" s="54">
        <v>2611461.4929999998</v>
      </c>
      <c r="H2825" s="54">
        <v>1226575.0730000001</v>
      </c>
      <c r="I2825" s="54" t="s">
        <v>21</v>
      </c>
      <c r="J2825" s="55">
        <v>39630</v>
      </c>
    </row>
    <row r="2826" spans="1:10" x14ac:dyDescent="0.3">
      <c r="A2826" s="54" t="s">
        <v>2826</v>
      </c>
      <c r="B2826" s="54">
        <v>4552</v>
      </c>
      <c r="C2826" s="56" t="s">
        <v>23</v>
      </c>
      <c r="D2826" s="54" t="s">
        <v>2825</v>
      </c>
      <c r="E2826" s="54">
        <v>2527</v>
      </c>
      <c r="F2826" s="54" t="s">
        <v>2754</v>
      </c>
      <c r="G2826" s="54">
        <v>2611065.0639999998</v>
      </c>
      <c r="H2826" s="54">
        <v>1228250.27</v>
      </c>
      <c r="I2826" s="54" t="s">
        <v>21</v>
      </c>
      <c r="J2826" s="55">
        <v>39630</v>
      </c>
    </row>
    <row r="2827" spans="1:10" x14ac:dyDescent="0.3">
      <c r="A2827" s="54" t="s">
        <v>2820</v>
      </c>
      <c r="B2827" s="54">
        <v>4553</v>
      </c>
      <c r="C2827" s="56" t="s">
        <v>23</v>
      </c>
      <c r="D2827" s="54" t="s">
        <v>2826</v>
      </c>
      <c r="E2827" s="54">
        <v>2517</v>
      </c>
      <c r="F2827" s="54" t="s">
        <v>2754</v>
      </c>
      <c r="G2827" s="54">
        <v>2612508.2999999998</v>
      </c>
      <c r="H2827" s="54">
        <v>1226925.7169999999</v>
      </c>
      <c r="I2827" s="54" t="s">
        <v>21</v>
      </c>
      <c r="J2827" s="55">
        <v>39630</v>
      </c>
    </row>
    <row r="2828" spans="1:10" x14ac:dyDescent="0.3">
      <c r="A2828" s="54" t="s">
        <v>2820</v>
      </c>
      <c r="B2828" s="54">
        <v>4553</v>
      </c>
      <c r="C2828" s="56" t="s">
        <v>23</v>
      </c>
      <c r="D2828" s="54" t="s">
        <v>2820</v>
      </c>
      <c r="E2828" s="54">
        <v>2532</v>
      </c>
      <c r="F2828" s="54" t="s">
        <v>2754</v>
      </c>
      <c r="G2828" s="54">
        <v>2613817.659</v>
      </c>
      <c r="H2828" s="54">
        <v>1227592.52</v>
      </c>
      <c r="I2828" s="54" t="s">
        <v>21</v>
      </c>
      <c r="J2828" s="55">
        <v>39630</v>
      </c>
    </row>
    <row r="2829" spans="1:10" x14ac:dyDescent="0.3">
      <c r="A2829" s="54" t="s">
        <v>2832</v>
      </c>
      <c r="B2829" s="54">
        <v>4554</v>
      </c>
      <c r="C2829" s="56" t="s">
        <v>23</v>
      </c>
      <c r="D2829" s="54" t="s">
        <v>2832</v>
      </c>
      <c r="E2829" s="54">
        <v>2518</v>
      </c>
      <c r="F2829" s="54" t="s">
        <v>2754</v>
      </c>
      <c r="G2829" s="54">
        <v>2615644.926</v>
      </c>
      <c r="H2829" s="54">
        <v>1226179.8810000001</v>
      </c>
      <c r="I2829" s="54" t="s">
        <v>21</v>
      </c>
      <c r="J2829" s="55">
        <v>39630</v>
      </c>
    </row>
    <row r="2830" spans="1:10" x14ac:dyDescent="0.3">
      <c r="A2830" s="54" t="s">
        <v>2829</v>
      </c>
      <c r="B2830" s="54">
        <v>4554</v>
      </c>
      <c r="C2830" s="56" t="s">
        <v>46</v>
      </c>
      <c r="D2830" s="54" t="s">
        <v>2829</v>
      </c>
      <c r="E2830" s="54">
        <v>2524</v>
      </c>
      <c r="F2830" s="54" t="s">
        <v>2754</v>
      </c>
      <c r="G2830" s="54">
        <v>2614869.9419999998</v>
      </c>
      <c r="H2830" s="54">
        <v>1225874.0060000001</v>
      </c>
      <c r="I2830" s="54" t="s">
        <v>21</v>
      </c>
      <c r="J2830" s="55">
        <v>39630</v>
      </c>
    </row>
    <row r="2831" spans="1:10" x14ac:dyDescent="0.3">
      <c r="A2831" s="54" t="s">
        <v>2839</v>
      </c>
      <c r="B2831" s="54">
        <v>4556</v>
      </c>
      <c r="C2831" s="56" t="s">
        <v>23</v>
      </c>
      <c r="D2831" s="54" t="s">
        <v>2836</v>
      </c>
      <c r="E2831" s="54">
        <v>2511</v>
      </c>
      <c r="F2831" s="54" t="s">
        <v>2754</v>
      </c>
      <c r="G2831" s="54">
        <v>2616932.2760000001</v>
      </c>
      <c r="H2831" s="54">
        <v>1225116.757</v>
      </c>
      <c r="I2831" s="54" t="s">
        <v>21</v>
      </c>
      <c r="J2831" s="55">
        <v>39630</v>
      </c>
    </row>
    <row r="2832" spans="1:10" x14ac:dyDescent="0.3">
      <c r="A2832" s="54" t="s">
        <v>2833</v>
      </c>
      <c r="B2832" s="54">
        <v>4556</v>
      </c>
      <c r="C2832" s="56" t="s">
        <v>46</v>
      </c>
      <c r="D2832" s="54" t="s">
        <v>2833</v>
      </c>
      <c r="E2832" s="54">
        <v>2514</v>
      </c>
      <c r="F2832" s="54" t="s">
        <v>2754</v>
      </c>
      <c r="G2832" s="54">
        <v>2616793.3459999999</v>
      </c>
      <c r="H2832" s="54">
        <v>1226968.361</v>
      </c>
      <c r="I2832" s="54" t="s">
        <v>21</v>
      </c>
      <c r="J2832" s="55">
        <v>39630</v>
      </c>
    </row>
    <row r="2833" spans="1:10" x14ac:dyDescent="0.3">
      <c r="A2833" s="54" t="s">
        <v>2838</v>
      </c>
      <c r="B2833" s="54">
        <v>4556</v>
      </c>
      <c r="C2833" s="56" t="s">
        <v>44</v>
      </c>
      <c r="D2833" s="54" t="s">
        <v>3612</v>
      </c>
      <c r="E2833" s="54">
        <v>982</v>
      </c>
      <c r="F2833" s="54" t="s">
        <v>3591</v>
      </c>
      <c r="G2833" s="54">
        <v>2617943.8849999998</v>
      </c>
      <c r="H2833" s="54">
        <v>1224872.3370000001</v>
      </c>
      <c r="I2833" s="54" t="s">
        <v>21</v>
      </c>
      <c r="J2833" s="55">
        <v>39630</v>
      </c>
    </row>
    <row r="2834" spans="1:10" x14ac:dyDescent="0.3">
      <c r="A2834" s="54" t="s">
        <v>2838</v>
      </c>
      <c r="B2834" s="54">
        <v>4556</v>
      </c>
      <c r="C2834" s="56" t="s">
        <v>44</v>
      </c>
      <c r="D2834" s="54" t="s">
        <v>2836</v>
      </c>
      <c r="E2834" s="54">
        <v>2511</v>
      </c>
      <c r="F2834" s="54" t="s">
        <v>2754</v>
      </c>
      <c r="G2834" s="54">
        <v>2617463.9619999998</v>
      </c>
      <c r="H2834" s="54">
        <v>1224696.3400000001</v>
      </c>
      <c r="I2834" s="54" t="s">
        <v>21</v>
      </c>
      <c r="J2834" s="55">
        <v>39630</v>
      </c>
    </row>
    <row r="2835" spans="1:10" x14ac:dyDescent="0.3">
      <c r="A2835" s="54" t="s">
        <v>2837</v>
      </c>
      <c r="B2835" s="54">
        <v>4556</v>
      </c>
      <c r="C2835" s="56" t="s">
        <v>98</v>
      </c>
      <c r="D2835" s="54" t="s">
        <v>2836</v>
      </c>
      <c r="E2835" s="54">
        <v>2511</v>
      </c>
      <c r="F2835" s="54" t="s">
        <v>2754</v>
      </c>
      <c r="G2835" s="54">
        <v>2618892.6919999998</v>
      </c>
      <c r="H2835" s="54">
        <v>1223216.598</v>
      </c>
      <c r="I2835" s="54" t="s">
        <v>21</v>
      </c>
      <c r="J2835" s="55">
        <v>39630</v>
      </c>
    </row>
    <row r="2836" spans="1:10" x14ac:dyDescent="0.3">
      <c r="A2836" s="54" t="s">
        <v>2830</v>
      </c>
      <c r="B2836" s="54">
        <v>4557</v>
      </c>
      <c r="C2836" s="56" t="s">
        <v>23</v>
      </c>
      <c r="D2836" s="54" t="s">
        <v>2830</v>
      </c>
      <c r="E2836" s="54">
        <v>2523</v>
      </c>
      <c r="F2836" s="54" t="s">
        <v>2754</v>
      </c>
      <c r="G2836" s="54">
        <v>2613908.8339999998</v>
      </c>
      <c r="H2836" s="54">
        <v>1225532.4539999999</v>
      </c>
      <c r="I2836" s="54" t="s">
        <v>21</v>
      </c>
      <c r="J2836" s="55">
        <v>39630</v>
      </c>
    </row>
    <row r="2837" spans="1:10" x14ac:dyDescent="0.3">
      <c r="A2837" s="54" t="s">
        <v>2817</v>
      </c>
      <c r="B2837" s="54">
        <v>4558</v>
      </c>
      <c r="C2837" s="56" t="s">
        <v>46</v>
      </c>
      <c r="D2837" s="54" t="s">
        <v>2815</v>
      </c>
      <c r="E2837" s="54">
        <v>2535</v>
      </c>
      <c r="F2837" s="54" t="s">
        <v>2754</v>
      </c>
      <c r="G2837" s="54">
        <v>2614816.1529999999</v>
      </c>
      <c r="H2837" s="54">
        <v>1223090.716</v>
      </c>
      <c r="I2837" s="54" t="s">
        <v>21</v>
      </c>
      <c r="J2837" s="55">
        <v>39630</v>
      </c>
    </row>
    <row r="2838" spans="1:10" x14ac:dyDescent="0.3">
      <c r="A2838" s="54" t="s">
        <v>2818</v>
      </c>
      <c r="B2838" s="54">
        <v>4558</v>
      </c>
      <c r="C2838" s="56" t="s">
        <v>23</v>
      </c>
      <c r="D2838" s="54" t="s">
        <v>2815</v>
      </c>
      <c r="E2838" s="54">
        <v>2535</v>
      </c>
      <c r="F2838" s="54" t="s">
        <v>2754</v>
      </c>
      <c r="G2838" s="54">
        <v>2614855.4360000002</v>
      </c>
      <c r="H2838" s="54">
        <v>1223858.524</v>
      </c>
      <c r="I2838" s="54" t="s">
        <v>21</v>
      </c>
      <c r="J2838" s="55">
        <v>39630</v>
      </c>
    </row>
    <row r="2839" spans="1:10" x14ac:dyDescent="0.3">
      <c r="A2839" s="54" t="s">
        <v>2816</v>
      </c>
      <c r="B2839" s="54">
        <v>4558</v>
      </c>
      <c r="C2839" s="56" t="s">
        <v>44</v>
      </c>
      <c r="D2839" s="54" t="s">
        <v>2815</v>
      </c>
      <c r="E2839" s="54">
        <v>2535</v>
      </c>
      <c r="F2839" s="54" t="s">
        <v>2754</v>
      </c>
      <c r="G2839" s="54">
        <v>2615664.872</v>
      </c>
      <c r="H2839" s="54">
        <v>1223764.1240000001</v>
      </c>
      <c r="I2839" s="54" t="s">
        <v>21</v>
      </c>
      <c r="J2839" s="55">
        <v>39630</v>
      </c>
    </row>
    <row r="2840" spans="1:10" x14ac:dyDescent="0.3">
      <c r="A2840" s="54" t="s">
        <v>2834</v>
      </c>
      <c r="B2840" s="54">
        <v>4562</v>
      </c>
      <c r="C2840" s="56" t="s">
        <v>23</v>
      </c>
      <c r="D2840" s="54" t="s">
        <v>2834</v>
      </c>
      <c r="E2840" s="54">
        <v>2513</v>
      </c>
      <c r="F2840" s="54" t="s">
        <v>2754</v>
      </c>
      <c r="G2840" s="54">
        <v>2608039.4700000002</v>
      </c>
      <c r="H2840" s="54">
        <v>1225618.0789999999</v>
      </c>
      <c r="I2840" s="54" t="s">
        <v>21</v>
      </c>
      <c r="J2840" s="55">
        <v>39630</v>
      </c>
    </row>
    <row r="2841" spans="1:10" x14ac:dyDescent="0.3">
      <c r="A2841" s="54" t="s">
        <v>2824</v>
      </c>
      <c r="B2841" s="54">
        <v>4563</v>
      </c>
      <c r="C2841" s="56" t="s">
        <v>23</v>
      </c>
      <c r="D2841" s="54" t="s">
        <v>2824</v>
      </c>
      <c r="E2841" s="54">
        <v>2519</v>
      </c>
      <c r="F2841" s="54" t="s">
        <v>2754</v>
      </c>
      <c r="G2841" s="54">
        <v>2609931.4049999998</v>
      </c>
      <c r="H2841" s="54">
        <v>1224359.3770000001</v>
      </c>
      <c r="I2841" s="54" t="s">
        <v>21</v>
      </c>
      <c r="J2841" s="55">
        <v>39630</v>
      </c>
    </row>
    <row r="2842" spans="1:10" x14ac:dyDescent="0.3">
      <c r="A2842" s="54" t="s">
        <v>2824</v>
      </c>
      <c r="B2842" s="54">
        <v>4563</v>
      </c>
      <c r="C2842" s="56" t="s">
        <v>23</v>
      </c>
      <c r="D2842" s="54" t="s">
        <v>2828</v>
      </c>
      <c r="E2842" s="54">
        <v>2525</v>
      </c>
      <c r="F2842" s="54" t="s">
        <v>2754</v>
      </c>
      <c r="G2842" s="54">
        <v>2611272.16</v>
      </c>
      <c r="H2842" s="54">
        <v>1224763.827</v>
      </c>
      <c r="I2842" s="54" t="s">
        <v>21</v>
      </c>
      <c r="J2842" s="55">
        <v>39630</v>
      </c>
    </row>
    <row r="2843" spans="1:10" x14ac:dyDescent="0.3">
      <c r="A2843" s="54" t="s">
        <v>2824</v>
      </c>
      <c r="B2843" s="54">
        <v>4563</v>
      </c>
      <c r="C2843" s="56" t="s">
        <v>23</v>
      </c>
      <c r="D2843" s="54" t="s">
        <v>2823</v>
      </c>
      <c r="E2843" s="54">
        <v>2528</v>
      </c>
      <c r="F2843" s="54" t="s">
        <v>2754</v>
      </c>
      <c r="G2843" s="54">
        <v>2611140.142</v>
      </c>
      <c r="H2843" s="54">
        <v>1224609.9029999999</v>
      </c>
      <c r="I2843" s="54" t="s">
        <v>21</v>
      </c>
      <c r="J2843" s="55">
        <v>39630</v>
      </c>
    </row>
    <row r="2844" spans="1:10" x14ac:dyDescent="0.3">
      <c r="A2844" s="54" t="s">
        <v>2823</v>
      </c>
      <c r="B2844" s="54">
        <v>4564</v>
      </c>
      <c r="C2844" s="56" t="s">
        <v>23</v>
      </c>
      <c r="D2844" s="54" t="s">
        <v>2823</v>
      </c>
      <c r="E2844" s="54">
        <v>2528</v>
      </c>
      <c r="F2844" s="54" t="s">
        <v>2754</v>
      </c>
      <c r="G2844" s="54">
        <v>2610965.1460000002</v>
      </c>
      <c r="H2844" s="54">
        <v>1223580.8489999999</v>
      </c>
      <c r="I2844" s="54" t="s">
        <v>21</v>
      </c>
      <c r="J2844" s="55">
        <v>39630</v>
      </c>
    </row>
    <row r="2845" spans="1:10" x14ac:dyDescent="0.3">
      <c r="A2845" s="54" t="s">
        <v>3996</v>
      </c>
      <c r="B2845" s="54">
        <v>4564</v>
      </c>
      <c r="C2845" s="56" t="s">
        <v>54</v>
      </c>
      <c r="D2845" s="54" t="s">
        <v>3996</v>
      </c>
      <c r="E2845" s="54">
        <v>556</v>
      </c>
      <c r="F2845" s="54" t="s">
        <v>3591</v>
      </c>
      <c r="G2845" s="54">
        <v>2610317.0090000001</v>
      </c>
      <c r="H2845" s="54">
        <v>1222996.8940000001</v>
      </c>
      <c r="I2845" s="54" t="s">
        <v>21</v>
      </c>
      <c r="J2845" s="55">
        <v>39630</v>
      </c>
    </row>
    <row r="2846" spans="1:10" x14ac:dyDescent="0.3">
      <c r="A2846" s="54" t="s">
        <v>2821</v>
      </c>
      <c r="B2846" s="54">
        <v>4565</v>
      </c>
      <c r="C2846" s="56" t="s">
        <v>23</v>
      </c>
      <c r="D2846" s="54" t="s">
        <v>2821</v>
      </c>
      <c r="E2846" s="54">
        <v>2530</v>
      </c>
      <c r="F2846" s="54" t="s">
        <v>2754</v>
      </c>
      <c r="G2846" s="54">
        <v>2612499.5249999999</v>
      </c>
      <c r="H2846" s="54">
        <v>1223336.7509999999</v>
      </c>
      <c r="I2846" s="54" t="s">
        <v>21</v>
      </c>
      <c r="J2846" s="55">
        <v>39630</v>
      </c>
    </row>
    <row r="2847" spans="1:10" x14ac:dyDescent="0.3">
      <c r="A2847" s="54" t="s">
        <v>2831</v>
      </c>
      <c r="B2847" s="54">
        <v>4566</v>
      </c>
      <c r="C2847" s="56" t="s">
        <v>46</v>
      </c>
      <c r="D2847" s="54" t="s">
        <v>2831</v>
      </c>
      <c r="E2847" s="54">
        <v>2520</v>
      </c>
      <c r="F2847" s="54" t="s">
        <v>2754</v>
      </c>
      <c r="G2847" s="54">
        <v>2613123.9180000001</v>
      </c>
      <c r="H2847" s="54">
        <v>1224155.345</v>
      </c>
      <c r="I2847" s="54" t="s">
        <v>21</v>
      </c>
      <c r="J2847" s="55">
        <v>39630</v>
      </c>
    </row>
    <row r="2848" spans="1:10" x14ac:dyDescent="0.3">
      <c r="A2848" s="54" t="s">
        <v>2828</v>
      </c>
      <c r="B2848" s="54">
        <v>4566</v>
      </c>
      <c r="C2848" s="56" t="s">
        <v>23</v>
      </c>
      <c r="D2848" s="54" t="s">
        <v>2828</v>
      </c>
      <c r="E2848" s="54">
        <v>2525</v>
      </c>
      <c r="F2848" s="54" t="s">
        <v>2754</v>
      </c>
      <c r="G2848" s="54">
        <v>2611828.9049999998</v>
      </c>
      <c r="H2848" s="54">
        <v>1224952.848</v>
      </c>
      <c r="I2848" s="54" t="s">
        <v>21</v>
      </c>
      <c r="J2848" s="55">
        <v>39630</v>
      </c>
    </row>
    <row r="2849" spans="1:10" x14ac:dyDescent="0.3">
      <c r="A2849" s="54" t="s">
        <v>2822</v>
      </c>
      <c r="B2849" s="54">
        <v>4566</v>
      </c>
      <c r="C2849" s="56" t="s">
        <v>44</v>
      </c>
      <c r="D2849" s="54" t="s">
        <v>2822</v>
      </c>
      <c r="E2849" s="54">
        <v>2529</v>
      </c>
      <c r="F2849" s="54" t="s">
        <v>2754</v>
      </c>
      <c r="G2849" s="54">
        <v>2612731.83</v>
      </c>
      <c r="H2849" s="54">
        <v>1225518.882</v>
      </c>
      <c r="I2849" s="54" t="s">
        <v>21</v>
      </c>
      <c r="J2849" s="55">
        <v>39630</v>
      </c>
    </row>
    <row r="2850" spans="1:10" x14ac:dyDescent="0.3">
      <c r="A2850" s="54" t="s">
        <v>2892</v>
      </c>
      <c r="B2850" s="54">
        <v>4571</v>
      </c>
      <c r="C2850" s="56" t="s">
        <v>46</v>
      </c>
      <c r="D2850" s="54" t="s">
        <v>2891</v>
      </c>
      <c r="E2850" s="54">
        <v>2455</v>
      </c>
      <c r="F2850" s="54" t="s">
        <v>2754</v>
      </c>
      <c r="G2850" s="54">
        <v>2603971.8939999999</v>
      </c>
      <c r="H2850" s="54">
        <v>1223020.8940000001</v>
      </c>
      <c r="I2850" s="54" t="s">
        <v>21</v>
      </c>
      <c r="J2850" s="55">
        <v>39630</v>
      </c>
    </row>
    <row r="2851" spans="1:10" x14ac:dyDescent="0.3">
      <c r="A2851" s="54" t="s">
        <v>2893</v>
      </c>
      <c r="B2851" s="54">
        <v>4571</v>
      </c>
      <c r="C2851" s="56" t="s">
        <v>54</v>
      </c>
      <c r="D2851" s="54" t="s">
        <v>2891</v>
      </c>
      <c r="E2851" s="54">
        <v>2455</v>
      </c>
      <c r="F2851" s="54" t="s">
        <v>2754</v>
      </c>
      <c r="G2851" s="54">
        <v>2605396.7400000002</v>
      </c>
      <c r="H2851" s="54">
        <v>1223867.03</v>
      </c>
      <c r="I2851" s="54" t="s">
        <v>21</v>
      </c>
      <c r="J2851" s="55">
        <v>39630</v>
      </c>
    </row>
    <row r="2852" spans="1:10" x14ac:dyDescent="0.3">
      <c r="A2852" s="54" t="s">
        <v>2827</v>
      </c>
      <c r="B2852" s="54">
        <v>4573</v>
      </c>
      <c r="C2852" s="56" t="s">
        <v>23</v>
      </c>
      <c r="D2852" s="54" t="s">
        <v>4022</v>
      </c>
      <c r="E2852" s="54">
        <v>533</v>
      </c>
      <c r="F2852" s="54" t="s">
        <v>3591</v>
      </c>
      <c r="G2852" s="54">
        <v>2606589.8489999999</v>
      </c>
      <c r="H2852" s="54">
        <v>1223176.2549999999</v>
      </c>
      <c r="I2852" s="54" t="s">
        <v>21</v>
      </c>
      <c r="J2852" s="55">
        <v>39630</v>
      </c>
    </row>
    <row r="2853" spans="1:10" x14ac:dyDescent="0.3">
      <c r="A2853" s="54" t="s">
        <v>2827</v>
      </c>
      <c r="B2853" s="54">
        <v>4573</v>
      </c>
      <c r="C2853" s="56" t="s">
        <v>23</v>
      </c>
      <c r="D2853" s="54" t="s">
        <v>2827</v>
      </c>
      <c r="E2853" s="54">
        <v>2526</v>
      </c>
      <c r="F2853" s="54" t="s">
        <v>2754</v>
      </c>
      <c r="G2853" s="54">
        <v>2606760.6090000002</v>
      </c>
      <c r="H2853" s="54">
        <v>1224345.3589999999</v>
      </c>
      <c r="I2853" s="54" t="s">
        <v>21</v>
      </c>
      <c r="J2853" s="55">
        <v>39630</v>
      </c>
    </row>
    <row r="2854" spans="1:10" x14ac:dyDescent="0.3">
      <c r="A2854" s="54" t="s">
        <v>2835</v>
      </c>
      <c r="B2854" s="54">
        <v>4574</v>
      </c>
      <c r="C2854" s="56" t="s">
        <v>54</v>
      </c>
      <c r="D2854" s="54" t="s">
        <v>2884</v>
      </c>
      <c r="E2854" s="54">
        <v>2464</v>
      </c>
      <c r="F2854" s="54" t="s">
        <v>2754</v>
      </c>
      <c r="G2854" s="54">
        <v>2604614.7940000002</v>
      </c>
      <c r="H2854" s="54">
        <v>1226949.2660000001</v>
      </c>
      <c r="I2854" s="54" t="s">
        <v>21</v>
      </c>
      <c r="J2854" s="55">
        <v>39630</v>
      </c>
    </row>
    <row r="2855" spans="1:10" x14ac:dyDescent="0.3">
      <c r="A2855" s="54" t="s">
        <v>2835</v>
      </c>
      <c r="B2855" s="54">
        <v>4574</v>
      </c>
      <c r="C2855" s="56" t="s">
        <v>54</v>
      </c>
      <c r="D2855" s="54" t="s">
        <v>2834</v>
      </c>
      <c r="E2855" s="54">
        <v>2513</v>
      </c>
      <c r="F2855" s="54" t="s">
        <v>2754</v>
      </c>
      <c r="G2855" s="54">
        <v>2605601.3960000002</v>
      </c>
      <c r="H2855" s="54">
        <v>1227013.0220000001</v>
      </c>
      <c r="I2855" s="54" t="s">
        <v>21</v>
      </c>
      <c r="J2855" s="55">
        <v>39630</v>
      </c>
    </row>
    <row r="2856" spans="1:10" x14ac:dyDescent="0.3">
      <c r="A2856" s="54" t="s">
        <v>2791</v>
      </c>
      <c r="B2856" s="54">
        <v>4574</v>
      </c>
      <c r="C2856" s="56" t="s">
        <v>23</v>
      </c>
      <c r="D2856" s="54" t="s">
        <v>2884</v>
      </c>
      <c r="E2856" s="54">
        <v>2464</v>
      </c>
      <c r="F2856" s="54" t="s">
        <v>2754</v>
      </c>
      <c r="G2856" s="54">
        <v>2603871.7590000001</v>
      </c>
      <c r="H2856" s="54">
        <v>1225913.8389999999</v>
      </c>
      <c r="I2856" s="54" t="s">
        <v>21</v>
      </c>
      <c r="J2856" s="55">
        <v>39630</v>
      </c>
    </row>
    <row r="2857" spans="1:10" x14ac:dyDescent="0.3">
      <c r="A2857" s="54" t="s">
        <v>2791</v>
      </c>
      <c r="B2857" s="54">
        <v>4574</v>
      </c>
      <c r="C2857" s="56" t="s">
        <v>23</v>
      </c>
      <c r="D2857" s="54" t="s">
        <v>2790</v>
      </c>
      <c r="E2857" s="54">
        <v>2556</v>
      </c>
      <c r="F2857" s="54" t="s">
        <v>2754</v>
      </c>
      <c r="G2857" s="54">
        <v>2603284.4339999999</v>
      </c>
      <c r="H2857" s="54">
        <v>1226949.7930000001</v>
      </c>
      <c r="I2857" s="54" t="s">
        <v>21</v>
      </c>
      <c r="J2857" s="55">
        <v>39630</v>
      </c>
    </row>
    <row r="2858" spans="1:10" x14ac:dyDescent="0.3">
      <c r="A2858" s="54" t="s">
        <v>2883</v>
      </c>
      <c r="B2858" s="54">
        <v>4576</v>
      </c>
      <c r="C2858" s="56" t="s">
        <v>23</v>
      </c>
      <c r="D2858" s="54" t="s">
        <v>2870</v>
      </c>
      <c r="E2858" s="54">
        <v>2465</v>
      </c>
      <c r="F2858" s="54" t="s">
        <v>2754</v>
      </c>
      <c r="G2858" s="54">
        <v>2603296.3679999998</v>
      </c>
      <c r="H2858" s="54">
        <v>1221920.4569999999</v>
      </c>
      <c r="I2858" s="54" t="s">
        <v>21</v>
      </c>
      <c r="J2858" s="55">
        <v>39630</v>
      </c>
    </row>
    <row r="2859" spans="1:10" x14ac:dyDescent="0.3">
      <c r="A2859" s="54" t="s">
        <v>2882</v>
      </c>
      <c r="B2859" s="54">
        <v>4577</v>
      </c>
      <c r="C2859" s="56" t="s">
        <v>23</v>
      </c>
      <c r="D2859" s="54" t="s">
        <v>2870</v>
      </c>
      <c r="E2859" s="54">
        <v>2465</v>
      </c>
      <c r="F2859" s="54" t="s">
        <v>2754</v>
      </c>
      <c r="G2859" s="54">
        <v>2602048.6230000001</v>
      </c>
      <c r="H2859" s="54">
        <v>1221025.9920000001</v>
      </c>
      <c r="I2859" s="54" t="s">
        <v>21</v>
      </c>
      <c r="J2859" s="55">
        <v>39630</v>
      </c>
    </row>
    <row r="2860" spans="1:10" x14ac:dyDescent="0.3">
      <c r="A2860" s="54" t="s">
        <v>2881</v>
      </c>
      <c r="B2860" s="54">
        <v>4578</v>
      </c>
      <c r="C2860" s="56" t="s">
        <v>23</v>
      </c>
      <c r="D2860" s="54" t="s">
        <v>2870</v>
      </c>
      <c r="E2860" s="54">
        <v>2465</v>
      </c>
      <c r="F2860" s="54" t="s">
        <v>2754</v>
      </c>
      <c r="G2860" s="54">
        <v>2601235.5449999999</v>
      </c>
      <c r="H2860" s="54">
        <v>1221824.1259999999</v>
      </c>
      <c r="I2860" s="54" t="s">
        <v>21</v>
      </c>
      <c r="J2860" s="55">
        <v>39630</v>
      </c>
    </row>
    <row r="2861" spans="1:10" x14ac:dyDescent="0.3">
      <c r="A2861" s="54" t="s">
        <v>2880</v>
      </c>
      <c r="B2861" s="54">
        <v>4579</v>
      </c>
      <c r="C2861" s="56" t="s">
        <v>23</v>
      </c>
      <c r="D2861" s="54" t="s">
        <v>2870</v>
      </c>
      <c r="E2861" s="54">
        <v>2465</v>
      </c>
      <c r="F2861" s="54" t="s">
        <v>2754</v>
      </c>
      <c r="G2861" s="54">
        <v>2599621.2140000002</v>
      </c>
      <c r="H2861" s="54">
        <v>1220665.3659999999</v>
      </c>
      <c r="I2861" s="54" t="s">
        <v>21</v>
      </c>
      <c r="J2861" s="55">
        <v>39630</v>
      </c>
    </row>
    <row r="2862" spans="1:10" x14ac:dyDescent="0.3">
      <c r="A2862" s="54" t="s">
        <v>2879</v>
      </c>
      <c r="B2862" s="54">
        <v>4581</v>
      </c>
      <c r="C2862" s="56" t="s">
        <v>23</v>
      </c>
      <c r="D2862" s="54" t="s">
        <v>2870</v>
      </c>
      <c r="E2862" s="54">
        <v>2465</v>
      </c>
      <c r="F2862" s="54" t="s">
        <v>2754</v>
      </c>
      <c r="G2862" s="54">
        <v>2605698.6370000001</v>
      </c>
      <c r="H2862" s="54">
        <v>1222254.4669999999</v>
      </c>
      <c r="I2862" s="54" t="s">
        <v>21</v>
      </c>
      <c r="J2862" s="55">
        <v>39630</v>
      </c>
    </row>
    <row r="2863" spans="1:10" x14ac:dyDescent="0.3">
      <c r="A2863" s="54" t="s">
        <v>2878</v>
      </c>
      <c r="B2863" s="54">
        <v>4582</v>
      </c>
      <c r="C2863" s="56" t="s">
        <v>23</v>
      </c>
      <c r="D2863" s="54" t="s">
        <v>2870</v>
      </c>
      <c r="E2863" s="54">
        <v>2465</v>
      </c>
      <c r="F2863" s="54" t="s">
        <v>2754</v>
      </c>
      <c r="G2863" s="54">
        <v>2604192.1660000002</v>
      </c>
      <c r="H2863" s="54">
        <v>1221575.169</v>
      </c>
      <c r="I2863" s="54" t="s">
        <v>21</v>
      </c>
      <c r="J2863" s="55">
        <v>39630</v>
      </c>
    </row>
    <row r="2864" spans="1:10" x14ac:dyDescent="0.3">
      <c r="A2864" s="54" t="s">
        <v>2876</v>
      </c>
      <c r="B2864" s="54">
        <v>4583</v>
      </c>
      <c r="C2864" s="56" t="s">
        <v>46</v>
      </c>
      <c r="D2864" s="54" t="s">
        <v>2870</v>
      </c>
      <c r="E2864" s="54">
        <v>2465</v>
      </c>
      <c r="F2864" s="54" t="s">
        <v>2754</v>
      </c>
      <c r="G2864" s="54">
        <v>2601867.2059999998</v>
      </c>
      <c r="H2864" s="54">
        <v>1219062.58</v>
      </c>
      <c r="I2864" s="54" t="s">
        <v>21</v>
      </c>
      <c r="J2864" s="55">
        <v>39630</v>
      </c>
    </row>
    <row r="2865" spans="1:10" x14ac:dyDescent="0.3">
      <c r="A2865" s="54" t="s">
        <v>2877</v>
      </c>
      <c r="B2865" s="54">
        <v>4583</v>
      </c>
      <c r="C2865" s="56" t="s">
        <v>23</v>
      </c>
      <c r="D2865" s="54" t="s">
        <v>2870</v>
      </c>
      <c r="E2865" s="54">
        <v>2465</v>
      </c>
      <c r="F2865" s="54" t="s">
        <v>2754</v>
      </c>
      <c r="G2865" s="54">
        <v>2602672.0410000002</v>
      </c>
      <c r="H2865" s="54">
        <v>1220208.507</v>
      </c>
      <c r="I2865" s="54" t="s">
        <v>21</v>
      </c>
      <c r="J2865" s="55">
        <v>39630</v>
      </c>
    </row>
    <row r="2866" spans="1:10" x14ac:dyDescent="0.3">
      <c r="A2866" s="54" t="s">
        <v>2874</v>
      </c>
      <c r="B2866" s="54">
        <v>4584</v>
      </c>
      <c r="C2866" s="56" t="s">
        <v>44</v>
      </c>
      <c r="D2866" s="54" t="s">
        <v>2870</v>
      </c>
      <c r="E2866" s="54">
        <v>2465</v>
      </c>
      <c r="F2866" s="54" t="s">
        <v>2754</v>
      </c>
      <c r="G2866" s="54">
        <v>2600351.38</v>
      </c>
      <c r="H2866" s="54">
        <v>1219721.1370000001</v>
      </c>
      <c r="I2866" s="54" t="s">
        <v>21</v>
      </c>
      <c r="J2866" s="55">
        <v>39630</v>
      </c>
    </row>
    <row r="2867" spans="1:10" x14ac:dyDescent="0.3">
      <c r="A2867" s="54" t="s">
        <v>2875</v>
      </c>
      <c r="B2867" s="54">
        <v>4584</v>
      </c>
      <c r="C2867" s="56" t="s">
        <v>46</v>
      </c>
      <c r="D2867" s="54" t="s">
        <v>2870</v>
      </c>
      <c r="E2867" s="54">
        <v>2465</v>
      </c>
      <c r="F2867" s="54" t="s">
        <v>2754</v>
      </c>
      <c r="G2867" s="54">
        <v>2600131.6809999999</v>
      </c>
      <c r="H2867" s="54">
        <v>1218415.01</v>
      </c>
      <c r="I2867" s="54" t="s">
        <v>21</v>
      </c>
      <c r="J2867" s="55">
        <v>39630</v>
      </c>
    </row>
    <row r="2868" spans="1:10" x14ac:dyDescent="0.3">
      <c r="A2868" s="54" t="s">
        <v>2894</v>
      </c>
      <c r="B2868" s="54">
        <v>4585</v>
      </c>
      <c r="C2868" s="56" t="s">
        <v>23</v>
      </c>
      <c r="D2868" s="54" t="s">
        <v>2894</v>
      </c>
      <c r="E2868" s="54">
        <v>2445</v>
      </c>
      <c r="F2868" s="54" t="s">
        <v>2754</v>
      </c>
      <c r="G2868" s="54">
        <v>2598680.1510000001</v>
      </c>
      <c r="H2868" s="54">
        <v>1217723.409</v>
      </c>
      <c r="I2868" s="54" t="s">
        <v>21</v>
      </c>
      <c r="J2868" s="55">
        <v>39630</v>
      </c>
    </row>
    <row r="2869" spans="1:10" x14ac:dyDescent="0.3">
      <c r="A2869" s="54" t="s">
        <v>2873</v>
      </c>
      <c r="B2869" s="54">
        <v>4586</v>
      </c>
      <c r="C2869" s="56" t="s">
        <v>23</v>
      </c>
      <c r="D2869" s="54" t="s">
        <v>2870</v>
      </c>
      <c r="E2869" s="54">
        <v>2465</v>
      </c>
      <c r="F2869" s="54" t="s">
        <v>2754</v>
      </c>
      <c r="G2869" s="54">
        <v>2605642.3730000001</v>
      </c>
      <c r="H2869" s="54">
        <v>1221332.6640000001</v>
      </c>
      <c r="I2869" s="54" t="s">
        <v>21</v>
      </c>
      <c r="J2869" s="55">
        <v>39630</v>
      </c>
    </row>
    <row r="2870" spans="1:10" x14ac:dyDescent="0.3">
      <c r="A2870" s="54" t="s">
        <v>2872</v>
      </c>
      <c r="B2870" s="54">
        <v>4587</v>
      </c>
      <c r="C2870" s="56" t="s">
        <v>23</v>
      </c>
      <c r="D2870" s="54" t="s">
        <v>2870</v>
      </c>
      <c r="E2870" s="54">
        <v>2465</v>
      </c>
      <c r="F2870" s="54" t="s">
        <v>2754</v>
      </c>
      <c r="G2870" s="54">
        <v>2604731.554</v>
      </c>
      <c r="H2870" s="54">
        <v>1219828.291</v>
      </c>
      <c r="I2870" s="54" t="s">
        <v>21</v>
      </c>
      <c r="J2870" s="55">
        <v>39630</v>
      </c>
    </row>
    <row r="2871" spans="1:10" x14ac:dyDescent="0.3">
      <c r="A2871" s="54" t="s">
        <v>2871</v>
      </c>
      <c r="B2871" s="54">
        <v>4588</v>
      </c>
      <c r="C2871" s="56" t="s">
        <v>54</v>
      </c>
      <c r="D2871" s="54" t="s">
        <v>2870</v>
      </c>
      <c r="E2871" s="54">
        <v>2465</v>
      </c>
      <c r="F2871" s="54" t="s">
        <v>2754</v>
      </c>
      <c r="G2871" s="54">
        <v>2604214.031</v>
      </c>
      <c r="H2871" s="54">
        <v>1218915.8970000001</v>
      </c>
      <c r="I2871" s="54" t="s">
        <v>21</v>
      </c>
      <c r="J2871" s="55">
        <v>39630</v>
      </c>
    </row>
    <row r="2872" spans="1:10" x14ac:dyDescent="0.3">
      <c r="A2872" s="54" t="s">
        <v>2888</v>
      </c>
      <c r="B2872" s="54">
        <v>4588</v>
      </c>
      <c r="C2872" s="56" t="s">
        <v>46</v>
      </c>
      <c r="D2872" s="54" t="s">
        <v>2887</v>
      </c>
      <c r="E2872" s="54">
        <v>2457</v>
      </c>
      <c r="F2872" s="54" t="s">
        <v>2754</v>
      </c>
      <c r="G2872" s="54">
        <v>2601777.1370000001</v>
      </c>
      <c r="H2872" s="54">
        <v>1218038.3189999999</v>
      </c>
      <c r="I2872" s="54" t="s">
        <v>21</v>
      </c>
      <c r="J2872" s="55">
        <v>39630</v>
      </c>
    </row>
    <row r="2873" spans="1:10" x14ac:dyDescent="0.3">
      <c r="A2873" s="54" t="s">
        <v>2885</v>
      </c>
      <c r="B2873" s="54">
        <v>4588</v>
      </c>
      <c r="C2873" s="56" t="s">
        <v>23</v>
      </c>
      <c r="D2873" s="54" t="s">
        <v>2885</v>
      </c>
      <c r="E2873" s="54">
        <v>2463</v>
      </c>
      <c r="F2873" s="54" t="s">
        <v>2754</v>
      </c>
      <c r="G2873" s="54">
        <v>2603149.838</v>
      </c>
      <c r="H2873" s="54">
        <v>1218656.023</v>
      </c>
      <c r="I2873" s="54" t="s">
        <v>21</v>
      </c>
      <c r="J2873" s="55">
        <v>39630</v>
      </c>
    </row>
    <row r="2874" spans="1:10" x14ac:dyDescent="0.3">
      <c r="A2874" s="54" t="s">
        <v>1765</v>
      </c>
      <c r="B2874" s="54">
        <v>4600</v>
      </c>
      <c r="C2874" s="56" t="s">
        <v>23</v>
      </c>
      <c r="D2874" s="54" t="s">
        <v>2769</v>
      </c>
      <c r="E2874" s="54">
        <v>2500</v>
      </c>
      <c r="F2874" s="54" t="s">
        <v>2754</v>
      </c>
      <c r="G2874" s="54">
        <v>2635191.7680000002</v>
      </c>
      <c r="H2874" s="54">
        <v>1245250.368</v>
      </c>
      <c r="I2874" s="54" t="s">
        <v>21</v>
      </c>
      <c r="J2874" s="55">
        <v>39630</v>
      </c>
    </row>
    <row r="2875" spans="1:10" x14ac:dyDescent="0.3">
      <c r="A2875" s="54" t="s">
        <v>1765</v>
      </c>
      <c r="B2875" s="54">
        <v>4600</v>
      </c>
      <c r="C2875" s="56" t="s">
        <v>23</v>
      </c>
      <c r="D2875" s="54" t="s">
        <v>1765</v>
      </c>
      <c r="E2875" s="54">
        <v>2581</v>
      </c>
      <c r="F2875" s="54" t="s">
        <v>2754</v>
      </c>
      <c r="G2875" s="54">
        <v>2635025.193</v>
      </c>
      <c r="H2875" s="54">
        <v>1243465.5789999999</v>
      </c>
      <c r="I2875" s="54" t="s">
        <v>21</v>
      </c>
      <c r="J2875" s="55">
        <v>39630</v>
      </c>
    </row>
    <row r="2876" spans="1:10" x14ac:dyDescent="0.3">
      <c r="A2876" s="54" t="s">
        <v>1765</v>
      </c>
      <c r="B2876" s="54">
        <v>4600</v>
      </c>
      <c r="C2876" s="56" t="s">
        <v>23</v>
      </c>
      <c r="D2876" s="54" t="s">
        <v>1753</v>
      </c>
      <c r="E2876" s="54">
        <v>2584</v>
      </c>
      <c r="F2876" s="54" t="s">
        <v>2754</v>
      </c>
      <c r="G2876" s="54">
        <v>2636321.977</v>
      </c>
      <c r="H2876" s="54">
        <v>1242879.9850000001</v>
      </c>
      <c r="I2876" s="54" t="s">
        <v>21</v>
      </c>
      <c r="J2876" s="55">
        <v>39630</v>
      </c>
    </row>
    <row r="2877" spans="1:10" x14ac:dyDescent="0.3">
      <c r="A2877" s="54" t="s">
        <v>1765</v>
      </c>
      <c r="B2877" s="54">
        <v>4600</v>
      </c>
      <c r="C2877" s="56" t="s">
        <v>23</v>
      </c>
      <c r="D2877" s="54" t="s">
        <v>1764</v>
      </c>
      <c r="E2877" s="54">
        <v>4271</v>
      </c>
      <c r="F2877" s="54" t="s">
        <v>1711</v>
      </c>
      <c r="G2877" s="54">
        <v>2635515.7149999999</v>
      </c>
      <c r="H2877" s="54">
        <v>1243492.3470000001</v>
      </c>
      <c r="I2877" s="54" t="s">
        <v>21</v>
      </c>
      <c r="J2877" s="55">
        <v>39630</v>
      </c>
    </row>
    <row r="2878" spans="1:10" x14ac:dyDescent="0.3">
      <c r="A2878" s="54" t="s">
        <v>2770</v>
      </c>
      <c r="B2878" s="54">
        <v>4612</v>
      </c>
      <c r="C2878" s="56" t="s">
        <v>23</v>
      </c>
      <c r="D2878" s="54" t="s">
        <v>1765</v>
      </c>
      <c r="E2878" s="54">
        <v>2581</v>
      </c>
      <c r="F2878" s="54" t="s">
        <v>2754</v>
      </c>
      <c r="G2878" s="54">
        <v>2633589.2769999998</v>
      </c>
      <c r="H2878" s="54">
        <v>1242995.084</v>
      </c>
      <c r="I2878" s="54" t="s">
        <v>21</v>
      </c>
      <c r="J2878" s="55">
        <v>39630</v>
      </c>
    </row>
    <row r="2879" spans="1:10" x14ac:dyDescent="0.3">
      <c r="A2879" s="54" t="s">
        <v>2770</v>
      </c>
      <c r="B2879" s="54">
        <v>4612</v>
      </c>
      <c r="C2879" s="56" t="s">
        <v>23</v>
      </c>
      <c r="D2879" s="54" t="s">
        <v>2768</v>
      </c>
      <c r="E2879" s="54">
        <v>2586</v>
      </c>
      <c r="F2879" s="54" t="s">
        <v>2754</v>
      </c>
      <c r="G2879" s="54">
        <v>2632527.2349999999</v>
      </c>
      <c r="H2879" s="54">
        <v>1244087.419</v>
      </c>
      <c r="I2879" s="54" t="s">
        <v>21</v>
      </c>
      <c r="J2879" s="55">
        <v>39630</v>
      </c>
    </row>
    <row r="2880" spans="1:10" x14ac:dyDescent="0.3">
      <c r="A2880" s="54" t="s">
        <v>2776</v>
      </c>
      <c r="B2880" s="54">
        <v>4613</v>
      </c>
      <c r="C2880" s="56" t="s">
        <v>23</v>
      </c>
      <c r="D2880" s="54" t="s">
        <v>2775</v>
      </c>
      <c r="E2880" s="54">
        <v>2582</v>
      </c>
      <c r="F2880" s="54" t="s">
        <v>2754</v>
      </c>
      <c r="G2880" s="54">
        <v>2631595.9240000001</v>
      </c>
      <c r="H2880" s="54">
        <v>1243377.1170000001</v>
      </c>
      <c r="I2880" s="54" t="s">
        <v>21</v>
      </c>
      <c r="J2880" s="55">
        <v>39630</v>
      </c>
    </row>
    <row r="2881" spans="1:10" x14ac:dyDescent="0.3">
      <c r="A2881" s="54" t="s">
        <v>2780</v>
      </c>
      <c r="B2881" s="54">
        <v>4614</v>
      </c>
      <c r="C2881" s="56" t="s">
        <v>23</v>
      </c>
      <c r="D2881" s="54" t="s">
        <v>2782</v>
      </c>
      <c r="E2881" s="54">
        <v>2578</v>
      </c>
      <c r="F2881" s="54" t="s">
        <v>2754</v>
      </c>
      <c r="G2881" s="54">
        <v>2629133.4539999999</v>
      </c>
      <c r="H2881" s="54">
        <v>1241626.615</v>
      </c>
      <c r="I2881" s="54" t="s">
        <v>21</v>
      </c>
      <c r="J2881" s="55">
        <v>39630</v>
      </c>
    </row>
    <row r="2882" spans="1:10" x14ac:dyDescent="0.3">
      <c r="A2882" s="54" t="s">
        <v>2780</v>
      </c>
      <c r="B2882" s="54">
        <v>4614</v>
      </c>
      <c r="C2882" s="56" t="s">
        <v>23</v>
      </c>
      <c r="D2882" s="54" t="s">
        <v>2780</v>
      </c>
      <c r="E2882" s="54">
        <v>2579</v>
      </c>
      <c r="F2882" s="54" t="s">
        <v>2754</v>
      </c>
      <c r="G2882" s="54">
        <v>2629426.568</v>
      </c>
      <c r="H2882" s="54">
        <v>1243849.3130000001</v>
      </c>
      <c r="I2882" s="54" t="s">
        <v>21</v>
      </c>
      <c r="J2882" s="55">
        <v>39630</v>
      </c>
    </row>
    <row r="2883" spans="1:10" x14ac:dyDescent="0.3">
      <c r="A2883" s="54" t="s">
        <v>2781</v>
      </c>
      <c r="B2883" s="54">
        <v>4615</v>
      </c>
      <c r="C2883" s="56" t="s">
        <v>23</v>
      </c>
      <c r="D2883" s="54" t="s">
        <v>2780</v>
      </c>
      <c r="E2883" s="54">
        <v>2579</v>
      </c>
      <c r="F2883" s="54" t="s">
        <v>2754</v>
      </c>
      <c r="G2883" s="54">
        <v>2628501.3420000002</v>
      </c>
      <c r="H2883" s="54">
        <v>1244482.7439999999</v>
      </c>
      <c r="I2883" s="54" t="s">
        <v>21</v>
      </c>
      <c r="J2883" s="55">
        <v>39630</v>
      </c>
    </row>
    <row r="2884" spans="1:10" x14ac:dyDescent="0.3">
      <c r="A2884" s="54" t="s">
        <v>2779</v>
      </c>
      <c r="B2884" s="54">
        <v>4616</v>
      </c>
      <c r="C2884" s="56" t="s">
        <v>23</v>
      </c>
      <c r="D2884" s="54" t="s">
        <v>2782</v>
      </c>
      <c r="E2884" s="54">
        <v>2578</v>
      </c>
      <c r="F2884" s="54" t="s">
        <v>2754</v>
      </c>
      <c r="G2884" s="54">
        <v>2630961.6379999998</v>
      </c>
      <c r="H2884" s="54">
        <v>1240211.5120000001</v>
      </c>
      <c r="I2884" s="54" t="s">
        <v>21</v>
      </c>
      <c r="J2884" s="55">
        <v>39630</v>
      </c>
    </row>
    <row r="2885" spans="1:10" x14ac:dyDescent="0.3">
      <c r="A2885" s="54" t="s">
        <v>2779</v>
      </c>
      <c r="B2885" s="54">
        <v>4616</v>
      </c>
      <c r="C2885" s="56" t="s">
        <v>23</v>
      </c>
      <c r="D2885" s="54" t="s">
        <v>2777</v>
      </c>
      <c r="E2885" s="54">
        <v>2580</v>
      </c>
      <c r="F2885" s="54" t="s">
        <v>2754</v>
      </c>
      <c r="G2885" s="54">
        <v>2631604.821</v>
      </c>
      <c r="H2885" s="54">
        <v>1241211.095</v>
      </c>
      <c r="I2885" s="54" t="s">
        <v>21</v>
      </c>
      <c r="J2885" s="55">
        <v>39630</v>
      </c>
    </row>
    <row r="2886" spans="1:10" x14ac:dyDescent="0.3">
      <c r="A2886" s="54" t="s">
        <v>2782</v>
      </c>
      <c r="B2886" s="54">
        <v>4617</v>
      </c>
      <c r="C2886" s="56" t="s">
        <v>23</v>
      </c>
      <c r="D2886" s="54" t="s">
        <v>2782</v>
      </c>
      <c r="E2886" s="54">
        <v>2578</v>
      </c>
      <c r="F2886" s="54" t="s">
        <v>2754</v>
      </c>
      <c r="G2886" s="54">
        <v>2629859.1690000002</v>
      </c>
      <c r="H2886" s="54">
        <v>1240605.4720000001</v>
      </c>
      <c r="I2886" s="54" t="s">
        <v>21</v>
      </c>
      <c r="J2886" s="55">
        <v>39630</v>
      </c>
    </row>
    <row r="2887" spans="1:10" x14ac:dyDescent="0.3">
      <c r="A2887" s="54" t="s">
        <v>2778</v>
      </c>
      <c r="B2887" s="54">
        <v>4618</v>
      </c>
      <c r="C2887" s="56" t="s">
        <v>23</v>
      </c>
      <c r="D2887" s="54" t="s">
        <v>2778</v>
      </c>
      <c r="E2887" s="54">
        <v>2571</v>
      </c>
      <c r="F2887" s="54" t="s">
        <v>2754</v>
      </c>
      <c r="G2887" s="54">
        <v>2631258.5959999999</v>
      </c>
      <c r="H2887" s="54">
        <v>1238995.426</v>
      </c>
      <c r="I2887" s="54" t="s">
        <v>21</v>
      </c>
      <c r="J2887" s="55">
        <v>39630</v>
      </c>
    </row>
    <row r="2888" spans="1:10" x14ac:dyDescent="0.3">
      <c r="A2888" s="54" t="s">
        <v>2778</v>
      </c>
      <c r="B2888" s="54">
        <v>4618</v>
      </c>
      <c r="C2888" s="56" t="s">
        <v>23</v>
      </c>
      <c r="D2888" s="54" t="s">
        <v>2777</v>
      </c>
      <c r="E2888" s="54">
        <v>2580</v>
      </c>
      <c r="F2888" s="54" t="s">
        <v>2754</v>
      </c>
      <c r="G2888" s="54">
        <v>2632148.844</v>
      </c>
      <c r="H2888" s="54">
        <v>1240133.0889999999</v>
      </c>
      <c r="I2888" s="54" t="s">
        <v>21</v>
      </c>
      <c r="J2888" s="55">
        <v>39630</v>
      </c>
    </row>
    <row r="2889" spans="1:10" x14ac:dyDescent="0.3">
      <c r="A2889" s="54" t="s">
        <v>2912</v>
      </c>
      <c r="B2889" s="54">
        <v>4622</v>
      </c>
      <c r="C2889" s="56" t="s">
        <v>23</v>
      </c>
      <c r="D2889" s="54" t="s">
        <v>2912</v>
      </c>
      <c r="E2889" s="54">
        <v>2401</v>
      </c>
      <c r="F2889" s="54" t="s">
        <v>2754</v>
      </c>
      <c r="G2889" s="54">
        <v>2627103.264</v>
      </c>
      <c r="H2889" s="54">
        <v>1241701.9790000001</v>
      </c>
      <c r="I2889" s="54" t="s">
        <v>21</v>
      </c>
      <c r="J2889" s="55">
        <v>39630</v>
      </c>
    </row>
    <row r="2890" spans="1:10" x14ac:dyDescent="0.3">
      <c r="A2890" s="54" t="s">
        <v>2912</v>
      </c>
      <c r="B2890" s="54">
        <v>4622</v>
      </c>
      <c r="C2890" s="56" t="s">
        <v>23</v>
      </c>
      <c r="D2890" s="54" t="s">
        <v>2911</v>
      </c>
      <c r="E2890" s="54">
        <v>2404</v>
      </c>
      <c r="F2890" s="54" t="s">
        <v>2754</v>
      </c>
      <c r="G2890" s="54">
        <v>2627428.6310000001</v>
      </c>
      <c r="H2890" s="54">
        <v>1240267.2660000001</v>
      </c>
      <c r="I2890" s="54" t="s">
        <v>21</v>
      </c>
      <c r="J2890" s="55">
        <v>39630</v>
      </c>
    </row>
    <row r="2891" spans="1:10" x14ac:dyDescent="0.3">
      <c r="A2891" s="54" t="s">
        <v>2911</v>
      </c>
      <c r="B2891" s="54">
        <v>4623</v>
      </c>
      <c r="C2891" s="56" t="s">
        <v>23</v>
      </c>
      <c r="D2891" s="54" t="s">
        <v>2911</v>
      </c>
      <c r="E2891" s="54">
        <v>2404</v>
      </c>
      <c r="F2891" s="54" t="s">
        <v>2754</v>
      </c>
      <c r="G2891" s="54">
        <v>2627369.0819999999</v>
      </c>
      <c r="H2891" s="54">
        <v>1238477.7960000001</v>
      </c>
      <c r="I2891" s="54" t="s">
        <v>21</v>
      </c>
      <c r="J2891" s="55">
        <v>39630</v>
      </c>
    </row>
    <row r="2892" spans="1:10" x14ac:dyDescent="0.3">
      <c r="A2892" s="54" t="s">
        <v>2911</v>
      </c>
      <c r="B2892" s="54">
        <v>4623</v>
      </c>
      <c r="C2892" s="56" t="s">
        <v>23</v>
      </c>
      <c r="D2892" s="54" t="s">
        <v>2909</v>
      </c>
      <c r="E2892" s="54">
        <v>2406</v>
      </c>
      <c r="F2892" s="54" t="s">
        <v>2754</v>
      </c>
      <c r="G2892" s="54">
        <v>2625788.2510000002</v>
      </c>
      <c r="H2892" s="54">
        <v>1239795.757</v>
      </c>
      <c r="I2892" s="54" t="s">
        <v>21</v>
      </c>
      <c r="J2892" s="55">
        <v>39630</v>
      </c>
    </row>
    <row r="2893" spans="1:10" x14ac:dyDescent="0.3">
      <c r="A2893" s="54" t="s">
        <v>2914</v>
      </c>
      <c r="B2893" s="54">
        <v>4624</v>
      </c>
      <c r="C2893" s="56" t="s">
        <v>23</v>
      </c>
      <c r="D2893" s="54" t="s">
        <v>2914</v>
      </c>
      <c r="E2893" s="54">
        <v>2402</v>
      </c>
      <c r="F2893" s="54" t="s">
        <v>2754</v>
      </c>
      <c r="G2893" s="54">
        <v>2628903.5869999998</v>
      </c>
      <c r="H2893" s="54">
        <v>1239434.7279999999</v>
      </c>
      <c r="I2893" s="54" t="s">
        <v>21</v>
      </c>
      <c r="J2893" s="55">
        <v>39630</v>
      </c>
    </row>
    <row r="2894" spans="1:10" x14ac:dyDescent="0.3">
      <c r="A2894" s="54" t="s">
        <v>2909</v>
      </c>
      <c r="B2894" s="54">
        <v>4625</v>
      </c>
      <c r="C2894" s="56" t="s">
        <v>23</v>
      </c>
      <c r="D2894" s="54" t="s">
        <v>2909</v>
      </c>
      <c r="E2894" s="54">
        <v>2406</v>
      </c>
      <c r="F2894" s="54" t="s">
        <v>2754</v>
      </c>
      <c r="G2894" s="54">
        <v>2624290.2000000002</v>
      </c>
      <c r="H2894" s="54">
        <v>1240243.28</v>
      </c>
      <c r="I2894" s="54" t="s">
        <v>21</v>
      </c>
      <c r="J2894" s="55">
        <v>39630</v>
      </c>
    </row>
    <row r="2895" spans="1:10" x14ac:dyDescent="0.3">
      <c r="A2895" s="54" t="s">
        <v>2910</v>
      </c>
      <c r="B2895" s="54">
        <v>4626</v>
      </c>
      <c r="C2895" s="56" t="s">
        <v>23</v>
      </c>
      <c r="D2895" s="54" t="s">
        <v>2910</v>
      </c>
      <c r="E2895" s="54">
        <v>2405</v>
      </c>
      <c r="F2895" s="54" t="s">
        <v>2754</v>
      </c>
      <c r="G2895" s="54">
        <v>2625687.014</v>
      </c>
      <c r="H2895" s="54">
        <v>1237527.6299999999</v>
      </c>
      <c r="I2895" s="54" t="s">
        <v>21</v>
      </c>
      <c r="J2895" s="55">
        <v>39630</v>
      </c>
    </row>
    <row r="2896" spans="1:10" x14ac:dyDescent="0.3">
      <c r="A2896" s="54" t="s">
        <v>2910</v>
      </c>
      <c r="B2896" s="54">
        <v>4626</v>
      </c>
      <c r="C2896" s="56" t="s">
        <v>23</v>
      </c>
      <c r="D2896" s="54" t="s">
        <v>2909</v>
      </c>
      <c r="E2896" s="54">
        <v>2406</v>
      </c>
      <c r="F2896" s="54" t="s">
        <v>2754</v>
      </c>
      <c r="G2896" s="54">
        <v>2625325.054</v>
      </c>
      <c r="H2896" s="54">
        <v>1239111.415</v>
      </c>
      <c r="I2896" s="54" t="s">
        <v>21</v>
      </c>
      <c r="J2896" s="55">
        <v>39630</v>
      </c>
    </row>
    <row r="2897" spans="1:10" x14ac:dyDescent="0.3">
      <c r="A2897" s="54" t="s">
        <v>2907</v>
      </c>
      <c r="B2897" s="54">
        <v>4628</v>
      </c>
      <c r="C2897" s="56" t="s">
        <v>23</v>
      </c>
      <c r="D2897" s="54" t="s">
        <v>2907</v>
      </c>
      <c r="E2897" s="54">
        <v>2408</v>
      </c>
      <c r="F2897" s="54" t="s">
        <v>2754</v>
      </c>
      <c r="G2897" s="54">
        <v>2627195.4389999998</v>
      </c>
      <c r="H2897" s="54">
        <v>1235437.9509999999</v>
      </c>
      <c r="I2897" s="54" t="s">
        <v>21</v>
      </c>
      <c r="J2897" s="55">
        <v>39630</v>
      </c>
    </row>
    <row r="2898" spans="1:10" x14ac:dyDescent="0.3">
      <c r="A2898" s="54" t="s">
        <v>2785</v>
      </c>
      <c r="B2898" s="54">
        <v>4629</v>
      </c>
      <c r="C2898" s="56" t="s">
        <v>23</v>
      </c>
      <c r="D2898" s="54" t="s">
        <v>2785</v>
      </c>
      <c r="E2898" s="54">
        <v>2575</v>
      </c>
      <c r="F2898" s="54" t="s">
        <v>2754</v>
      </c>
      <c r="G2898" s="54">
        <v>2629739.7919999999</v>
      </c>
      <c r="H2898" s="54">
        <v>1236516.689</v>
      </c>
      <c r="I2898" s="54" t="s">
        <v>21</v>
      </c>
      <c r="J2898" s="55">
        <v>39630</v>
      </c>
    </row>
    <row r="2899" spans="1:10" x14ac:dyDescent="0.3">
      <c r="A2899" s="54" t="s">
        <v>2769</v>
      </c>
      <c r="B2899" s="54">
        <v>4632</v>
      </c>
      <c r="C2899" s="56" t="s">
        <v>23</v>
      </c>
      <c r="D2899" s="54" t="s">
        <v>2769</v>
      </c>
      <c r="E2899" s="54">
        <v>2500</v>
      </c>
      <c r="F2899" s="54" t="s">
        <v>2754</v>
      </c>
      <c r="G2899" s="54">
        <v>2634347.392</v>
      </c>
      <c r="H2899" s="54">
        <v>1246653.5870000001</v>
      </c>
      <c r="I2899" s="54" t="s">
        <v>21</v>
      </c>
      <c r="J2899" s="55">
        <v>39630</v>
      </c>
    </row>
    <row r="2900" spans="1:10" x14ac:dyDescent="0.3">
      <c r="A2900" s="54" t="s">
        <v>2769</v>
      </c>
      <c r="B2900" s="54">
        <v>4632</v>
      </c>
      <c r="C2900" s="56" t="s">
        <v>23</v>
      </c>
      <c r="D2900" s="54" t="s">
        <v>2768</v>
      </c>
      <c r="E2900" s="54">
        <v>2586</v>
      </c>
      <c r="F2900" s="54" t="s">
        <v>2754</v>
      </c>
      <c r="G2900" s="54">
        <v>2632754.4219999998</v>
      </c>
      <c r="H2900" s="54">
        <v>1245431.3959999999</v>
      </c>
      <c r="I2900" s="54" t="s">
        <v>21</v>
      </c>
      <c r="J2900" s="55">
        <v>39630</v>
      </c>
    </row>
    <row r="2901" spans="1:10" x14ac:dyDescent="0.3">
      <c r="A2901" s="54" t="s">
        <v>2852</v>
      </c>
      <c r="B2901" s="54">
        <v>4633</v>
      </c>
      <c r="C2901" s="56" t="s">
        <v>23</v>
      </c>
      <c r="D2901" s="54" t="s">
        <v>2851</v>
      </c>
      <c r="E2901" s="54">
        <v>2491</v>
      </c>
      <c r="F2901" s="54" t="s">
        <v>2754</v>
      </c>
      <c r="G2901" s="54">
        <v>2630823.3829999999</v>
      </c>
      <c r="H2901" s="54">
        <v>1246855.7209999999</v>
      </c>
      <c r="I2901" s="54" t="s">
        <v>21</v>
      </c>
      <c r="J2901" s="55">
        <v>39630</v>
      </c>
    </row>
    <row r="2902" spans="1:10" x14ac:dyDescent="0.3">
      <c r="A2902" s="54" t="s">
        <v>2690</v>
      </c>
      <c r="B2902" s="54">
        <v>4634</v>
      </c>
      <c r="C2902" s="56" t="s">
        <v>23</v>
      </c>
      <c r="D2902" s="54" t="s">
        <v>2845</v>
      </c>
      <c r="E2902" s="54">
        <v>2493</v>
      </c>
      <c r="F2902" s="54" t="s">
        <v>2754</v>
      </c>
      <c r="G2902" s="54">
        <v>2635960.017</v>
      </c>
      <c r="H2902" s="54">
        <v>1249504.8659999999</v>
      </c>
      <c r="I2902" s="54" t="s">
        <v>21</v>
      </c>
      <c r="J2902" s="55">
        <v>39630</v>
      </c>
    </row>
    <row r="2903" spans="1:10" x14ac:dyDescent="0.3">
      <c r="A2903" s="54" t="s">
        <v>2690</v>
      </c>
      <c r="B2903" s="54">
        <v>4634</v>
      </c>
      <c r="C2903" s="56" t="s">
        <v>23</v>
      </c>
      <c r="D2903" s="54" t="s">
        <v>2769</v>
      </c>
      <c r="E2903" s="54">
        <v>2500</v>
      </c>
      <c r="F2903" s="54" t="s">
        <v>2754</v>
      </c>
      <c r="G2903" s="54">
        <v>2634407.02</v>
      </c>
      <c r="H2903" s="54">
        <v>1247904.6969999999</v>
      </c>
      <c r="I2903" s="54" t="s">
        <v>21</v>
      </c>
      <c r="J2903" s="55">
        <v>39630</v>
      </c>
    </row>
    <row r="2904" spans="1:10" x14ac:dyDescent="0.3">
      <c r="A2904" s="54" t="s">
        <v>2690</v>
      </c>
      <c r="B2904" s="54">
        <v>4634</v>
      </c>
      <c r="C2904" s="56" t="s">
        <v>23</v>
      </c>
      <c r="D2904" s="54" t="s">
        <v>2843</v>
      </c>
      <c r="E2904" s="54">
        <v>2502</v>
      </c>
      <c r="F2904" s="54" t="s">
        <v>2754</v>
      </c>
      <c r="G2904" s="54">
        <v>2634201.5210000002</v>
      </c>
      <c r="H2904" s="54">
        <v>1249133.872</v>
      </c>
      <c r="I2904" s="54" t="s">
        <v>21</v>
      </c>
      <c r="J2904" s="55">
        <v>39630</v>
      </c>
    </row>
    <row r="2905" spans="1:10" x14ac:dyDescent="0.3">
      <c r="A2905" s="54" t="s">
        <v>2690</v>
      </c>
      <c r="B2905" s="54">
        <v>4634</v>
      </c>
      <c r="C2905" s="56" t="s">
        <v>23</v>
      </c>
      <c r="D2905" s="54" t="s">
        <v>2666</v>
      </c>
      <c r="E2905" s="54">
        <v>2852</v>
      </c>
      <c r="F2905" s="54" t="s">
        <v>2648</v>
      </c>
      <c r="G2905" s="54">
        <v>2632797.6779999998</v>
      </c>
      <c r="H2905" s="54">
        <v>1249751.933</v>
      </c>
      <c r="I2905" s="54" t="s">
        <v>21</v>
      </c>
      <c r="J2905" s="55">
        <v>39630</v>
      </c>
    </row>
    <row r="2906" spans="1:10" x14ac:dyDescent="0.3">
      <c r="A2906" s="54" t="s">
        <v>2844</v>
      </c>
      <c r="B2906" s="54">
        <v>4652</v>
      </c>
      <c r="C2906" s="56" t="s">
        <v>23</v>
      </c>
      <c r="D2906" s="54" t="s">
        <v>2848</v>
      </c>
      <c r="E2906" s="54">
        <v>2497</v>
      </c>
      <c r="F2906" s="54" t="s">
        <v>2754</v>
      </c>
      <c r="G2906" s="54">
        <v>2637987.1039999998</v>
      </c>
      <c r="H2906" s="54">
        <v>1245536.594</v>
      </c>
      <c r="I2906" s="54" t="s">
        <v>21</v>
      </c>
      <c r="J2906" s="55">
        <v>39630</v>
      </c>
    </row>
    <row r="2907" spans="1:10" x14ac:dyDescent="0.3">
      <c r="A2907" s="54" t="s">
        <v>2844</v>
      </c>
      <c r="B2907" s="54">
        <v>4652</v>
      </c>
      <c r="C2907" s="56" t="s">
        <v>23</v>
      </c>
      <c r="D2907" s="54" t="s">
        <v>2844</v>
      </c>
      <c r="E2907" s="54">
        <v>2501</v>
      </c>
      <c r="F2907" s="54" t="s">
        <v>2754</v>
      </c>
      <c r="G2907" s="54">
        <v>2637135.335</v>
      </c>
      <c r="H2907" s="54">
        <v>1246289.733</v>
      </c>
      <c r="I2907" s="54" t="s">
        <v>21</v>
      </c>
      <c r="J2907" s="55">
        <v>39630</v>
      </c>
    </row>
    <row r="2908" spans="1:10" x14ac:dyDescent="0.3">
      <c r="A2908" s="54" t="s">
        <v>2848</v>
      </c>
      <c r="B2908" s="54">
        <v>4653</v>
      </c>
      <c r="C2908" s="56" t="s">
        <v>23</v>
      </c>
      <c r="D2908" s="54" t="s">
        <v>2848</v>
      </c>
      <c r="E2908" s="54">
        <v>2497</v>
      </c>
      <c r="F2908" s="54" t="s">
        <v>2754</v>
      </c>
      <c r="G2908" s="54">
        <v>2638831.057</v>
      </c>
      <c r="H2908" s="54">
        <v>1245984.0870000001</v>
      </c>
      <c r="I2908" s="54" t="s">
        <v>21</v>
      </c>
      <c r="J2908" s="55">
        <v>39630</v>
      </c>
    </row>
    <row r="2909" spans="1:10" x14ac:dyDescent="0.3">
      <c r="A2909" s="54" t="s">
        <v>2845</v>
      </c>
      <c r="B2909" s="54">
        <v>4654</v>
      </c>
      <c r="C2909" s="56" t="s">
        <v>23</v>
      </c>
      <c r="D2909" s="54" t="s">
        <v>2845</v>
      </c>
      <c r="E2909" s="54">
        <v>2493</v>
      </c>
      <c r="F2909" s="54" t="s">
        <v>2754</v>
      </c>
      <c r="G2909" s="54">
        <v>2637481.7239999999</v>
      </c>
      <c r="H2909" s="54">
        <v>1248863.004</v>
      </c>
      <c r="I2909" s="54" t="s">
        <v>21</v>
      </c>
      <c r="J2909" s="55">
        <v>39630</v>
      </c>
    </row>
    <row r="2910" spans="1:10" x14ac:dyDescent="0.3">
      <c r="A2910" s="54" t="s">
        <v>2845</v>
      </c>
      <c r="B2910" s="54">
        <v>4654</v>
      </c>
      <c r="C2910" s="56" t="s">
        <v>23</v>
      </c>
      <c r="D2910" s="54" t="s">
        <v>2844</v>
      </c>
      <c r="E2910" s="54">
        <v>2501</v>
      </c>
      <c r="F2910" s="54" t="s">
        <v>2754</v>
      </c>
      <c r="G2910" s="54">
        <v>2635558.9210000001</v>
      </c>
      <c r="H2910" s="54">
        <v>1247450.446</v>
      </c>
      <c r="I2910" s="54" t="s">
        <v>21</v>
      </c>
      <c r="J2910" s="55">
        <v>39630</v>
      </c>
    </row>
    <row r="2911" spans="1:10" x14ac:dyDescent="0.3">
      <c r="A2911" s="54" t="s">
        <v>2847</v>
      </c>
      <c r="B2911" s="54">
        <v>4655</v>
      </c>
      <c r="C2911" s="56" t="s">
        <v>46</v>
      </c>
      <c r="D2911" s="54" t="s">
        <v>2846</v>
      </c>
      <c r="E2911" s="54">
        <v>2499</v>
      </c>
      <c r="F2911" s="54" t="s">
        <v>2754</v>
      </c>
      <c r="G2911" s="54">
        <v>2638752.8620000002</v>
      </c>
      <c r="H2911" s="54">
        <v>1251270.345</v>
      </c>
      <c r="I2911" s="54" t="s">
        <v>21</v>
      </c>
      <c r="J2911" s="55">
        <v>39630</v>
      </c>
    </row>
    <row r="2912" spans="1:10" x14ac:dyDescent="0.3">
      <c r="A2912" s="54" t="s">
        <v>2846</v>
      </c>
      <c r="B2912" s="54">
        <v>4655</v>
      </c>
      <c r="C2912" s="56" t="s">
        <v>23</v>
      </c>
      <c r="D2912" s="54" t="s">
        <v>2846</v>
      </c>
      <c r="E2912" s="54">
        <v>2499</v>
      </c>
      <c r="F2912" s="54" t="s">
        <v>2754</v>
      </c>
      <c r="G2912" s="54">
        <v>2640009.3089999999</v>
      </c>
      <c r="H2912" s="54">
        <v>1249453.199</v>
      </c>
      <c r="I2912" s="54" t="s">
        <v>21</v>
      </c>
      <c r="J2912" s="55">
        <v>39630</v>
      </c>
    </row>
    <row r="2913" spans="1:10" x14ac:dyDescent="0.3">
      <c r="A2913" s="54" t="s">
        <v>1753</v>
      </c>
      <c r="B2913" s="54">
        <v>4656</v>
      </c>
      <c r="C2913" s="56" t="s">
        <v>23</v>
      </c>
      <c r="D2913" s="54" t="s">
        <v>1753</v>
      </c>
      <c r="E2913" s="54">
        <v>2584</v>
      </c>
      <c r="F2913" s="54" t="s">
        <v>2754</v>
      </c>
      <c r="G2913" s="54">
        <v>2636811.9180000001</v>
      </c>
      <c r="H2913" s="54">
        <v>1243657.1229999999</v>
      </c>
      <c r="I2913" s="54" t="s">
        <v>21</v>
      </c>
      <c r="J2913" s="55">
        <v>39630</v>
      </c>
    </row>
    <row r="2914" spans="1:10" x14ac:dyDescent="0.3">
      <c r="A2914" s="54" t="s">
        <v>1753</v>
      </c>
      <c r="B2914" s="54">
        <v>4656</v>
      </c>
      <c r="C2914" s="56" t="s">
        <v>23</v>
      </c>
      <c r="D2914" s="54" t="s">
        <v>1752</v>
      </c>
      <c r="E2914" s="54">
        <v>4280</v>
      </c>
      <c r="F2914" s="54" t="s">
        <v>1711</v>
      </c>
      <c r="G2914" s="54">
        <v>2636611.335</v>
      </c>
      <c r="H2914" s="54">
        <v>1242544.254</v>
      </c>
      <c r="I2914" s="54" t="s">
        <v>21</v>
      </c>
      <c r="J2914" s="55">
        <v>39630</v>
      </c>
    </row>
    <row r="2915" spans="1:10" x14ac:dyDescent="0.3">
      <c r="A2915" s="54" t="s">
        <v>2773</v>
      </c>
      <c r="B2915" s="54">
        <v>4657</v>
      </c>
      <c r="C2915" s="56" t="s">
        <v>23</v>
      </c>
      <c r="D2915" s="54" t="s">
        <v>2773</v>
      </c>
      <c r="E2915" s="54">
        <v>2573</v>
      </c>
      <c r="F2915" s="54" t="s">
        <v>2754</v>
      </c>
      <c r="G2915" s="54">
        <v>2638510.7629999998</v>
      </c>
      <c r="H2915" s="54">
        <v>1244214.942</v>
      </c>
      <c r="I2915" s="54" t="s">
        <v>21</v>
      </c>
      <c r="J2915" s="55">
        <v>39630</v>
      </c>
    </row>
    <row r="2916" spans="1:10" x14ac:dyDescent="0.3">
      <c r="A2916" s="54" t="s">
        <v>2773</v>
      </c>
      <c r="B2916" s="54">
        <v>4657</v>
      </c>
      <c r="C2916" s="56" t="s">
        <v>23</v>
      </c>
      <c r="D2916" s="54" t="s">
        <v>1753</v>
      </c>
      <c r="E2916" s="54">
        <v>2584</v>
      </c>
      <c r="F2916" s="54" t="s">
        <v>2754</v>
      </c>
      <c r="G2916" s="54">
        <v>2637082.0759999999</v>
      </c>
      <c r="H2916" s="54">
        <v>1244945.0919999999</v>
      </c>
      <c r="I2916" s="54" t="s">
        <v>21</v>
      </c>
      <c r="J2916" s="55">
        <v>39630</v>
      </c>
    </row>
    <row r="2917" spans="1:10" x14ac:dyDescent="0.3">
      <c r="A2917" s="54" t="s">
        <v>2784</v>
      </c>
      <c r="B2917" s="54">
        <v>4658</v>
      </c>
      <c r="C2917" s="56" t="s">
        <v>23</v>
      </c>
      <c r="D2917" s="54" t="s">
        <v>2789</v>
      </c>
      <c r="E2917" s="54">
        <v>2572</v>
      </c>
      <c r="F2917" s="54" t="s">
        <v>2754</v>
      </c>
      <c r="G2917" s="54">
        <v>2640554.4500000002</v>
      </c>
      <c r="H2917" s="54">
        <v>1244375.0900000001</v>
      </c>
      <c r="I2917" s="54" t="s">
        <v>21</v>
      </c>
      <c r="J2917" s="55">
        <v>39630</v>
      </c>
    </row>
    <row r="2918" spans="1:10" x14ac:dyDescent="0.3">
      <c r="A2918" s="54" t="s">
        <v>2784</v>
      </c>
      <c r="B2918" s="54">
        <v>4658</v>
      </c>
      <c r="C2918" s="56" t="s">
        <v>23</v>
      </c>
      <c r="D2918" s="54" t="s">
        <v>2783</v>
      </c>
      <c r="E2918" s="54">
        <v>2576</v>
      </c>
      <c r="F2918" s="54" t="s">
        <v>2754</v>
      </c>
      <c r="G2918" s="54">
        <v>2641646.108</v>
      </c>
      <c r="H2918" s="54">
        <v>1244778.8970000001</v>
      </c>
      <c r="I2918" s="54" t="s">
        <v>21</v>
      </c>
      <c r="J2918" s="55">
        <v>39630</v>
      </c>
    </row>
    <row r="2919" spans="1:10" x14ac:dyDescent="0.3">
      <c r="A2919" s="54" t="s">
        <v>1764</v>
      </c>
      <c r="B2919" s="54">
        <v>4663</v>
      </c>
      <c r="C2919" s="56" t="s">
        <v>23</v>
      </c>
      <c r="D2919" s="54" t="s">
        <v>2778</v>
      </c>
      <c r="E2919" s="54">
        <v>2571</v>
      </c>
      <c r="F2919" s="54" t="s">
        <v>2754</v>
      </c>
      <c r="G2919" s="54">
        <v>2633392.3560000001</v>
      </c>
      <c r="H2919" s="54">
        <v>1240261.4110000001</v>
      </c>
      <c r="I2919" s="54" t="s">
        <v>21</v>
      </c>
      <c r="J2919" s="55">
        <v>39630</v>
      </c>
    </row>
    <row r="2920" spans="1:10" x14ac:dyDescent="0.3">
      <c r="A2920" s="54" t="s">
        <v>1764</v>
      </c>
      <c r="B2920" s="54">
        <v>4663</v>
      </c>
      <c r="C2920" s="56" t="s">
        <v>23</v>
      </c>
      <c r="D2920" s="54" t="s">
        <v>1765</v>
      </c>
      <c r="E2920" s="54">
        <v>2581</v>
      </c>
      <c r="F2920" s="54" t="s">
        <v>2754</v>
      </c>
      <c r="G2920" s="54">
        <v>2634072.4049999998</v>
      </c>
      <c r="H2920" s="54">
        <v>1240393.2720000001</v>
      </c>
      <c r="I2920" s="54" t="s">
        <v>21</v>
      </c>
      <c r="J2920" s="55">
        <v>39630</v>
      </c>
    </row>
    <row r="2921" spans="1:10" x14ac:dyDescent="0.3">
      <c r="A2921" s="54" t="s">
        <v>1764</v>
      </c>
      <c r="B2921" s="54">
        <v>4663</v>
      </c>
      <c r="C2921" s="56" t="s">
        <v>23</v>
      </c>
      <c r="D2921" s="54" t="s">
        <v>1764</v>
      </c>
      <c r="E2921" s="54">
        <v>4271</v>
      </c>
      <c r="F2921" s="54" t="s">
        <v>1711</v>
      </c>
      <c r="G2921" s="54">
        <v>2635116.77</v>
      </c>
      <c r="H2921" s="54">
        <v>1241445.5989999999</v>
      </c>
      <c r="I2921" s="54" t="s">
        <v>21</v>
      </c>
      <c r="J2921" s="55">
        <v>39630</v>
      </c>
    </row>
    <row r="2922" spans="1:10" x14ac:dyDescent="0.3">
      <c r="A2922" s="54" t="s">
        <v>1752</v>
      </c>
      <c r="B2922" s="54">
        <v>4665</v>
      </c>
      <c r="C2922" s="56" t="s">
        <v>23</v>
      </c>
      <c r="D2922" s="54" t="s">
        <v>1764</v>
      </c>
      <c r="E2922" s="54">
        <v>4271</v>
      </c>
      <c r="F2922" s="54" t="s">
        <v>1711</v>
      </c>
      <c r="G2922" s="54">
        <v>2635837.324</v>
      </c>
      <c r="H2922" s="54">
        <v>1240315.4839999999</v>
      </c>
      <c r="I2922" s="54" t="s">
        <v>21</v>
      </c>
      <c r="J2922" s="55">
        <v>39630</v>
      </c>
    </row>
    <row r="2923" spans="1:10" x14ac:dyDescent="0.3">
      <c r="A2923" s="54" t="s">
        <v>1752</v>
      </c>
      <c r="B2923" s="54">
        <v>4665</v>
      </c>
      <c r="C2923" s="56" t="s">
        <v>23</v>
      </c>
      <c r="D2923" s="54" t="s">
        <v>1752</v>
      </c>
      <c r="E2923" s="54">
        <v>4280</v>
      </c>
      <c r="F2923" s="54" t="s">
        <v>1711</v>
      </c>
      <c r="G2923" s="54">
        <v>2638095.5550000002</v>
      </c>
      <c r="H2923" s="54">
        <v>1240373.149</v>
      </c>
      <c r="I2923" s="54" t="s">
        <v>21</v>
      </c>
      <c r="J2923" s="55">
        <v>39630</v>
      </c>
    </row>
    <row r="2924" spans="1:10" x14ac:dyDescent="0.3">
      <c r="A2924" s="54" t="s">
        <v>2908</v>
      </c>
      <c r="B2924" s="54">
        <v>4702</v>
      </c>
      <c r="C2924" s="56" t="s">
        <v>23</v>
      </c>
      <c r="D2924" s="54" t="s">
        <v>2908</v>
      </c>
      <c r="E2924" s="54">
        <v>2407</v>
      </c>
      <c r="F2924" s="54" t="s">
        <v>2754</v>
      </c>
      <c r="G2924" s="54">
        <v>2621169.5630000001</v>
      </c>
      <c r="H2924" s="54">
        <v>1237746.7679999999</v>
      </c>
      <c r="I2924" s="54" t="s">
        <v>21</v>
      </c>
      <c r="J2924" s="55">
        <v>39630</v>
      </c>
    </row>
    <row r="2925" spans="1:10" x14ac:dyDescent="0.3">
      <c r="A2925" s="54" t="s">
        <v>2913</v>
      </c>
      <c r="B2925" s="54">
        <v>4703</v>
      </c>
      <c r="C2925" s="56" t="s">
        <v>23</v>
      </c>
      <c r="D2925" s="54" t="s">
        <v>2913</v>
      </c>
      <c r="E2925" s="54">
        <v>2403</v>
      </c>
      <c r="F2925" s="54" t="s">
        <v>2754</v>
      </c>
      <c r="G2925" s="54">
        <v>2623958.9559999998</v>
      </c>
      <c r="H2925" s="54">
        <v>1236337.7139999999</v>
      </c>
      <c r="I2925" s="54" t="s">
        <v>21</v>
      </c>
      <c r="J2925" s="55">
        <v>39630</v>
      </c>
    </row>
    <row r="2926" spans="1:10" x14ac:dyDescent="0.3">
      <c r="A2926" s="54" t="s">
        <v>3613</v>
      </c>
      <c r="B2926" s="54">
        <v>4704</v>
      </c>
      <c r="C2926" s="56" t="s">
        <v>23</v>
      </c>
      <c r="D2926" s="54" t="s">
        <v>3613</v>
      </c>
      <c r="E2926" s="54">
        <v>981</v>
      </c>
      <c r="F2926" s="54" t="s">
        <v>3591</v>
      </c>
      <c r="G2926" s="54">
        <v>2620688.5419999999</v>
      </c>
      <c r="H2926" s="54">
        <v>1234128.2919999999</v>
      </c>
      <c r="I2926" s="54" t="s">
        <v>21</v>
      </c>
      <c r="J2926" s="55">
        <v>39630</v>
      </c>
    </row>
    <row r="2927" spans="1:10" x14ac:dyDescent="0.3">
      <c r="A2927" s="54" t="s">
        <v>3614</v>
      </c>
      <c r="B2927" s="54">
        <v>4704</v>
      </c>
      <c r="C2927" s="56" t="s">
        <v>46</v>
      </c>
      <c r="D2927" s="54" t="s">
        <v>3613</v>
      </c>
      <c r="E2927" s="54">
        <v>981</v>
      </c>
      <c r="F2927" s="54" t="s">
        <v>3591</v>
      </c>
      <c r="G2927" s="54">
        <v>2616516.1349999998</v>
      </c>
      <c r="H2927" s="54">
        <v>1236406.611</v>
      </c>
      <c r="I2927" s="54" t="s">
        <v>21</v>
      </c>
      <c r="J2927" s="55">
        <v>39630</v>
      </c>
    </row>
    <row r="2928" spans="1:10" x14ac:dyDescent="0.3">
      <c r="A2928" s="54" t="s">
        <v>2904</v>
      </c>
      <c r="B2928" s="54">
        <v>4710</v>
      </c>
      <c r="C2928" s="56" t="s">
        <v>23</v>
      </c>
      <c r="D2928" s="54" t="s">
        <v>2908</v>
      </c>
      <c r="E2928" s="54">
        <v>2407</v>
      </c>
      <c r="F2928" s="54" t="s">
        <v>2754</v>
      </c>
      <c r="G2928" s="54">
        <v>2619931.1609999998</v>
      </c>
      <c r="H2928" s="54">
        <v>1238572.683</v>
      </c>
      <c r="I2928" s="54" t="s">
        <v>21</v>
      </c>
      <c r="J2928" s="55">
        <v>39630</v>
      </c>
    </row>
    <row r="2929" spans="1:10" x14ac:dyDescent="0.3">
      <c r="A2929" s="54" t="s">
        <v>2904</v>
      </c>
      <c r="B2929" s="54">
        <v>4710</v>
      </c>
      <c r="C2929" s="56" t="s">
        <v>23</v>
      </c>
      <c r="D2929" s="54" t="s">
        <v>2904</v>
      </c>
      <c r="E2929" s="54">
        <v>2422</v>
      </c>
      <c r="F2929" s="54" t="s">
        <v>2754</v>
      </c>
      <c r="G2929" s="54">
        <v>2620368.3339999998</v>
      </c>
      <c r="H2929" s="54">
        <v>1240263.676</v>
      </c>
      <c r="I2929" s="54" t="s">
        <v>21</v>
      </c>
      <c r="J2929" s="55">
        <v>39630</v>
      </c>
    </row>
    <row r="2930" spans="1:10" x14ac:dyDescent="0.3">
      <c r="A2930" s="54" t="s">
        <v>2901</v>
      </c>
      <c r="B2930" s="54">
        <v>4712</v>
      </c>
      <c r="C2930" s="56" t="s">
        <v>23</v>
      </c>
      <c r="D2930" s="54" t="s">
        <v>2901</v>
      </c>
      <c r="E2930" s="54">
        <v>2426</v>
      </c>
      <c r="F2930" s="54" t="s">
        <v>2754</v>
      </c>
      <c r="G2930" s="54">
        <v>2616203.8420000002</v>
      </c>
      <c r="H2930" s="54">
        <v>1239781.5449999999</v>
      </c>
      <c r="I2930" s="54" t="s">
        <v>21</v>
      </c>
      <c r="J2930" s="55">
        <v>39630</v>
      </c>
    </row>
    <row r="2931" spans="1:10" x14ac:dyDescent="0.3">
      <c r="A2931" s="54" t="s">
        <v>2900</v>
      </c>
      <c r="B2931" s="54">
        <v>4713</v>
      </c>
      <c r="C2931" s="56" t="s">
        <v>23</v>
      </c>
      <c r="D2931" s="54" t="s">
        <v>2900</v>
      </c>
      <c r="E2931" s="54">
        <v>2427</v>
      </c>
      <c r="F2931" s="54" t="s">
        <v>2754</v>
      </c>
      <c r="G2931" s="54">
        <v>2614381.085</v>
      </c>
      <c r="H2931" s="54">
        <v>1239212.145</v>
      </c>
      <c r="I2931" s="54" t="s">
        <v>21</v>
      </c>
      <c r="J2931" s="55">
        <v>39630</v>
      </c>
    </row>
    <row r="2932" spans="1:10" x14ac:dyDescent="0.3">
      <c r="A2932" s="54" t="s">
        <v>2905</v>
      </c>
      <c r="B2932" s="54">
        <v>4714</v>
      </c>
      <c r="C2932" s="56" t="s">
        <v>23</v>
      </c>
      <c r="D2932" s="54" t="s">
        <v>2905</v>
      </c>
      <c r="E2932" s="54">
        <v>2421</v>
      </c>
      <c r="F2932" s="54" t="s">
        <v>2754</v>
      </c>
      <c r="G2932" s="54">
        <v>2611699.4079999998</v>
      </c>
      <c r="H2932" s="54">
        <v>1240280.01</v>
      </c>
      <c r="I2932" s="54" t="s">
        <v>21</v>
      </c>
      <c r="J2932" s="55">
        <v>39630</v>
      </c>
    </row>
    <row r="2933" spans="1:10" x14ac:dyDescent="0.3">
      <c r="A2933" s="54" t="s">
        <v>2805</v>
      </c>
      <c r="B2933" s="54">
        <v>4715</v>
      </c>
      <c r="C2933" s="56" t="s">
        <v>23</v>
      </c>
      <c r="D2933" s="54" t="s">
        <v>2805</v>
      </c>
      <c r="E2933" s="54">
        <v>2424</v>
      </c>
      <c r="F2933" s="54" t="s">
        <v>2754</v>
      </c>
      <c r="G2933" s="54">
        <v>2610329.9939999999</v>
      </c>
      <c r="H2933" s="54">
        <v>1237668.4750000001</v>
      </c>
      <c r="I2933" s="54" t="s">
        <v>21</v>
      </c>
      <c r="J2933" s="55">
        <v>39630</v>
      </c>
    </row>
    <row r="2934" spans="1:10" x14ac:dyDescent="0.3">
      <c r="A2934" s="54" t="s">
        <v>2805</v>
      </c>
      <c r="B2934" s="54">
        <v>4715</v>
      </c>
      <c r="C2934" s="56" t="s">
        <v>23</v>
      </c>
      <c r="D2934" s="54" t="s">
        <v>2804</v>
      </c>
      <c r="E2934" s="54">
        <v>2547</v>
      </c>
      <c r="F2934" s="54" t="s">
        <v>2754</v>
      </c>
      <c r="G2934" s="54">
        <v>2610009.122</v>
      </c>
      <c r="H2934" s="54">
        <v>1235612.8</v>
      </c>
      <c r="I2934" s="54" t="s">
        <v>21</v>
      </c>
      <c r="J2934" s="55">
        <v>39630</v>
      </c>
    </row>
    <row r="2935" spans="1:10" x14ac:dyDescent="0.3">
      <c r="A2935" s="54" t="s">
        <v>2896</v>
      </c>
      <c r="B2935" s="54">
        <v>4716</v>
      </c>
      <c r="C2935" s="56" t="s">
        <v>54</v>
      </c>
      <c r="D2935" s="54" t="s">
        <v>3882</v>
      </c>
      <c r="E2935" s="54">
        <v>691</v>
      </c>
      <c r="F2935" s="54" t="s">
        <v>3591</v>
      </c>
      <c r="G2935" s="54">
        <v>2602000.798</v>
      </c>
      <c r="H2935" s="54">
        <v>1235268.47</v>
      </c>
      <c r="I2935" s="54" t="s">
        <v>21</v>
      </c>
      <c r="J2935" s="55">
        <v>39630</v>
      </c>
    </row>
    <row r="2936" spans="1:10" x14ac:dyDescent="0.3">
      <c r="A2936" s="54" t="s">
        <v>2896</v>
      </c>
      <c r="B2936" s="54">
        <v>4716</v>
      </c>
      <c r="C2936" s="56" t="s">
        <v>54</v>
      </c>
      <c r="D2936" s="54" t="s">
        <v>2895</v>
      </c>
      <c r="E2936" s="54">
        <v>2430</v>
      </c>
      <c r="F2936" s="54" t="s">
        <v>2754</v>
      </c>
      <c r="G2936" s="54">
        <v>2603005.6690000002</v>
      </c>
      <c r="H2936" s="54">
        <v>1235192.8089999999</v>
      </c>
      <c r="I2936" s="54" t="s">
        <v>21</v>
      </c>
      <c r="J2936" s="55">
        <v>39630</v>
      </c>
    </row>
    <row r="2937" spans="1:10" x14ac:dyDescent="0.3">
      <c r="A2937" s="54" t="s">
        <v>2897</v>
      </c>
      <c r="B2937" s="54">
        <v>4716</v>
      </c>
      <c r="C2937" s="56" t="s">
        <v>23</v>
      </c>
      <c r="D2937" s="54" t="s">
        <v>2805</v>
      </c>
      <c r="E2937" s="54">
        <v>2424</v>
      </c>
      <c r="F2937" s="54" t="s">
        <v>2754</v>
      </c>
      <c r="G2937" s="54">
        <v>2607521.9929999998</v>
      </c>
      <c r="H2937" s="54">
        <v>1238211.416</v>
      </c>
      <c r="I2937" s="54" t="s">
        <v>21</v>
      </c>
      <c r="J2937" s="55">
        <v>39630</v>
      </c>
    </row>
    <row r="2938" spans="1:10" x14ac:dyDescent="0.3">
      <c r="A2938" s="54" t="s">
        <v>2897</v>
      </c>
      <c r="B2938" s="54">
        <v>4716</v>
      </c>
      <c r="C2938" s="56" t="s">
        <v>23</v>
      </c>
      <c r="D2938" s="54" t="s">
        <v>2895</v>
      </c>
      <c r="E2938" s="54">
        <v>2430</v>
      </c>
      <c r="F2938" s="54" t="s">
        <v>2754</v>
      </c>
      <c r="G2938" s="54">
        <v>2606360.148</v>
      </c>
      <c r="H2938" s="54">
        <v>1236982.1540000001</v>
      </c>
      <c r="I2938" s="54" t="s">
        <v>21</v>
      </c>
      <c r="J2938" s="55">
        <v>39630</v>
      </c>
    </row>
    <row r="2939" spans="1:10" x14ac:dyDescent="0.3">
      <c r="A2939" s="54" t="s">
        <v>2899</v>
      </c>
      <c r="B2939" s="54">
        <v>4717</v>
      </c>
      <c r="C2939" s="56" t="s">
        <v>23</v>
      </c>
      <c r="D2939" s="54" t="s">
        <v>2905</v>
      </c>
      <c r="E2939" s="54">
        <v>2421</v>
      </c>
      <c r="F2939" s="54" t="s">
        <v>2754</v>
      </c>
      <c r="G2939" s="54">
        <v>2611053.713</v>
      </c>
      <c r="H2939" s="54">
        <v>1241367.67</v>
      </c>
      <c r="I2939" s="54" t="s">
        <v>21</v>
      </c>
      <c r="J2939" s="55">
        <v>39630</v>
      </c>
    </row>
    <row r="2940" spans="1:10" x14ac:dyDescent="0.3">
      <c r="A2940" s="54" t="s">
        <v>2899</v>
      </c>
      <c r="B2940" s="54">
        <v>4717</v>
      </c>
      <c r="C2940" s="56" t="s">
        <v>23</v>
      </c>
      <c r="D2940" s="54" t="s">
        <v>2904</v>
      </c>
      <c r="E2940" s="54">
        <v>2422</v>
      </c>
      <c r="F2940" s="54" t="s">
        <v>2754</v>
      </c>
      <c r="G2940" s="54">
        <v>2621409.9180000001</v>
      </c>
      <c r="H2940" s="54">
        <v>1242714.4879999999</v>
      </c>
      <c r="I2940" s="54" t="s">
        <v>21</v>
      </c>
      <c r="J2940" s="55">
        <v>39630</v>
      </c>
    </row>
    <row r="2941" spans="1:10" x14ac:dyDescent="0.3">
      <c r="A2941" s="54" t="s">
        <v>2899</v>
      </c>
      <c r="B2941" s="54">
        <v>4717</v>
      </c>
      <c r="C2941" s="56" t="s">
        <v>23</v>
      </c>
      <c r="D2941" s="54" t="s">
        <v>2901</v>
      </c>
      <c r="E2941" s="54">
        <v>2426</v>
      </c>
      <c r="F2941" s="54" t="s">
        <v>2754</v>
      </c>
      <c r="G2941" s="54">
        <v>2614939.2599999998</v>
      </c>
      <c r="H2941" s="54">
        <v>1242380.575</v>
      </c>
      <c r="I2941" s="54" t="s">
        <v>21</v>
      </c>
      <c r="J2941" s="55">
        <v>39630</v>
      </c>
    </row>
    <row r="2942" spans="1:10" x14ac:dyDescent="0.3">
      <c r="A2942" s="54" t="s">
        <v>2899</v>
      </c>
      <c r="B2942" s="54">
        <v>4717</v>
      </c>
      <c r="C2942" s="56" t="s">
        <v>23</v>
      </c>
      <c r="D2942" s="54" t="s">
        <v>2900</v>
      </c>
      <c r="E2942" s="54">
        <v>2427</v>
      </c>
      <c r="F2942" s="54" t="s">
        <v>2754</v>
      </c>
      <c r="G2942" s="54">
        <v>2613537.3149999999</v>
      </c>
      <c r="H2942" s="54">
        <v>1242127.1059999999</v>
      </c>
      <c r="I2942" s="54" t="s">
        <v>21</v>
      </c>
      <c r="J2942" s="55">
        <v>39630</v>
      </c>
    </row>
    <row r="2943" spans="1:10" x14ac:dyDescent="0.3">
      <c r="A2943" s="54" t="s">
        <v>2899</v>
      </c>
      <c r="B2943" s="54">
        <v>4717</v>
      </c>
      <c r="C2943" s="56" t="s">
        <v>23</v>
      </c>
      <c r="D2943" s="54" t="s">
        <v>2898</v>
      </c>
      <c r="E2943" s="54">
        <v>2428</v>
      </c>
      <c r="F2943" s="54" t="s">
        <v>2754</v>
      </c>
      <c r="G2943" s="54">
        <v>2620832.179</v>
      </c>
      <c r="H2943" s="54">
        <v>1243689.54</v>
      </c>
      <c r="I2943" s="54" t="s">
        <v>21</v>
      </c>
      <c r="J2943" s="55">
        <v>39630</v>
      </c>
    </row>
    <row r="2944" spans="1:10" x14ac:dyDescent="0.3">
      <c r="A2944" s="54" t="s">
        <v>2903</v>
      </c>
      <c r="B2944" s="54">
        <v>4718</v>
      </c>
      <c r="C2944" s="56" t="s">
        <v>23</v>
      </c>
      <c r="D2944" s="54" t="s">
        <v>2909</v>
      </c>
      <c r="E2944" s="54">
        <v>2406</v>
      </c>
      <c r="F2944" s="54" t="s">
        <v>2754</v>
      </c>
      <c r="G2944" s="54">
        <v>2623848.7949999999</v>
      </c>
      <c r="H2944" s="54">
        <v>1241723.409</v>
      </c>
      <c r="I2944" s="54" t="s">
        <v>21</v>
      </c>
      <c r="J2944" s="55">
        <v>39630</v>
      </c>
    </row>
    <row r="2945" spans="1:10" x14ac:dyDescent="0.3">
      <c r="A2945" s="54" t="s">
        <v>2903</v>
      </c>
      <c r="B2945" s="54">
        <v>4718</v>
      </c>
      <c r="C2945" s="56" t="s">
        <v>23</v>
      </c>
      <c r="D2945" s="54" t="s">
        <v>2902</v>
      </c>
      <c r="E2945" s="54">
        <v>2425</v>
      </c>
      <c r="F2945" s="54" t="s">
        <v>2754</v>
      </c>
      <c r="G2945" s="54">
        <v>2623714.0490000001</v>
      </c>
      <c r="H2945" s="54">
        <v>1242311.7290000001</v>
      </c>
      <c r="I2945" s="54" t="s">
        <v>21</v>
      </c>
      <c r="J2945" s="55">
        <v>39630</v>
      </c>
    </row>
    <row r="2946" spans="1:10" x14ac:dyDescent="0.3">
      <c r="A2946" s="54" t="s">
        <v>2659</v>
      </c>
      <c r="B2946" s="54">
        <v>4719</v>
      </c>
      <c r="C2946" s="56" t="s">
        <v>23</v>
      </c>
      <c r="D2946" s="54" t="s">
        <v>2905</v>
      </c>
      <c r="E2946" s="54">
        <v>2421</v>
      </c>
      <c r="F2946" s="54" t="s">
        <v>2754</v>
      </c>
      <c r="G2946" s="54">
        <v>2610381.1159999999</v>
      </c>
      <c r="H2946" s="54">
        <v>1241686.7760000001</v>
      </c>
      <c r="I2946" s="54" t="s">
        <v>21</v>
      </c>
      <c r="J2946" s="55">
        <v>39630</v>
      </c>
    </row>
    <row r="2947" spans="1:10" x14ac:dyDescent="0.3">
      <c r="A2947" s="54" t="s">
        <v>2659</v>
      </c>
      <c r="B2947" s="54">
        <v>4719</v>
      </c>
      <c r="C2947" s="56" t="s">
        <v>23</v>
      </c>
      <c r="D2947" s="54" t="s">
        <v>2898</v>
      </c>
      <c r="E2947" s="54">
        <v>2428</v>
      </c>
      <c r="F2947" s="54" t="s">
        <v>2754</v>
      </c>
      <c r="G2947" s="54">
        <v>2615538.89</v>
      </c>
      <c r="H2947" s="54">
        <v>1243866.6159999999</v>
      </c>
      <c r="I2947" s="54" t="s">
        <v>21</v>
      </c>
      <c r="J2947" s="55">
        <v>39630</v>
      </c>
    </row>
    <row r="2948" spans="1:10" x14ac:dyDescent="0.3">
      <c r="A2948" s="54" t="s">
        <v>2659</v>
      </c>
      <c r="B2948" s="54">
        <v>4719</v>
      </c>
      <c r="C2948" s="56" t="s">
        <v>23</v>
      </c>
      <c r="D2948" s="54" t="s">
        <v>2765</v>
      </c>
      <c r="E2948" s="54">
        <v>2612</v>
      </c>
      <c r="F2948" s="54" t="s">
        <v>2754</v>
      </c>
      <c r="G2948" s="54">
        <v>2611535.2089999998</v>
      </c>
      <c r="H2948" s="54">
        <v>1243286.0419999999</v>
      </c>
      <c r="I2948" s="54" t="s">
        <v>21</v>
      </c>
      <c r="J2948" s="55">
        <v>39630</v>
      </c>
    </row>
    <row r="2949" spans="1:10" x14ac:dyDescent="0.3">
      <c r="A2949" s="54" t="s">
        <v>2659</v>
      </c>
      <c r="B2949" s="54">
        <v>4719</v>
      </c>
      <c r="C2949" s="56" t="s">
        <v>23</v>
      </c>
      <c r="D2949" s="54" t="s">
        <v>2658</v>
      </c>
      <c r="E2949" s="54">
        <v>2889</v>
      </c>
      <c r="F2949" s="54" t="s">
        <v>2648</v>
      </c>
      <c r="G2949" s="54">
        <v>2618565.7930000001</v>
      </c>
      <c r="H2949" s="54">
        <v>1246781.0519999999</v>
      </c>
      <c r="I2949" s="54" t="s">
        <v>21</v>
      </c>
      <c r="J2949" s="55">
        <v>39630</v>
      </c>
    </row>
    <row r="2950" spans="1:10" x14ac:dyDescent="0.3">
      <c r="A2950" s="54" t="s">
        <v>1739</v>
      </c>
      <c r="B2950" s="54">
        <v>4800</v>
      </c>
      <c r="C2950" s="56" t="s">
        <v>23</v>
      </c>
      <c r="D2950" s="54" t="s">
        <v>1752</v>
      </c>
      <c r="E2950" s="54">
        <v>4280</v>
      </c>
      <c r="F2950" s="54" t="s">
        <v>1711</v>
      </c>
      <c r="G2950" s="54">
        <v>2639243.3089999999</v>
      </c>
      <c r="H2950" s="54">
        <v>1238790.476</v>
      </c>
      <c r="I2950" s="54" t="s">
        <v>21</v>
      </c>
      <c r="J2950" s="55">
        <v>39630</v>
      </c>
    </row>
    <row r="2951" spans="1:10" x14ac:dyDescent="0.3">
      <c r="A2951" s="54" t="s">
        <v>1739</v>
      </c>
      <c r="B2951" s="54">
        <v>4800</v>
      </c>
      <c r="C2951" s="56" t="s">
        <v>23</v>
      </c>
      <c r="D2951" s="54" t="s">
        <v>1739</v>
      </c>
      <c r="E2951" s="54">
        <v>4289</v>
      </c>
      <c r="F2951" s="54" t="s">
        <v>1711</v>
      </c>
      <c r="G2951" s="54">
        <v>2639252.656</v>
      </c>
      <c r="H2951" s="54">
        <v>1237505.253</v>
      </c>
      <c r="I2951" s="54" t="s">
        <v>21</v>
      </c>
      <c r="J2951" s="55">
        <v>39630</v>
      </c>
    </row>
    <row r="2952" spans="1:10" x14ac:dyDescent="0.3">
      <c r="A2952" s="54" t="s">
        <v>1746</v>
      </c>
      <c r="B2952" s="54">
        <v>4802</v>
      </c>
      <c r="C2952" s="56" t="s">
        <v>23</v>
      </c>
      <c r="D2952" s="54" t="s">
        <v>1744</v>
      </c>
      <c r="E2952" s="54">
        <v>4282</v>
      </c>
      <c r="F2952" s="54" t="s">
        <v>1711</v>
      </c>
      <c r="G2952" s="54">
        <v>2636415.423</v>
      </c>
      <c r="H2952" s="54">
        <v>1238883.2039999999</v>
      </c>
      <c r="I2952" s="54" t="s">
        <v>21</v>
      </c>
      <c r="J2952" s="55">
        <v>39630</v>
      </c>
    </row>
    <row r="2953" spans="1:10" x14ac:dyDescent="0.3">
      <c r="A2953" s="54" t="s">
        <v>1746</v>
      </c>
      <c r="B2953" s="54">
        <v>4802</v>
      </c>
      <c r="C2953" s="56" t="s">
        <v>23</v>
      </c>
      <c r="D2953" s="54" t="s">
        <v>1746</v>
      </c>
      <c r="E2953" s="54">
        <v>4285</v>
      </c>
      <c r="F2953" s="54" t="s">
        <v>1711</v>
      </c>
      <c r="G2953" s="54">
        <v>2636681.148</v>
      </c>
      <c r="H2953" s="54">
        <v>1237030.8959999999</v>
      </c>
      <c r="I2953" s="54" t="s">
        <v>21</v>
      </c>
      <c r="J2953" s="55">
        <v>39630</v>
      </c>
    </row>
    <row r="2954" spans="1:10" x14ac:dyDescent="0.3">
      <c r="A2954" s="54" t="s">
        <v>1743</v>
      </c>
      <c r="B2954" s="54">
        <v>4803</v>
      </c>
      <c r="C2954" s="56" t="s">
        <v>23</v>
      </c>
      <c r="D2954" s="54" t="s">
        <v>1762</v>
      </c>
      <c r="E2954" s="54">
        <v>4274</v>
      </c>
      <c r="F2954" s="54" t="s">
        <v>1711</v>
      </c>
      <c r="G2954" s="54">
        <v>2634833.5729999999</v>
      </c>
      <c r="H2954" s="54">
        <v>1234464.703</v>
      </c>
      <c r="I2954" s="54" t="s">
        <v>21</v>
      </c>
      <c r="J2954" s="55">
        <v>39630</v>
      </c>
    </row>
    <row r="2955" spans="1:10" x14ac:dyDescent="0.3">
      <c r="A2955" s="54" t="s">
        <v>1743</v>
      </c>
      <c r="B2955" s="54">
        <v>4803</v>
      </c>
      <c r="C2955" s="56" t="s">
        <v>23</v>
      </c>
      <c r="D2955" s="54" t="s">
        <v>1743</v>
      </c>
      <c r="E2955" s="54">
        <v>4287</v>
      </c>
      <c r="F2955" s="54" t="s">
        <v>1711</v>
      </c>
      <c r="G2955" s="54">
        <v>2634390.11</v>
      </c>
      <c r="H2955" s="54">
        <v>1235705.3259999999</v>
      </c>
      <c r="I2955" s="54" t="s">
        <v>21</v>
      </c>
      <c r="J2955" s="55">
        <v>39630</v>
      </c>
    </row>
    <row r="2956" spans="1:10" x14ac:dyDescent="0.3">
      <c r="A2956" s="54" t="s">
        <v>1762</v>
      </c>
      <c r="B2956" s="54">
        <v>4805</v>
      </c>
      <c r="C2956" s="56" t="s">
        <v>23</v>
      </c>
      <c r="D2956" s="54" t="s">
        <v>1762</v>
      </c>
      <c r="E2956" s="54">
        <v>4274</v>
      </c>
      <c r="F2956" s="54" t="s">
        <v>1711</v>
      </c>
      <c r="G2956" s="54">
        <v>2637089.0240000002</v>
      </c>
      <c r="H2956" s="54">
        <v>1234028.666</v>
      </c>
      <c r="I2956" s="54" t="s">
        <v>21</v>
      </c>
      <c r="J2956" s="55">
        <v>39630</v>
      </c>
    </row>
    <row r="2957" spans="1:10" x14ac:dyDescent="0.3">
      <c r="A2957" s="54" t="s">
        <v>3458</v>
      </c>
      <c r="B2957" s="54">
        <v>4806</v>
      </c>
      <c r="C2957" s="56" t="s">
        <v>23</v>
      </c>
      <c r="D2957" s="54" t="s">
        <v>3458</v>
      </c>
      <c r="E2957" s="54">
        <v>1147</v>
      </c>
      <c r="F2957" s="54" t="s">
        <v>3442</v>
      </c>
      <c r="G2957" s="54">
        <v>2640252.3790000002</v>
      </c>
      <c r="H2957" s="54">
        <v>1235090.128</v>
      </c>
      <c r="I2957" s="54" t="s">
        <v>21</v>
      </c>
      <c r="J2957" s="55">
        <v>39630</v>
      </c>
    </row>
    <row r="2958" spans="1:10" x14ac:dyDescent="0.3">
      <c r="A2958" s="54" t="s">
        <v>1741</v>
      </c>
      <c r="B2958" s="54">
        <v>4812</v>
      </c>
      <c r="C2958" s="56" t="s">
        <v>23</v>
      </c>
      <c r="D2958" s="54" t="s">
        <v>1745</v>
      </c>
      <c r="E2958" s="54">
        <v>4286</v>
      </c>
      <c r="F2958" s="54" t="s">
        <v>1711</v>
      </c>
      <c r="G2958" s="54">
        <v>2641339.8990000002</v>
      </c>
      <c r="H2958" s="54">
        <v>1239350.844</v>
      </c>
      <c r="I2958" s="54" t="s">
        <v>21</v>
      </c>
      <c r="J2958" s="55">
        <v>39630</v>
      </c>
    </row>
    <row r="2959" spans="1:10" x14ac:dyDescent="0.3">
      <c r="A2959" s="54" t="s">
        <v>1741</v>
      </c>
      <c r="B2959" s="54">
        <v>4812</v>
      </c>
      <c r="C2959" s="56" t="s">
        <v>23</v>
      </c>
      <c r="D2959" s="54" t="s">
        <v>1739</v>
      </c>
      <c r="E2959" s="54">
        <v>4289</v>
      </c>
      <c r="F2959" s="54" t="s">
        <v>1711</v>
      </c>
      <c r="G2959" s="54">
        <v>2640655.7080000001</v>
      </c>
      <c r="H2959" s="54">
        <v>1238882.03</v>
      </c>
      <c r="I2959" s="54" t="s">
        <v>21</v>
      </c>
      <c r="J2959" s="55">
        <v>39630</v>
      </c>
    </row>
    <row r="2960" spans="1:10" x14ac:dyDescent="0.3">
      <c r="A2960" s="54" t="s">
        <v>1745</v>
      </c>
      <c r="B2960" s="54">
        <v>4813</v>
      </c>
      <c r="C2960" s="56" t="s">
        <v>23</v>
      </c>
      <c r="D2960" s="54" t="s">
        <v>1740</v>
      </c>
      <c r="E2960" s="54">
        <v>4273</v>
      </c>
      <c r="F2960" s="54" t="s">
        <v>1711</v>
      </c>
      <c r="G2960" s="54">
        <v>2642709.63</v>
      </c>
      <c r="H2960" s="54">
        <v>1238516.6610000001</v>
      </c>
      <c r="I2960" s="54" t="s">
        <v>21</v>
      </c>
      <c r="J2960" s="55">
        <v>39630</v>
      </c>
    </row>
    <row r="2961" spans="1:10" x14ac:dyDescent="0.3">
      <c r="A2961" s="54" t="s">
        <v>1745</v>
      </c>
      <c r="B2961" s="54">
        <v>4813</v>
      </c>
      <c r="C2961" s="56" t="s">
        <v>23</v>
      </c>
      <c r="D2961" s="54" t="s">
        <v>1760</v>
      </c>
      <c r="E2961" s="54">
        <v>4276</v>
      </c>
      <c r="F2961" s="54" t="s">
        <v>1711</v>
      </c>
      <c r="G2961" s="54">
        <v>2643875.5490000001</v>
      </c>
      <c r="H2961" s="54">
        <v>1240430.3799999999</v>
      </c>
      <c r="I2961" s="54" t="s">
        <v>21</v>
      </c>
      <c r="J2961" s="55">
        <v>39630</v>
      </c>
    </row>
    <row r="2962" spans="1:10" x14ac:dyDescent="0.3">
      <c r="A2962" s="54" t="s">
        <v>1745</v>
      </c>
      <c r="B2962" s="54">
        <v>4813</v>
      </c>
      <c r="C2962" s="56" t="s">
        <v>23</v>
      </c>
      <c r="D2962" s="54" t="s">
        <v>1745</v>
      </c>
      <c r="E2962" s="54">
        <v>4286</v>
      </c>
      <c r="F2962" s="54" t="s">
        <v>1711</v>
      </c>
      <c r="G2962" s="54">
        <v>2643202.1869999999</v>
      </c>
      <c r="H2962" s="54">
        <v>1239325.425</v>
      </c>
      <c r="I2962" s="54" t="s">
        <v>21</v>
      </c>
      <c r="J2962" s="55">
        <v>39630</v>
      </c>
    </row>
    <row r="2963" spans="1:10" x14ac:dyDescent="0.3">
      <c r="A2963" s="54" t="s">
        <v>1740</v>
      </c>
      <c r="B2963" s="54">
        <v>4814</v>
      </c>
      <c r="C2963" s="56" t="s">
        <v>23</v>
      </c>
      <c r="D2963" s="54" t="s">
        <v>1740</v>
      </c>
      <c r="E2963" s="54">
        <v>4273</v>
      </c>
      <c r="F2963" s="54" t="s">
        <v>1711</v>
      </c>
      <c r="G2963" s="54">
        <v>2642401.3870000001</v>
      </c>
      <c r="H2963" s="54">
        <v>1237084.571</v>
      </c>
      <c r="I2963" s="54" t="s">
        <v>21</v>
      </c>
      <c r="J2963" s="55">
        <v>39630</v>
      </c>
    </row>
    <row r="2964" spans="1:10" x14ac:dyDescent="0.3">
      <c r="A2964" s="54" t="s">
        <v>1740</v>
      </c>
      <c r="B2964" s="54">
        <v>4814</v>
      </c>
      <c r="C2964" s="56" t="s">
        <v>23</v>
      </c>
      <c r="D2964" s="54" t="s">
        <v>1739</v>
      </c>
      <c r="E2964" s="54">
        <v>4289</v>
      </c>
      <c r="F2964" s="54" t="s">
        <v>1711</v>
      </c>
      <c r="G2964" s="54">
        <v>2641607.781</v>
      </c>
      <c r="H2964" s="54">
        <v>1236719.537</v>
      </c>
      <c r="I2964" s="54" t="s">
        <v>21</v>
      </c>
      <c r="J2964" s="55">
        <v>39630</v>
      </c>
    </row>
    <row r="2965" spans="1:10" x14ac:dyDescent="0.3">
      <c r="A2965" s="54" t="s">
        <v>1744</v>
      </c>
      <c r="B2965" s="54">
        <v>4852</v>
      </c>
      <c r="C2965" s="56" t="s">
        <v>23</v>
      </c>
      <c r="D2965" s="54" t="s">
        <v>1744</v>
      </c>
      <c r="E2965" s="54">
        <v>4282</v>
      </c>
      <c r="F2965" s="54" t="s">
        <v>1711</v>
      </c>
      <c r="G2965" s="54">
        <v>2633814.6510000001</v>
      </c>
      <c r="H2965" s="54">
        <v>1238666.368</v>
      </c>
      <c r="I2965" s="54" t="s">
        <v>21</v>
      </c>
      <c r="J2965" s="55">
        <v>39630</v>
      </c>
    </row>
    <row r="2966" spans="1:10" x14ac:dyDescent="0.3">
      <c r="A2966" s="54" t="s">
        <v>1744</v>
      </c>
      <c r="B2966" s="54">
        <v>4852</v>
      </c>
      <c r="C2966" s="56" t="s">
        <v>23</v>
      </c>
      <c r="D2966" s="54" t="s">
        <v>1743</v>
      </c>
      <c r="E2966" s="54">
        <v>4287</v>
      </c>
      <c r="F2966" s="54" t="s">
        <v>1711</v>
      </c>
      <c r="G2966" s="54">
        <v>2635362.1179999998</v>
      </c>
      <c r="H2966" s="54">
        <v>1238285.807</v>
      </c>
      <c r="I2966" s="54" t="s">
        <v>21</v>
      </c>
      <c r="J2966" s="55">
        <v>39630</v>
      </c>
    </row>
    <row r="2967" spans="1:10" x14ac:dyDescent="0.3">
      <c r="A2967" s="54" t="s">
        <v>1754</v>
      </c>
      <c r="B2967" s="54">
        <v>4853</v>
      </c>
      <c r="C2967" s="56" t="s">
        <v>23</v>
      </c>
      <c r="D2967" s="54" t="s">
        <v>1754</v>
      </c>
      <c r="E2967" s="54">
        <v>4279</v>
      </c>
      <c r="F2967" s="54" t="s">
        <v>1711</v>
      </c>
      <c r="G2967" s="54">
        <v>2629922.5460000001</v>
      </c>
      <c r="H2967" s="54">
        <v>1235132.9110000001</v>
      </c>
      <c r="I2967" s="54" t="s">
        <v>21</v>
      </c>
      <c r="J2967" s="55">
        <v>39630</v>
      </c>
    </row>
    <row r="2968" spans="1:10" x14ac:dyDescent="0.3">
      <c r="A2968" s="54" t="s">
        <v>1758</v>
      </c>
      <c r="B2968" s="54">
        <v>4853</v>
      </c>
      <c r="C2968" s="56" t="s">
        <v>46</v>
      </c>
      <c r="D2968" s="54" t="s">
        <v>1754</v>
      </c>
      <c r="E2968" s="54">
        <v>4279</v>
      </c>
      <c r="F2968" s="54" t="s">
        <v>1711</v>
      </c>
      <c r="G2968" s="54">
        <v>2631957.2719999999</v>
      </c>
      <c r="H2968" s="54">
        <v>1235976.476</v>
      </c>
      <c r="I2968" s="54" t="s">
        <v>21</v>
      </c>
      <c r="J2968" s="55">
        <v>39630</v>
      </c>
    </row>
    <row r="2969" spans="1:10" x14ac:dyDescent="0.3">
      <c r="A2969" s="54" t="s">
        <v>1757</v>
      </c>
      <c r="B2969" s="54">
        <v>4856</v>
      </c>
      <c r="C2969" s="56" t="s">
        <v>23</v>
      </c>
      <c r="D2969" s="54" t="s">
        <v>1754</v>
      </c>
      <c r="E2969" s="54">
        <v>4279</v>
      </c>
      <c r="F2969" s="54" t="s">
        <v>1711</v>
      </c>
      <c r="G2969" s="54">
        <v>2631605.8229999999</v>
      </c>
      <c r="H2969" s="54">
        <v>1233328.2150000001</v>
      </c>
      <c r="I2969" s="54" t="s">
        <v>21</v>
      </c>
      <c r="J2969" s="55">
        <v>39630</v>
      </c>
    </row>
    <row r="2970" spans="1:10" x14ac:dyDescent="0.3">
      <c r="A2970" s="54" t="s">
        <v>4162</v>
      </c>
      <c r="B2970" s="54">
        <v>4900</v>
      </c>
      <c r="C2970" s="56" t="s">
        <v>23</v>
      </c>
      <c r="D2970" s="54" t="s">
        <v>4162</v>
      </c>
      <c r="E2970" s="54">
        <v>329</v>
      </c>
      <c r="F2970" s="54" t="s">
        <v>3591</v>
      </c>
      <c r="G2970" s="54">
        <v>2627003.4950000001</v>
      </c>
      <c r="H2970" s="54">
        <v>1229684.389</v>
      </c>
      <c r="I2970" s="54" t="s">
        <v>21</v>
      </c>
      <c r="J2970" s="55">
        <v>39630</v>
      </c>
    </row>
    <row r="2971" spans="1:10" x14ac:dyDescent="0.3">
      <c r="A2971" s="54" t="s">
        <v>4151</v>
      </c>
      <c r="B2971" s="54">
        <v>4911</v>
      </c>
      <c r="C2971" s="56" t="s">
        <v>23</v>
      </c>
      <c r="D2971" s="54" t="s">
        <v>4151</v>
      </c>
      <c r="E2971" s="54">
        <v>341</v>
      </c>
      <c r="F2971" s="54" t="s">
        <v>3591</v>
      </c>
      <c r="G2971" s="54">
        <v>2624770.2000000002</v>
      </c>
      <c r="H2971" s="54">
        <v>1234106.1580000001</v>
      </c>
      <c r="I2971" s="54" t="s">
        <v>21</v>
      </c>
      <c r="J2971" s="55">
        <v>39630</v>
      </c>
    </row>
    <row r="2972" spans="1:10" x14ac:dyDescent="0.3">
      <c r="A2972" s="54" t="s">
        <v>4168</v>
      </c>
      <c r="B2972" s="54">
        <v>4912</v>
      </c>
      <c r="C2972" s="56" t="s">
        <v>23</v>
      </c>
      <c r="D2972" s="54" t="s">
        <v>4168</v>
      </c>
      <c r="E2972" s="54">
        <v>321</v>
      </c>
      <c r="F2972" s="54" t="s">
        <v>3591</v>
      </c>
      <c r="G2972" s="54">
        <v>2624886.179</v>
      </c>
      <c r="H2972" s="54">
        <v>1231822.835</v>
      </c>
      <c r="I2972" s="54" t="s">
        <v>21</v>
      </c>
      <c r="J2972" s="55">
        <v>39630</v>
      </c>
    </row>
    <row r="2973" spans="1:10" x14ac:dyDescent="0.3">
      <c r="A2973" s="54" t="s">
        <v>4168</v>
      </c>
      <c r="B2973" s="54">
        <v>4912</v>
      </c>
      <c r="C2973" s="56" t="s">
        <v>23</v>
      </c>
      <c r="D2973" s="54" t="s">
        <v>4167</v>
      </c>
      <c r="E2973" s="54">
        <v>323</v>
      </c>
      <c r="F2973" s="54" t="s">
        <v>3591</v>
      </c>
      <c r="G2973" s="54">
        <v>2623915.29</v>
      </c>
      <c r="H2973" s="54">
        <v>1232823.754</v>
      </c>
      <c r="I2973" s="54" t="s">
        <v>21</v>
      </c>
      <c r="J2973" s="55">
        <v>39630</v>
      </c>
    </row>
    <row r="2974" spans="1:10" x14ac:dyDescent="0.3">
      <c r="A2974" s="54" t="s">
        <v>4167</v>
      </c>
      <c r="B2974" s="54">
        <v>4913</v>
      </c>
      <c r="C2974" s="56" t="s">
        <v>23</v>
      </c>
      <c r="D2974" s="54" t="s">
        <v>4167</v>
      </c>
      <c r="E2974" s="54">
        <v>323</v>
      </c>
      <c r="F2974" s="54" t="s">
        <v>3591</v>
      </c>
      <c r="G2974" s="54">
        <v>2621973.1660000002</v>
      </c>
      <c r="H2974" s="54">
        <v>1231911.1299999999</v>
      </c>
      <c r="I2974" s="54" t="s">
        <v>21</v>
      </c>
      <c r="J2974" s="55">
        <v>39630</v>
      </c>
    </row>
    <row r="2975" spans="1:10" x14ac:dyDescent="0.3">
      <c r="A2975" s="54" t="s">
        <v>1756</v>
      </c>
      <c r="B2975" s="54">
        <v>4914</v>
      </c>
      <c r="C2975" s="56" t="s">
        <v>23</v>
      </c>
      <c r="D2975" s="54" t="s">
        <v>4154</v>
      </c>
      <c r="E2975" s="54">
        <v>337</v>
      </c>
      <c r="F2975" s="54" t="s">
        <v>3591</v>
      </c>
      <c r="G2975" s="54">
        <v>2628581.2930000001</v>
      </c>
      <c r="H2975" s="54">
        <v>1231591.477</v>
      </c>
      <c r="I2975" s="54" t="s">
        <v>21</v>
      </c>
      <c r="J2975" s="55">
        <v>39630</v>
      </c>
    </row>
    <row r="2976" spans="1:10" x14ac:dyDescent="0.3">
      <c r="A2976" s="54" t="s">
        <v>1756</v>
      </c>
      <c r="B2976" s="54">
        <v>4914</v>
      </c>
      <c r="C2976" s="56" t="s">
        <v>23</v>
      </c>
      <c r="D2976" s="54" t="s">
        <v>1754</v>
      </c>
      <c r="E2976" s="54">
        <v>4279</v>
      </c>
      <c r="F2976" s="54" t="s">
        <v>1711</v>
      </c>
      <c r="G2976" s="54">
        <v>2629998.9410000001</v>
      </c>
      <c r="H2976" s="54">
        <v>1232078.2050000001</v>
      </c>
      <c r="I2976" s="54" t="s">
        <v>21</v>
      </c>
      <c r="J2976" s="55">
        <v>39630</v>
      </c>
    </row>
    <row r="2977" spans="1:10" x14ac:dyDescent="0.3">
      <c r="A2977" s="54" t="s">
        <v>1755</v>
      </c>
      <c r="B2977" s="54">
        <v>4915</v>
      </c>
      <c r="C2977" s="56" t="s">
        <v>23</v>
      </c>
      <c r="D2977" s="54" t="s">
        <v>1763</v>
      </c>
      <c r="E2977" s="54">
        <v>1139</v>
      </c>
      <c r="F2977" s="54" t="s">
        <v>3442</v>
      </c>
      <c r="G2977" s="54">
        <v>2631700.3119999999</v>
      </c>
      <c r="H2977" s="54">
        <v>1229780.963</v>
      </c>
      <c r="I2977" s="54" t="s">
        <v>21</v>
      </c>
      <c r="J2977" s="55">
        <v>39630</v>
      </c>
    </row>
    <row r="2978" spans="1:10" x14ac:dyDescent="0.3">
      <c r="A2978" s="54" t="s">
        <v>1755</v>
      </c>
      <c r="B2978" s="54">
        <v>4915</v>
      </c>
      <c r="C2978" s="56" t="s">
        <v>23</v>
      </c>
      <c r="D2978" s="54" t="s">
        <v>1754</v>
      </c>
      <c r="E2978" s="54">
        <v>4279</v>
      </c>
      <c r="F2978" s="54" t="s">
        <v>1711</v>
      </c>
      <c r="G2978" s="54">
        <v>2631666.753</v>
      </c>
      <c r="H2978" s="54">
        <v>1231609.709</v>
      </c>
      <c r="I2978" s="54" t="s">
        <v>21</v>
      </c>
      <c r="J2978" s="55">
        <v>39630</v>
      </c>
    </row>
    <row r="2979" spans="1:10" x14ac:dyDescent="0.3">
      <c r="A2979" s="54" t="s">
        <v>4164</v>
      </c>
      <c r="B2979" s="54">
        <v>4916</v>
      </c>
      <c r="C2979" s="56" t="s">
        <v>23</v>
      </c>
      <c r="D2979" s="54" t="s">
        <v>4162</v>
      </c>
      <c r="E2979" s="54">
        <v>329</v>
      </c>
      <c r="F2979" s="54" t="s">
        <v>3591</v>
      </c>
      <c r="G2979" s="54">
        <v>2630709.2570000002</v>
      </c>
      <c r="H2979" s="54">
        <v>1228405.3119999999</v>
      </c>
      <c r="I2979" s="54" t="s">
        <v>21</v>
      </c>
      <c r="J2979" s="55">
        <v>39630</v>
      </c>
    </row>
    <row r="2980" spans="1:10" x14ac:dyDescent="0.3">
      <c r="A2980" s="54" t="s">
        <v>4166</v>
      </c>
      <c r="B2980" s="54">
        <v>4917</v>
      </c>
      <c r="C2980" s="56" t="s">
        <v>46</v>
      </c>
      <c r="D2980" s="54" t="s">
        <v>4165</v>
      </c>
      <c r="E2980" s="54">
        <v>325</v>
      </c>
      <c r="F2980" s="54" t="s">
        <v>3591</v>
      </c>
      <c r="G2980" s="54">
        <v>2629726.29</v>
      </c>
      <c r="H2980" s="54">
        <v>1226364.551</v>
      </c>
      <c r="I2980" s="54" t="s">
        <v>21</v>
      </c>
      <c r="J2980" s="55">
        <v>39630</v>
      </c>
    </row>
    <row r="2981" spans="1:10" x14ac:dyDescent="0.3">
      <c r="A2981" s="54" t="s">
        <v>4156</v>
      </c>
      <c r="B2981" s="54">
        <v>4917</v>
      </c>
      <c r="C2981" s="56" t="s">
        <v>23</v>
      </c>
      <c r="D2981" s="54" t="s">
        <v>4156</v>
      </c>
      <c r="E2981" s="54">
        <v>333</v>
      </c>
      <c r="F2981" s="54" t="s">
        <v>3591</v>
      </c>
      <c r="G2981" s="54">
        <v>2631635.19</v>
      </c>
      <c r="H2981" s="54">
        <v>1225260.135</v>
      </c>
      <c r="I2981" s="54" t="s">
        <v>21</v>
      </c>
      <c r="J2981" s="55">
        <v>39630</v>
      </c>
    </row>
    <row r="2982" spans="1:10" x14ac:dyDescent="0.3">
      <c r="A2982" s="54" t="s">
        <v>4155</v>
      </c>
      <c r="B2982" s="54">
        <v>4919</v>
      </c>
      <c r="C2982" s="56" t="s">
        <v>23</v>
      </c>
      <c r="D2982" s="54" t="s">
        <v>4157</v>
      </c>
      <c r="E2982" s="54">
        <v>332</v>
      </c>
      <c r="F2982" s="54" t="s">
        <v>3591</v>
      </c>
      <c r="G2982" s="54">
        <v>2629879.8730000001</v>
      </c>
      <c r="H2982" s="54">
        <v>1223251.2660000001</v>
      </c>
      <c r="I2982" s="54" t="s">
        <v>21</v>
      </c>
      <c r="J2982" s="55">
        <v>39630</v>
      </c>
    </row>
    <row r="2983" spans="1:10" x14ac:dyDescent="0.3">
      <c r="A2983" s="54" t="s">
        <v>4155</v>
      </c>
      <c r="B2983" s="54">
        <v>4919</v>
      </c>
      <c r="C2983" s="56" t="s">
        <v>23</v>
      </c>
      <c r="D2983" s="54" t="s">
        <v>4155</v>
      </c>
      <c r="E2983" s="54">
        <v>336</v>
      </c>
      <c r="F2983" s="54" t="s">
        <v>3591</v>
      </c>
      <c r="G2983" s="54">
        <v>2630576.5350000001</v>
      </c>
      <c r="H2983" s="54">
        <v>1223426.8770000001</v>
      </c>
      <c r="I2983" s="54" t="s">
        <v>21</v>
      </c>
      <c r="J2983" s="55">
        <v>39630</v>
      </c>
    </row>
    <row r="2984" spans="1:10" x14ac:dyDescent="0.3">
      <c r="A2984" s="54" t="s">
        <v>4150</v>
      </c>
      <c r="B2984" s="54">
        <v>4922</v>
      </c>
      <c r="C2984" s="56" t="s">
        <v>23</v>
      </c>
      <c r="D2984" s="54" t="s">
        <v>4168</v>
      </c>
      <c r="E2984" s="54">
        <v>321</v>
      </c>
      <c r="F2984" s="54" t="s">
        <v>3591</v>
      </c>
      <c r="G2984" s="54">
        <v>2622707.4539999999</v>
      </c>
      <c r="H2984" s="54">
        <v>1230230.3019999999</v>
      </c>
      <c r="I2984" s="54" t="s">
        <v>21</v>
      </c>
      <c r="J2984" s="55">
        <v>39630</v>
      </c>
    </row>
    <row r="2985" spans="1:10" x14ac:dyDescent="0.3">
      <c r="A2985" s="54" t="s">
        <v>4150</v>
      </c>
      <c r="B2985" s="54">
        <v>4922</v>
      </c>
      <c r="C2985" s="56" t="s">
        <v>23</v>
      </c>
      <c r="D2985" s="54" t="s">
        <v>4149</v>
      </c>
      <c r="E2985" s="54">
        <v>342</v>
      </c>
      <c r="F2985" s="54" t="s">
        <v>3591</v>
      </c>
      <c r="G2985" s="54">
        <v>2623427.4950000001</v>
      </c>
      <c r="H2985" s="54">
        <v>1229469.9069999999</v>
      </c>
      <c r="I2985" s="54" t="s">
        <v>21</v>
      </c>
      <c r="J2985" s="55">
        <v>39630</v>
      </c>
    </row>
    <row r="2986" spans="1:10" x14ac:dyDescent="0.3">
      <c r="A2986" s="54" t="s">
        <v>4149</v>
      </c>
      <c r="B2986" s="54">
        <v>4922</v>
      </c>
      <c r="C2986" s="56" t="s">
        <v>46</v>
      </c>
      <c r="D2986" s="54" t="s">
        <v>4149</v>
      </c>
      <c r="E2986" s="54">
        <v>342</v>
      </c>
      <c r="F2986" s="54" t="s">
        <v>3591</v>
      </c>
      <c r="G2986" s="54">
        <v>2623431.8119999999</v>
      </c>
      <c r="H2986" s="54">
        <v>1227486.6359999999</v>
      </c>
      <c r="I2986" s="54" t="s">
        <v>21</v>
      </c>
      <c r="J2986" s="55">
        <v>39630</v>
      </c>
    </row>
    <row r="2987" spans="1:10" x14ac:dyDescent="0.3">
      <c r="A2987" s="54" t="s">
        <v>4146</v>
      </c>
      <c r="B2987" s="54">
        <v>4923</v>
      </c>
      <c r="C2987" s="56" t="s">
        <v>23</v>
      </c>
      <c r="D2987" s="54" t="s">
        <v>4146</v>
      </c>
      <c r="E2987" s="54">
        <v>345</v>
      </c>
      <c r="F2987" s="54" t="s">
        <v>3591</v>
      </c>
      <c r="G2987" s="54">
        <v>2627946.1359999999</v>
      </c>
      <c r="H2987" s="54">
        <v>1233949.6470000001</v>
      </c>
      <c r="I2987" s="54" t="s">
        <v>21</v>
      </c>
      <c r="J2987" s="55">
        <v>39630</v>
      </c>
    </row>
    <row r="2988" spans="1:10" x14ac:dyDescent="0.3">
      <c r="A2988" s="54" t="s">
        <v>4163</v>
      </c>
      <c r="B2988" s="54">
        <v>4924</v>
      </c>
      <c r="C2988" s="56" t="s">
        <v>23</v>
      </c>
      <c r="D2988" s="54" t="s">
        <v>4162</v>
      </c>
      <c r="E2988" s="54">
        <v>329</v>
      </c>
      <c r="F2988" s="54" t="s">
        <v>3591</v>
      </c>
      <c r="G2988" s="54">
        <v>2629320.2000000002</v>
      </c>
      <c r="H2988" s="54">
        <v>1227857.5279999999</v>
      </c>
      <c r="I2988" s="54" t="s">
        <v>21</v>
      </c>
      <c r="J2988" s="55">
        <v>39630</v>
      </c>
    </row>
    <row r="2989" spans="1:10" x14ac:dyDescent="0.3">
      <c r="A2989" s="54" t="s">
        <v>4159</v>
      </c>
      <c r="B2989" s="54">
        <v>4932</v>
      </c>
      <c r="C2989" s="56" t="s">
        <v>46</v>
      </c>
      <c r="D2989" s="54" t="s">
        <v>4157</v>
      </c>
      <c r="E2989" s="54">
        <v>332</v>
      </c>
      <c r="F2989" s="54" t="s">
        <v>3591</v>
      </c>
      <c r="G2989" s="54">
        <v>2627328.128</v>
      </c>
      <c r="H2989" s="54">
        <v>1225715.547</v>
      </c>
      <c r="I2989" s="54" t="s">
        <v>21</v>
      </c>
      <c r="J2989" s="55">
        <v>39630</v>
      </c>
    </row>
    <row r="2990" spans="1:10" x14ac:dyDescent="0.3">
      <c r="A2990" s="54" t="s">
        <v>4160</v>
      </c>
      <c r="B2990" s="54">
        <v>4932</v>
      </c>
      <c r="C2990" s="56" t="s">
        <v>23</v>
      </c>
      <c r="D2990" s="54" t="s">
        <v>4160</v>
      </c>
      <c r="E2990" s="54">
        <v>331</v>
      </c>
      <c r="F2990" s="54" t="s">
        <v>3591</v>
      </c>
      <c r="G2990" s="54">
        <v>2626769.0610000002</v>
      </c>
      <c r="H2990" s="54">
        <v>1226471.152</v>
      </c>
      <c r="I2990" s="54" t="s">
        <v>21</v>
      </c>
      <c r="J2990" s="55">
        <v>39630</v>
      </c>
    </row>
    <row r="2991" spans="1:10" x14ac:dyDescent="0.3">
      <c r="A2991" s="54" t="s">
        <v>4152</v>
      </c>
      <c r="B2991" s="54">
        <v>4933</v>
      </c>
      <c r="C2991" s="56" t="s">
        <v>23</v>
      </c>
      <c r="D2991" s="54" t="s">
        <v>4152</v>
      </c>
      <c r="E2991" s="54">
        <v>340</v>
      </c>
      <c r="F2991" s="54" t="s">
        <v>3591</v>
      </c>
      <c r="G2991" s="54">
        <v>2625223.523</v>
      </c>
      <c r="H2991" s="54">
        <v>1224664.4569999999</v>
      </c>
      <c r="I2991" s="54" t="s">
        <v>21</v>
      </c>
      <c r="J2991" s="55">
        <v>39630</v>
      </c>
    </row>
    <row r="2992" spans="1:10" x14ac:dyDescent="0.3">
      <c r="A2992" s="54" t="s">
        <v>4157</v>
      </c>
      <c r="B2992" s="54">
        <v>4934</v>
      </c>
      <c r="C2992" s="56" t="s">
        <v>23</v>
      </c>
      <c r="D2992" s="54" t="s">
        <v>4157</v>
      </c>
      <c r="E2992" s="54">
        <v>332</v>
      </c>
      <c r="F2992" s="54" t="s">
        <v>3591</v>
      </c>
      <c r="G2992" s="54">
        <v>2627531.4240000001</v>
      </c>
      <c r="H2992" s="54">
        <v>1223544.933</v>
      </c>
      <c r="I2992" s="54" t="s">
        <v>21</v>
      </c>
      <c r="J2992" s="55">
        <v>39630</v>
      </c>
    </row>
    <row r="2993" spans="1:10" x14ac:dyDescent="0.3">
      <c r="A2993" s="54" t="s">
        <v>4158</v>
      </c>
      <c r="B2993" s="54">
        <v>4935</v>
      </c>
      <c r="C2993" s="56" t="s">
        <v>23</v>
      </c>
      <c r="D2993" s="54" t="s">
        <v>4157</v>
      </c>
      <c r="E2993" s="54">
        <v>332</v>
      </c>
      <c r="F2993" s="54" t="s">
        <v>3591</v>
      </c>
      <c r="G2993" s="54">
        <v>2625167.9670000002</v>
      </c>
      <c r="H2993" s="54">
        <v>1222615.0220000001</v>
      </c>
      <c r="I2993" s="54" t="s">
        <v>21</v>
      </c>
      <c r="J2993" s="55">
        <v>39630</v>
      </c>
    </row>
    <row r="2994" spans="1:10" x14ac:dyDescent="0.3">
      <c r="A2994" s="54" t="s">
        <v>4148</v>
      </c>
      <c r="B2994" s="54">
        <v>4936</v>
      </c>
      <c r="C2994" s="56" t="s">
        <v>23</v>
      </c>
      <c r="D2994" s="54" t="s">
        <v>4157</v>
      </c>
      <c r="E2994" s="54">
        <v>332</v>
      </c>
      <c r="F2994" s="54" t="s">
        <v>3591</v>
      </c>
      <c r="G2994" s="54">
        <v>2626700.2280000001</v>
      </c>
      <c r="H2994" s="54">
        <v>1221183.966</v>
      </c>
      <c r="I2994" s="54" t="s">
        <v>21</v>
      </c>
      <c r="J2994" s="55">
        <v>39630</v>
      </c>
    </row>
    <row r="2995" spans="1:10" x14ac:dyDescent="0.3">
      <c r="A2995" s="54" t="s">
        <v>4148</v>
      </c>
      <c r="B2995" s="54">
        <v>4936</v>
      </c>
      <c r="C2995" s="56" t="s">
        <v>23</v>
      </c>
      <c r="D2995" s="54" t="s">
        <v>4147</v>
      </c>
      <c r="E2995" s="54">
        <v>344</v>
      </c>
      <c r="F2995" s="54" t="s">
        <v>3591</v>
      </c>
      <c r="G2995" s="54">
        <v>2625945.9160000002</v>
      </c>
      <c r="H2995" s="54">
        <v>1221948.254</v>
      </c>
      <c r="I2995" s="54" t="s">
        <v>21</v>
      </c>
      <c r="J2995" s="55">
        <v>39630</v>
      </c>
    </row>
    <row r="2996" spans="1:10" x14ac:dyDescent="0.3">
      <c r="A2996" s="54" t="s">
        <v>4147</v>
      </c>
      <c r="B2996" s="54">
        <v>4937</v>
      </c>
      <c r="C2996" s="56" t="s">
        <v>23</v>
      </c>
      <c r="D2996" s="54" t="s">
        <v>4147</v>
      </c>
      <c r="E2996" s="54">
        <v>344</v>
      </c>
      <c r="F2996" s="54" t="s">
        <v>3591</v>
      </c>
      <c r="G2996" s="54">
        <v>2624547.267</v>
      </c>
      <c r="H2996" s="54">
        <v>1219810.673</v>
      </c>
      <c r="I2996" s="54" t="s">
        <v>21</v>
      </c>
      <c r="J2996" s="55">
        <v>39630</v>
      </c>
    </row>
    <row r="2997" spans="1:10" x14ac:dyDescent="0.3">
      <c r="A2997" s="54" t="s">
        <v>4153</v>
      </c>
      <c r="B2997" s="54">
        <v>4938</v>
      </c>
      <c r="C2997" s="56" t="s">
        <v>23</v>
      </c>
      <c r="D2997" s="54" t="s">
        <v>4169</v>
      </c>
      <c r="E2997" s="54">
        <v>322</v>
      </c>
      <c r="F2997" s="54" t="s">
        <v>3591</v>
      </c>
      <c r="G2997" s="54">
        <v>2628274.7450000001</v>
      </c>
      <c r="H2997" s="54">
        <v>1221287.8</v>
      </c>
      <c r="I2997" s="54" t="s">
        <v>21</v>
      </c>
      <c r="J2997" s="55">
        <v>39630</v>
      </c>
    </row>
    <row r="2998" spans="1:10" x14ac:dyDescent="0.3">
      <c r="A2998" s="54" t="s">
        <v>4153</v>
      </c>
      <c r="B2998" s="54">
        <v>4938</v>
      </c>
      <c r="C2998" s="56" t="s">
        <v>23</v>
      </c>
      <c r="D2998" s="54" t="s">
        <v>4153</v>
      </c>
      <c r="E2998" s="54">
        <v>338</v>
      </c>
      <c r="F2998" s="54" t="s">
        <v>3591</v>
      </c>
      <c r="G2998" s="54">
        <v>2628101.9079999998</v>
      </c>
      <c r="H2998" s="54">
        <v>1220309.074</v>
      </c>
      <c r="I2998" s="54" t="s">
        <v>21</v>
      </c>
      <c r="J2998" s="55">
        <v>39630</v>
      </c>
    </row>
    <row r="2999" spans="1:10" x14ac:dyDescent="0.3">
      <c r="A2999" s="54" t="s">
        <v>3629</v>
      </c>
      <c r="B2999" s="54">
        <v>4938</v>
      </c>
      <c r="C2999" s="56" t="s">
        <v>46</v>
      </c>
      <c r="D2999" s="54" t="s">
        <v>3629</v>
      </c>
      <c r="E2999" s="54">
        <v>339</v>
      </c>
      <c r="F2999" s="54" t="s">
        <v>3591</v>
      </c>
      <c r="G2999" s="54">
        <v>2627819.1919999998</v>
      </c>
      <c r="H2999" s="54">
        <v>1217767.9680000001</v>
      </c>
      <c r="I2999" s="54" t="s">
        <v>21</v>
      </c>
      <c r="J2999" s="55">
        <v>39630</v>
      </c>
    </row>
    <row r="3000" spans="1:10" x14ac:dyDescent="0.3">
      <c r="A3000" s="54" t="s">
        <v>3629</v>
      </c>
      <c r="B3000" s="54">
        <v>4938</v>
      </c>
      <c r="C3000" s="56" t="s">
        <v>46</v>
      </c>
      <c r="D3000" s="54" t="s">
        <v>3651</v>
      </c>
      <c r="E3000" s="54">
        <v>954</v>
      </c>
      <c r="F3000" s="54" t="s">
        <v>3591</v>
      </c>
      <c r="G3000" s="54">
        <v>2628253.483</v>
      </c>
      <c r="H3000" s="54">
        <v>1216736.6399999999</v>
      </c>
      <c r="I3000" s="54" t="s">
        <v>21</v>
      </c>
      <c r="J3000" s="55">
        <v>39630</v>
      </c>
    </row>
    <row r="3001" spans="1:10" x14ac:dyDescent="0.3">
      <c r="A3001" s="54" t="s">
        <v>3629</v>
      </c>
      <c r="B3001" s="54">
        <v>4938</v>
      </c>
      <c r="C3001" s="56" t="s">
        <v>46</v>
      </c>
      <c r="D3001" s="54" t="s">
        <v>3627</v>
      </c>
      <c r="E3001" s="54">
        <v>959</v>
      </c>
      <c r="F3001" s="54" t="s">
        <v>3591</v>
      </c>
      <c r="G3001" s="54">
        <v>2626738.898</v>
      </c>
      <c r="H3001" s="54">
        <v>1217987.5719999999</v>
      </c>
      <c r="I3001" s="54" t="s">
        <v>21</v>
      </c>
      <c r="J3001" s="55">
        <v>39630</v>
      </c>
    </row>
    <row r="3002" spans="1:10" x14ac:dyDescent="0.3">
      <c r="A3002" s="54" t="s">
        <v>3628</v>
      </c>
      <c r="B3002" s="54">
        <v>4942</v>
      </c>
      <c r="C3002" s="56" t="s">
        <v>23</v>
      </c>
      <c r="D3002" s="54" t="s">
        <v>4147</v>
      </c>
      <c r="E3002" s="54">
        <v>344</v>
      </c>
      <c r="F3002" s="54" t="s">
        <v>3591</v>
      </c>
      <c r="G3002" s="54">
        <v>2625479.6090000002</v>
      </c>
      <c r="H3002" s="54">
        <v>1219234.9180000001</v>
      </c>
      <c r="I3002" s="54" t="s">
        <v>21</v>
      </c>
      <c r="J3002" s="55">
        <v>39630</v>
      </c>
    </row>
    <row r="3003" spans="1:10" x14ac:dyDescent="0.3">
      <c r="A3003" s="54" t="s">
        <v>3628</v>
      </c>
      <c r="B3003" s="54">
        <v>4942</v>
      </c>
      <c r="C3003" s="56" t="s">
        <v>23</v>
      </c>
      <c r="D3003" s="54" t="s">
        <v>3652</v>
      </c>
      <c r="E3003" s="54">
        <v>952</v>
      </c>
      <c r="F3003" s="54" t="s">
        <v>3591</v>
      </c>
      <c r="G3003" s="54">
        <v>2625500.6740000001</v>
      </c>
      <c r="H3003" s="54">
        <v>1215596.264</v>
      </c>
      <c r="I3003" s="54" t="s">
        <v>21</v>
      </c>
      <c r="J3003" s="55">
        <v>39630</v>
      </c>
    </row>
    <row r="3004" spans="1:10" x14ac:dyDescent="0.3">
      <c r="A3004" s="54" t="s">
        <v>3628</v>
      </c>
      <c r="B3004" s="54">
        <v>4942</v>
      </c>
      <c r="C3004" s="56" t="s">
        <v>23</v>
      </c>
      <c r="D3004" s="54" t="s">
        <v>3627</v>
      </c>
      <c r="E3004" s="54">
        <v>959</v>
      </c>
      <c r="F3004" s="54" t="s">
        <v>3591</v>
      </c>
      <c r="G3004" s="54">
        <v>2625437.8590000002</v>
      </c>
      <c r="H3004" s="54">
        <v>1217185.21</v>
      </c>
      <c r="I3004" s="54" t="s">
        <v>21</v>
      </c>
      <c r="J3004" s="55">
        <v>39630</v>
      </c>
    </row>
    <row r="3005" spans="1:10" x14ac:dyDescent="0.3">
      <c r="A3005" s="54" t="s">
        <v>3605</v>
      </c>
      <c r="B3005" s="54">
        <v>4943</v>
      </c>
      <c r="C3005" s="56" t="s">
        <v>23</v>
      </c>
      <c r="D3005" s="54" t="s">
        <v>3605</v>
      </c>
      <c r="E3005" s="54">
        <v>335</v>
      </c>
      <c r="F3005" s="54" t="s">
        <v>3591</v>
      </c>
      <c r="G3005" s="54">
        <v>2623240.4479999999</v>
      </c>
      <c r="H3005" s="54">
        <v>1217744.5889999999</v>
      </c>
      <c r="I3005" s="54" t="s">
        <v>21</v>
      </c>
      <c r="J3005" s="55">
        <v>39630</v>
      </c>
    </row>
    <row r="3006" spans="1:10" x14ac:dyDescent="0.3">
      <c r="A3006" s="54" t="s">
        <v>3605</v>
      </c>
      <c r="B3006" s="54">
        <v>4943</v>
      </c>
      <c r="C3006" s="56" t="s">
        <v>23</v>
      </c>
      <c r="D3006" s="54" t="s">
        <v>4147</v>
      </c>
      <c r="E3006" s="54">
        <v>344</v>
      </c>
      <c r="F3006" s="54" t="s">
        <v>3591</v>
      </c>
      <c r="G3006" s="54">
        <v>2624003.537</v>
      </c>
      <c r="H3006" s="54">
        <v>1218681.5660000001</v>
      </c>
      <c r="I3006" s="54" t="s">
        <v>21</v>
      </c>
      <c r="J3006" s="55">
        <v>39630</v>
      </c>
    </row>
    <row r="3007" spans="1:10" x14ac:dyDescent="0.3">
      <c r="A3007" s="54" t="s">
        <v>3605</v>
      </c>
      <c r="B3007" s="54">
        <v>4943</v>
      </c>
      <c r="C3007" s="56" t="s">
        <v>23</v>
      </c>
      <c r="D3007" s="54" t="s">
        <v>3627</v>
      </c>
      <c r="E3007" s="54">
        <v>959</v>
      </c>
      <c r="F3007" s="54" t="s">
        <v>3591</v>
      </c>
      <c r="G3007" s="54">
        <v>2623521.3360000001</v>
      </c>
      <c r="H3007" s="54">
        <v>1216509.05</v>
      </c>
      <c r="I3007" s="54" t="s">
        <v>21</v>
      </c>
      <c r="J3007" s="55">
        <v>39630</v>
      </c>
    </row>
    <row r="3008" spans="1:10" x14ac:dyDescent="0.3">
      <c r="A3008" s="54" t="s">
        <v>3605</v>
      </c>
      <c r="B3008" s="54">
        <v>4943</v>
      </c>
      <c r="C3008" s="56" t="s">
        <v>23</v>
      </c>
      <c r="D3008" s="54" t="s">
        <v>3604</v>
      </c>
      <c r="E3008" s="54">
        <v>988</v>
      </c>
      <c r="F3008" s="54" t="s">
        <v>3591</v>
      </c>
      <c r="G3008" s="54">
        <v>2621984.3939999999</v>
      </c>
      <c r="H3008" s="54">
        <v>1218091.477</v>
      </c>
      <c r="I3008" s="54" t="s">
        <v>21</v>
      </c>
      <c r="J3008" s="55">
        <v>39630</v>
      </c>
    </row>
    <row r="3009" spans="1:10" x14ac:dyDescent="0.3">
      <c r="A3009" s="54" t="s">
        <v>4169</v>
      </c>
      <c r="B3009" s="54">
        <v>4944</v>
      </c>
      <c r="C3009" s="56" t="s">
        <v>23</v>
      </c>
      <c r="D3009" s="54" t="s">
        <v>4169</v>
      </c>
      <c r="E3009" s="54">
        <v>322</v>
      </c>
      <c r="F3009" s="54" t="s">
        <v>3591</v>
      </c>
      <c r="G3009" s="54">
        <v>2630340.1669999999</v>
      </c>
      <c r="H3009" s="54">
        <v>1220619.142</v>
      </c>
      <c r="I3009" s="54" t="s">
        <v>21</v>
      </c>
      <c r="J3009" s="55">
        <v>39630</v>
      </c>
    </row>
    <row r="3010" spans="1:10" x14ac:dyDescent="0.3">
      <c r="A3010" s="54" t="s">
        <v>3651</v>
      </c>
      <c r="B3010" s="54">
        <v>4950</v>
      </c>
      <c r="C3010" s="56" t="s">
        <v>23</v>
      </c>
      <c r="D3010" s="54" t="s">
        <v>3463</v>
      </c>
      <c r="E3010" s="54">
        <v>953</v>
      </c>
      <c r="F3010" s="54" t="s">
        <v>3591</v>
      </c>
      <c r="G3010" s="54">
        <v>2631443.4610000001</v>
      </c>
      <c r="H3010" s="54">
        <v>1215628.176</v>
      </c>
      <c r="I3010" s="54" t="s">
        <v>21</v>
      </c>
      <c r="J3010" s="55">
        <v>39630</v>
      </c>
    </row>
    <row r="3011" spans="1:10" x14ac:dyDescent="0.3">
      <c r="A3011" s="54" t="s">
        <v>3651</v>
      </c>
      <c r="B3011" s="54">
        <v>4950</v>
      </c>
      <c r="C3011" s="56" t="s">
        <v>23</v>
      </c>
      <c r="D3011" s="54" t="s">
        <v>3651</v>
      </c>
      <c r="E3011" s="54">
        <v>954</v>
      </c>
      <c r="F3011" s="54" t="s">
        <v>3591</v>
      </c>
      <c r="G3011" s="54">
        <v>2631395.3429999999</v>
      </c>
      <c r="H3011" s="54">
        <v>1217771.3060000001</v>
      </c>
      <c r="I3011" s="54" t="s">
        <v>21</v>
      </c>
      <c r="J3011" s="55">
        <v>39630</v>
      </c>
    </row>
    <row r="3012" spans="1:10" x14ac:dyDescent="0.3">
      <c r="A3012" s="54" t="s">
        <v>3463</v>
      </c>
      <c r="B3012" s="54">
        <v>4952</v>
      </c>
      <c r="C3012" s="56" t="s">
        <v>23</v>
      </c>
      <c r="D3012" s="54" t="s">
        <v>3463</v>
      </c>
      <c r="E3012" s="54">
        <v>953</v>
      </c>
      <c r="F3012" s="54" t="s">
        <v>3591</v>
      </c>
      <c r="G3012" s="54">
        <v>2631942.4389999998</v>
      </c>
      <c r="H3012" s="54">
        <v>1213235.726</v>
      </c>
      <c r="I3012" s="54" t="s">
        <v>21</v>
      </c>
      <c r="J3012" s="55">
        <v>39630</v>
      </c>
    </row>
    <row r="3013" spans="1:10" x14ac:dyDescent="0.3">
      <c r="A3013" s="54" t="s">
        <v>3463</v>
      </c>
      <c r="B3013" s="54">
        <v>4952</v>
      </c>
      <c r="C3013" s="56" t="s">
        <v>23</v>
      </c>
      <c r="D3013" s="54" t="s">
        <v>3651</v>
      </c>
      <c r="E3013" s="54">
        <v>954</v>
      </c>
      <c r="F3013" s="54" t="s">
        <v>3591</v>
      </c>
      <c r="G3013" s="54">
        <v>2632792.1230000001</v>
      </c>
      <c r="H3013" s="54">
        <v>1215474.4790000001</v>
      </c>
      <c r="I3013" s="54" t="s">
        <v>21</v>
      </c>
      <c r="J3013" s="55">
        <v>39630</v>
      </c>
    </row>
    <row r="3014" spans="1:10" x14ac:dyDescent="0.3">
      <c r="A3014" s="54" t="s">
        <v>3463</v>
      </c>
      <c r="B3014" s="54">
        <v>4952</v>
      </c>
      <c r="C3014" s="56" t="s">
        <v>23</v>
      </c>
      <c r="D3014" s="54" t="s">
        <v>3635</v>
      </c>
      <c r="E3014" s="54">
        <v>957</v>
      </c>
      <c r="F3014" s="54" t="s">
        <v>3591</v>
      </c>
      <c r="G3014" s="54">
        <v>2632636.9780000001</v>
      </c>
      <c r="H3014" s="54">
        <v>1210555.561</v>
      </c>
      <c r="I3014" s="54" t="s">
        <v>21</v>
      </c>
      <c r="J3014" s="55">
        <v>39630</v>
      </c>
    </row>
    <row r="3015" spans="1:10" x14ac:dyDescent="0.3">
      <c r="A3015" s="54" t="s">
        <v>3463</v>
      </c>
      <c r="B3015" s="54">
        <v>4952</v>
      </c>
      <c r="C3015" s="56" t="s">
        <v>23</v>
      </c>
      <c r="D3015" s="54" t="s">
        <v>3445</v>
      </c>
      <c r="E3015" s="54">
        <v>1135</v>
      </c>
      <c r="F3015" s="54" t="s">
        <v>3442</v>
      </c>
      <c r="G3015" s="54">
        <v>2633001.6120000002</v>
      </c>
      <c r="H3015" s="54">
        <v>1210949.04</v>
      </c>
      <c r="I3015" s="54" t="s">
        <v>21</v>
      </c>
      <c r="J3015" s="55">
        <v>39630</v>
      </c>
    </row>
    <row r="3016" spans="1:10" x14ac:dyDescent="0.3">
      <c r="A3016" s="54" t="s">
        <v>3463</v>
      </c>
      <c r="B3016" s="54">
        <v>4952</v>
      </c>
      <c r="C3016" s="56" t="s">
        <v>23</v>
      </c>
      <c r="D3016" s="54" t="s">
        <v>3456</v>
      </c>
      <c r="E3016" s="54">
        <v>1145</v>
      </c>
      <c r="F3016" s="54" t="s">
        <v>3442</v>
      </c>
      <c r="G3016" s="54">
        <v>2633586.196</v>
      </c>
      <c r="H3016" s="54">
        <v>1215115.3929999999</v>
      </c>
      <c r="I3016" s="54" t="s">
        <v>21</v>
      </c>
      <c r="J3016" s="55">
        <v>39630</v>
      </c>
    </row>
    <row r="3017" spans="1:10" x14ac:dyDescent="0.3">
      <c r="A3017" s="54" t="s">
        <v>3625</v>
      </c>
      <c r="B3017" s="54">
        <v>4953</v>
      </c>
      <c r="C3017" s="56" t="s">
        <v>23</v>
      </c>
      <c r="D3017" s="54" t="s">
        <v>3651</v>
      </c>
      <c r="E3017" s="54">
        <v>954</v>
      </c>
      <c r="F3017" s="54" t="s">
        <v>3591</v>
      </c>
      <c r="G3017" s="54">
        <v>2629472.412</v>
      </c>
      <c r="H3017" s="54">
        <v>1217250.2890000001</v>
      </c>
      <c r="I3017" s="54" t="s">
        <v>21</v>
      </c>
      <c r="J3017" s="55">
        <v>39630</v>
      </c>
    </row>
    <row r="3018" spans="1:10" x14ac:dyDescent="0.3">
      <c r="A3018" s="54" t="s">
        <v>3625</v>
      </c>
      <c r="B3018" s="54">
        <v>4953</v>
      </c>
      <c r="C3018" s="56" t="s">
        <v>23</v>
      </c>
      <c r="D3018" s="54" t="s">
        <v>3624</v>
      </c>
      <c r="E3018" s="54">
        <v>960</v>
      </c>
      <c r="F3018" s="54" t="s">
        <v>3591</v>
      </c>
      <c r="G3018" s="54">
        <v>2628555.7179999999</v>
      </c>
      <c r="H3018" s="54">
        <v>1215690.774</v>
      </c>
      <c r="I3018" s="54" t="s">
        <v>21</v>
      </c>
      <c r="J3018" s="55">
        <v>39630</v>
      </c>
    </row>
    <row r="3019" spans="1:10" x14ac:dyDescent="0.3">
      <c r="A3019" s="54" t="s">
        <v>3624</v>
      </c>
      <c r="B3019" s="54">
        <v>4954</v>
      </c>
      <c r="C3019" s="56" t="s">
        <v>23</v>
      </c>
      <c r="D3019" s="54" t="s">
        <v>3635</v>
      </c>
      <c r="E3019" s="54">
        <v>957</v>
      </c>
      <c r="F3019" s="54" t="s">
        <v>3591</v>
      </c>
      <c r="G3019" s="54">
        <v>2627460.4249999998</v>
      </c>
      <c r="H3019" s="54">
        <v>1212067.3589999999</v>
      </c>
      <c r="I3019" s="54" t="s">
        <v>21</v>
      </c>
      <c r="J3019" s="55">
        <v>39630</v>
      </c>
    </row>
    <row r="3020" spans="1:10" x14ac:dyDescent="0.3">
      <c r="A3020" s="54" t="s">
        <v>3624</v>
      </c>
      <c r="B3020" s="54">
        <v>4954</v>
      </c>
      <c r="C3020" s="56" t="s">
        <v>23</v>
      </c>
      <c r="D3020" s="54" t="s">
        <v>3624</v>
      </c>
      <c r="E3020" s="54">
        <v>960</v>
      </c>
      <c r="F3020" s="54" t="s">
        <v>3591</v>
      </c>
      <c r="G3020" s="54">
        <v>2629022.8530000001</v>
      </c>
      <c r="H3020" s="54">
        <v>1213764.9650000001</v>
      </c>
      <c r="I3020" s="54" t="s">
        <v>21</v>
      </c>
      <c r="J3020" s="55">
        <v>39630</v>
      </c>
    </row>
    <row r="3021" spans="1:10" x14ac:dyDescent="0.3">
      <c r="A3021" s="54" t="s">
        <v>3462</v>
      </c>
      <c r="B3021" s="54">
        <v>4955</v>
      </c>
      <c r="C3021" s="56" t="s">
        <v>23</v>
      </c>
      <c r="D3021" s="54" t="s">
        <v>3462</v>
      </c>
      <c r="E3021" s="54">
        <v>326</v>
      </c>
      <c r="F3021" s="54" t="s">
        <v>3591</v>
      </c>
      <c r="G3021" s="54">
        <v>2632477.378</v>
      </c>
      <c r="H3021" s="54">
        <v>1221808.5689999999</v>
      </c>
      <c r="I3021" s="54" t="s">
        <v>21</v>
      </c>
      <c r="J3021" s="55">
        <v>39630</v>
      </c>
    </row>
    <row r="3022" spans="1:10" x14ac:dyDescent="0.3">
      <c r="A3022" s="54" t="s">
        <v>3462</v>
      </c>
      <c r="B3022" s="54">
        <v>4955</v>
      </c>
      <c r="C3022" s="56" t="s">
        <v>23</v>
      </c>
      <c r="D3022" s="54" t="s">
        <v>3456</v>
      </c>
      <c r="E3022" s="54">
        <v>1145</v>
      </c>
      <c r="F3022" s="54" t="s">
        <v>3442</v>
      </c>
      <c r="G3022" s="54">
        <v>2633867.2409999999</v>
      </c>
      <c r="H3022" s="54">
        <v>1219764.3740000001</v>
      </c>
      <c r="I3022" s="54" t="s">
        <v>21</v>
      </c>
      <c r="J3022" s="55">
        <v>39630</v>
      </c>
    </row>
    <row r="3023" spans="1:10" x14ac:dyDescent="0.3">
      <c r="A3023" s="54" t="s">
        <v>1996</v>
      </c>
      <c r="B3023" s="54">
        <v>5000</v>
      </c>
      <c r="C3023" s="56" t="s">
        <v>23</v>
      </c>
      <c r="D3023" s="54" t="s">
        <v>1996</v>
      </c>
      <c r="E3023" s="54">
        <v>4001</v>
      </c>
      <c r="F3023" s="54" t="s">
        <v>1711</v>
      </c>
      <c r="G3023" s="54">
        <v>2646060.838</v>
      </c>
      <c r="H3023" s="54">
        <v>1248866.1429999999</v>
      </c>
      <c r="I3023" s="54" t="s">
        <v>21</v>
      </c>
      <c r="J3023" s="55">
        <v>39630</v>
      </c>
    </row>
    <row r="3024" spans="1:10" x14ac:dyDescent="0.3">
      <c r="A3024" s="54" t="s">
        <v>1996</v>
      </c>
      <c r="B3024" s="54">
        <v>5000</v>
      </c>
      <c r="C3024" s="56" t="s">
        <v>23</v>
      </c>
      <c r="D3024" s="54" t="s">
        <v>1995</v>
      </c>
      <c r="E3024" s="54">
        <v>4012</v>
      </c>
      <c r="F3024" s="54" t="s">
        <v>1711</v>
      </c>
      <c r="G3024" s="54">
        <v>2646962.6510000001</v>
      </c>
      <c r="H3024" s="54">
        <v>1248036.675</v>
      </c>
      <c r="I3024" s="54" t="s">
        <v>21</v>
      </c>
      <c r="J3024" s="55">
        <v>39630</v>
      </c>
    </row>
    <row r="3025" spans="1:10" x14ac:dyDescent="0.3">
      <c r="A3025" s="54" t="s">
        <v>1996</v>
      </c>
      <c r="B3025" s="54">
        <v>5004</v>
      </c>
      <c r="C3025" s="56" t="s">
        <v>23</v>
      </c>
      <c r="D3025" s="54" t="s">
        <v>1996</v>
      </c>
      <c r="E3025" s="54">
        <v>4001</v>
      </c>
      <c r="F3025" s="54" t="s">
        <v>1711</v>
      </c>
      <c r="G3025" s="54">
        <v>2646950.6660000002</v>
      </c>
      <c r="H3025" s="54">
        <v>1250196.996</v>
      </c>
      <c r="I3025" s="54" t="s">
        <v>21</v>
      </c>
      <c r="J3025" s="55">
        <v>39630</v>
      </c>
    </row>
    <row r="3026" spans="1:10" x14ac:dyDescent="0.3">
      <c r="A3026" s="54" t="s">
        <v>2787</v>
      </c>
      <c r="B3026" s="54">
        <v>5012</v>
      </c>
      <c r="C3026" s="56" t="s">
        <v>98</v>
      </c>
      <c r="D3026" s="54" t="s">
        <v>2786</v>
      </c>
      <c r="E3026" s="54">
        <v>2574</v>
      </c>
      <c r="F3026" s="54" t="s">
        <v>2754</v>
      </c>
      <c r="G3026" s="54">
        <v>2644183.7519999999</v>
      </c>
      <c r="H3026" s="54">
        <v>1247115.81</v>
      </c>
      <c r="I3026" s="54" t="s">
        <v>21</v>
      </c>
      <c r="J3026" s="55">
        <v>39630</v>
      </c>
    </row>
    <row r="3027" spans="1:10" x14ac:dyDescent="0.3">
      <c r="A3027" s="54" t="s">
        <v>2774</v>
      </c>
      <c r="B3027" s="54">
        <v>5012</v>
      </c>
      <c r="C3027" s="56" t="s">
        <v>23</v>
      </c>
      <c r="D3027" s="54" t="s">
        <v>2774</v>
      </c>
      <c r="E3027" s="54">
        <v>2583</v>
      </c>
      <c r="F3027" s="54" t="s">
        <v>2754</v>
      </c>
      <c r="G3027" s="54">
        <v>2643141.0079999999</v>
      </c>
      <c r="H3027" s="54">
        <v>1247145.3160000001</v>
      </c>
      <c r="I3027" s="54" t="s">
        <v>21</v>
      </c>
      <c r="J3027" s="55">
        <v>39630</v>
      </c>
    </row>
    <row r="3028" spans="1:10" x14ac:dyDescent="0.3">
      <c r="A3028" s="54" t="s">
        <v>2788</v>
      </c>
      <c r="B3028" s="54">
        <v>5012</v>
      </c>
      <c r="C3028" s="56" t="s">
        <v>44</v>
      </c>
      <c r="D3028" s="54" t="s">
        <v>2786</v>
      </c>
      <c r="E3028" s="54">
        <v>2574</v>
      </c>
      <c r="F3028" s="54" t="s">
        <v>2754</v>
      </c>
      <c r="G3028" s="54">
        <v>2644205.0630000001</v>
      </c>
      <c r="H3028" s="54">
        <v>1248479.321</v>
      </c>
      <c r="I3028" s="54" t="s">
        <v>21</v>
      </c>
      <c r="J3028" s="55">
        <v>39630</v>
      </c>
    </row>
    <row r="3029" spans="1:10" x14ac:dyDescent="0.3">
      <c r="A3029" s="54" t="s">
        <v>2849</v>
      </c>
      <c r="B3029" s="54">
        <v>5013</v>
      </c>
      <c r="C3029" s="56" t="s">
        <v>23</v>
      </c>
      <c r="D3029" s="54" t="s">
        <v>2849</v>
      </c>
      <c r="E3029" s="54">
        <v>2495</v>
      </c>
      <c r="F3029" s="54" t="s">
        <v>2754</v>
      </c>
      <c r="G3029" s="54">
        <v>2641115.247</v>
      </c>
      <c r="H3029" s="54">
        <v>1247252.503</v>
      </c>
      <c r="I3029" s="54" t="s">
        <v>21</v>
      </c>
      <c r="J3029" s="55">
        <v>39630</v>
      </c>
    </row>
    <row r="3030" spans="1:10" x14ac:dyDescent="0.3">
      <c r="A3030" s="54" t="s">
        <v>2783</v>
      </c>
      <c r="B3030" s="54">
        <v>5014</v>
      </c>
      <c r="C3030" s="56" t="s">
        <v>23</v>
      </c>
      <c r="D3030" s="54" t="s">
        <v>2783</v>
      </c>
      <c r="E3030" s="54">
        <v>2576</v>
      </c>
      <c r="F3030" s="54" t="s">
        <v>2754</v>
      </c>
      <c r="G3030" s="54">
        <v>2641917.5210000002</v>
      </c>
      <c r="H3030" s="54">
        <v>1244301.7479999999</v>
      </c>
      <c r="I3030" s="54" t="s">
        <v>21</v>
      </c>
      <c r="J3030" s="55">
        <v>39630</v>
      </c>
    </row>
    <row r="3031" spans="1:10" x14ac:dyDescent="0.3">
      <c r="A3031" s="54" t="s">
        <v>2842</v>
      </c>
      <c r="B3031" s="54">
        <v>5015</v>
      </c>
      <c r="C3031" s="56" t="s">
        <v>23</v>
      </c>
      <c r="D3031" s="54" t="s">
        <v>2841</v>
      </c>
      <c r="E3031" s="54">
        <v>2503</v>
      </c>
      <c r="F3031" s="54" t="s">
        <v>2754</v>
      </c>
      <c r="G3031" s="54">
        <v>2642058.4939999999</v>
      </c>
      <c r="H3031" s="54">
        <v>1249590.1200000001</v>
      </c>
      <c r="I3031" s="54" t="s">
        <v>21</v>
      </c>
      <c r="J3031" s="55">
        <v>39630</v>
      </c>
    </row>
    <row r="3032" spans="1:10" x14ac:dyDescent="0.3">
      <c r="A3032" s="54" t="s">
        <v>2004</v>
      </c>
      <c r="B3032" s="54">
        <v>5017</v>
      </c>
      <c r="C3032" s="56" t="s">
        <v>23</v>
      </c>
      <c r="D3032" s="54" t="s">
        <v>2841</v>
      </c>
      <c r="E3032" s="54">
        <v>2503</v>
      </c>
      <c r="F3032" s="54" t="s">
        <v>2754</v>
      </c>
      <c r="G3032" s="54">
        <v>2639627.7799999998</v>
      </c>
      <c r="H3032" s="54">
        <v>1252203.1359999999</v>
      </c>
      <c r="I3032" s="54" t="s">
        <v>21</v>
      </c>
      <c r="J3032" s="55">
        <v>39630</v>
      </c>
    </row>
    <row r="3033" spans="1:10" x14ac:dyDescent="0.3">
      <c r="A3033" s="54" t="s">
        <v>2004</v>
      </c>
      <c r="B3033" s="54">
        <v>5017</v>
      </c>
      <c r="C3033" s="56" t="s">
        <v>23</v>
      </c>
      <c r="D3033" s="54" t="s">
        <v>2002</v>
      </c>
      <c r="E3033" s="54">
        <v>4005</v>
      </c>
      <c r="F3033" s="54" t="s">
        <v>1711</v>
      </c>
      <c r="G3033" s="54">
        <v>2640395.2340000002</v>
      </c>
      <c r="H3033" s="54">
        <v>1252538.514</v>
      </c>
      <c r="I3033" s="54" t="s">
        <v>21</v>
      </c>
      <c r="J3033" s="55">
        <v>39630</v>
      </c>
    </row>
    <row r="3034" spans="1:10" x14ac:dyDescent="0.3">
      <c r="A3034" s="54" t="s">
        <v>2003</v>
      </c>
      <c r="B3034" s="54">
        <v>5018</v>
      </c>
      <c r="C3034" s="56" t="s">
        <v>23</v>
      </c>
      <c r="D3034" s="54" t="s">
        <v>2002</v>
      </c>
      <c r="E3034" s="54">
        <v>4005</v>
      </c>
      <c r="F3034" s="54" t="s">
        <v>1711</v>
      </c>
      <c r="G3034" s="54">
        <v>2643039.6609999998</v>
      </c>
      <c r="H3034" s="54">
        <v>1251462.456</v>
      </c>
      <c r="I3034" s="54" t="s">
        <v>21</v>
      </c>
      <c r="J3034" s="55">
        <v>39630</v>
      </c>
    </row>
    <row r="3035" spans="1:10" x14ac:dyDescent="0.3">
      <c r="A3035" s="54" t="s">
        <v>2000</v>
      </c>
      <c r="B3035" s="54">
        <v>5022</v>
      </c>
      <c r="C3035" s="56" t="s">
        <v>23</v>
      </c>
      <c r="D3035" s="54" t="s">
        <v>1999</v>
      </c>
      <c r="E3035" s="54">
        <v>4008</v>
      </c>
      <c r="F3035" s="54" t="s">
        <v>1711</v>
      </c>
      <c r="G3035" s="54">
        <v>2645695.977</v>
      </c>
      <c r="H3035" s="54">
        <v>1250642.42</v>
      </c>
      <c r="I3035" s="54" t="s">
        <v>21</v>
      </c>
      <c r="J3035" s="55">
        <v>39630</v>
      </c>
    </row>
    <row r="3036" spans="1:10" x14ac:dyDescent="0.3">
      <c r="A3036" s="54" t="s">
        <v>2008</v>
      </c>
      <c r="B3036" s="54">
        <v>5023</v>
      </c>
      <c r="C3036" s="56" t="s">
        <v>23</v>
      </c>
      <c r="D3036" s="54" t="s">
        <v>2008</v>
      </c>
      <c r="E3036" s="54">
        <v>4002</v>
      </c>
      <c r="F3036" s="54" t="s">
        <v>1711</v>
      </c>
      <c r="G3036" s="54">
        <v>2648607.3709999998</v>
      </c>
      <c r="H3036" s="54">
        <v>1252275.7720000001</v>
      </c>
      <c r="I3036" s="54" t="s">
        <v>21</v>
      </c>
      <c r="J3036" s="55">
        <v>39630</v>
      </c>
    </row>
    <row r="3037" spans="1:10" x14ac:dyDescent="0.3">
      <c r="A3037" s="54" t="s">
        <v>1999</v>
      </c>
      <c r="B3037" s="54">
        <v>5024</v>
      </c>
      <c r="C3037" s="56" t="s">
        <v>23</v>
      </c>
      <c r="D3037" s="54" t="s">
        <v>1999</v>
      </c>
      <c r="E3037" s="54">
        <v>4008</v>
      </c>
      <c r="F3037" s="54" t="s">
        <v>1711</v>
      </c>
      <c r="G3037" s="54">
        <v>2645844.0299999998</v>
      </c>
      <c r="H3037" s="54">
        <v>1252359.111</v>
      </c>
      <c r="I3037" s="54" t="s">
        <v>21</v>
      </c>
      <c r="J3037" s="55">
        <v>39630</v>
      </c>
    </row>
    <row r="3038" spans="1:10" x14ac:dyDescent="0.3">
      <c r="A3038" s="54" t="s">
        <v>2005</v>
      </c>
      <c r="B3038" s="54">
        <v>5025</v>
      </c>
      <c r="C3038" s="56" t="s">
        <v>23</v>
      </c>
      <c r="D3038" s="54" t="s">
        <v>1854</v>
      </c>
      <c r="E3038" s="54">
        <v>4004</v>
      </c>
      <c r="F3038" s="54" t="s">
        <v>1711</v>
      </c>
      <c r="G3038" s="54">
        <v>2646410.84</v>
      </c>
      <c r="H3038" s="54">
        <v>1254736.7279999999</v>
      </c>
      <c r="I3038" s="54" t="s">
        <v>21</v>
      </c>
      <c r="J3038" s="55">
        <v>39630</v>
      </c>
    </row>
    <row r="3039" spans="1:10" x14ac:dyDescent="0.3">
      <c r="A3039" s="54" t="s">
        <v>1854</v>
      </c>
      <c r="B3039" s="54">
        <v>5026</v>
      </c>
      <c r="C3039" s="56" t="s">
        <v>23</v>
      </c>
      <c r="D3039" s="54" t="s">
        <v>1854</v>
      </c>
      <c r="E3039" s="54">
        <v>4004</v>
      </c>
      <c r="F3039" s="54" t="s">
        <v>1711</v>
      </c>
      <c r="G3039" s="54">
        <v>2646645.923</v>
      </c>
      <c r="H3039" s="54">
        <v>1256263.3700000001</v>
      </c>
      <c r="I3039" s="54" t="s">
        <v>21</v>
      </c>
      <c r="J3039" s="55">
        <v>39630</v>
      </c>
    </row>
    <row r="3040" spans="1:10" x14ac:dyDescent="0.3">
      <c r="A3040" s="54" t="s">
        <v>1854</v>
      </c>
      <c r="B3040" s="54">
        <v>5026</v>
      </c>
      <c r="C3040" s="56" t="s">
        <v>23</v>
      </c>
      <c r="D3040" s="54" t="s">
        <v>1853</v>
      </c>
      <c r="E3040" s="54">
        <v>4182</v>
      </c>
      <c r="F3040" s="54" t="s">
        <v>1711</v>
      </c>
      <c r="G3040" s="54">
        <v>2644329.2540000002</v>
      </c>
      <c r="H3040" s="54">
        <v>1257011.5889999999</v>
      </c>
      <c r="I3040" s="54" t="s">
        <v>21</v>
      </c>
      <c r="J3040" s="55">
        <v>39630</v>
      </c>
    </row>
    <row r="3041" spans="1:10" x14ac:dyDescent="0.3">
      <c r="A3041" s="54" t="s">
        <v>1840</v>
      </c>
      <c r="B3041" s="54">
        <v>5027</v>
      </c>
      <c r="C3041" s="56" t="s">
        <v>23</v>
      </c>
      <c r="D3041" s="54" t="s">
        <v>1838</v>
      </c>
      <c r="E3041" s="54">
        <v>4186</v>
      </c>
      <c r="F3041" s="54" t="s">
        <v>1711</v>
      </c>
      <c r="G3041" s="54">
        <v>2645914.432</v>
      </c>
      <c r="H3041" s="54">
        <v>1258059.6240000001</v>
      </c>
      <c r="I3041" s="54" t="s">
        <v>21</v>
      </c>
      <c r="J3041" s="55">
        <v>39630</v>
      </c>
    </row>
    <row r="3042" spans="1:10" x14ac:dyDescent="0.3">
      <c r="A3042" s="54" t="s">
        <v>1839</v>
      </c>
      <c r="B3042" s="54">
        <v>5028</v>
      </c>
      <c r="C3042" s="56" t="s">
        <v>23</v>
      </c>
      <c r="D3042" s="54" t="s">
        <v>1838</v>
      </c>
      <c r="E3042" s="54">
        <v>4186</v>
      </c>
      <c r="F3042" s="54" t="s">
        <v>1711</v>
      </c>
      <c r="G3042" s="54">
        <v>2645652.2170000002</v>
      </c>
      <c r="H3042" s="54">
        <v>1259714.8959999999</v>
      </c>
      <c r="I3042" s="54" t="s">
        <v>21</v>
      </c>
      <c r="J3042" s="55">
        <v>39630</v>
      </c>
    </row>
    <row r="3043" spans="1:10" x14ac:dyDescent="0.3">
      <c r="A3043" s="54" t="s">
        <v>2009</v>
      </c>
      <c r="B3043" s="54">
        <v>5032</v>
      </c>
      <c r="C3043" s="56" t="s">
        <v>23</v>
      </c>
      <c r="D3043" s="54" t="s">
        <v>1996</v>
      </c>
      <c r="E3043" s="54">
        <v>4001</v>
      </c>
      <c r="F3043" s="54" t="s">
        <v>1711</v>
      </c>
      <c r="G3043" s="54">
        <v>2648486.5320000001</v>
      </c>
      <c r="H3043" s="54">
        <v>1250602.774</v>
      </c>
      <c r="I3043" s="54" t="s">
        <v>21</v>
      </c>
      <c r="J3043" s="55">
        <v>40179</v>
      </c>
    </row>
    <row r="3044" spans="1:10" x14ac:dyDescent="0.3">
      <c r="A3044" s="54" t="s">
        <v>2007</v>
      </c>
      <c r="B3044" s="54">
        <v>5033</v>
      </c>
      <c r="C3044" s="56" t="s">
        <v>23</v>
      </c>
      <c r="D3044" s="54" t="s">
        <v>2006</v>
      </c>
      <c r="E3044" s="54">
        <v>4003</v>
      </c>
      <c r="F3044" s="54" t="s">
        <v>1711</v>
      </c>
      <c r="G3044" s="54">
        <v>2648090.9959999998</v>
      </c>
      <c r="H3044" s="54">
        <v>1249336.9580000001</v>
      </c>
      <c r="I3044" s="54" t="s">
        <v>21</v>
      </c>
      <c r="J3044" s="55">
        <v>39630</v>
      </c>
    </row>
    <row r="3045" spans="1:10" x14ac:dyDescent="0.3">
      <c r="A3045" s="54" t="s">
        <v>1995</v>
      </c>
      <c r="B3045" s="54">
        <v>5034</v>
      </c>
      <c r="C3045" s="56" t="s">
        <v>23</v>
      </c>
      <c r="D3045" s="54" t="s">
        <v>1995</v>
      </c>
      <c r="E3045" s="54">
        <v>4012</v>
      </c>
      <c r="F3045" s="54" t="s">
        <v>1711</v>
      </c>
      <c r="G3045" s="54">
        <v>2648882.6880000001</v>
      </c>
      <c r="H3045" s="54">
        <v>1247293.169</v>
      </c>
      <c r="I3045" s="54" t="s">
        <v>21</v>
      </c>
      <c r="J3045" s="55">
        <v>39630</v>
      </c>
    </row>
    <row r="3046" spans="1:10" x14ac:dyDescent="0.3">
      <c r="A3046" s="54" t="s">
        <v>1994</v>
      </c>
      <c r="B3046" s="54">
        <v>5035</v>
      </c>
      <c r="C3046" s="56" t="s">
        <v>23</v>
      </c>
      <c r="D3046" s="54" t="s">
        <v>1994</v>
      </c>
      <c r="E3046" s="54">
        <v>4013</v>
      </c>
      <c r="F3046" s="54" t="s">
        <v>1711</v>
      </c>
      <c r="G3046" s="54">
        <v>2645514.1630000002</v>
      </c>
      <c r="H3046" s="54">
        <v>1246594.159</v>
      </c>
      <c r="I3046" s="54" t="s">
        <v>21</v>
      </c>
      <c r="J3046" s="55">
        <v>39630</v>
      </c>
    </row>
    <row r="3047" spans="1:10" x14ac:dyDescent="0.3">
      <c r="A3047" s="54" t="s">
        <v>1997</v>
      </c>
      <c r="B3047" s="54">
        <v>5036</v>
      </c>
      <c r="C3047" s="56" t="s">
        <v>23</v>
      </c>
      <c r="D3047" s="54" t="s">
        <v>1997</v>
      </c>
      <c r="E3047" s="54">
        <v>4010</v>
      </c>
      <c r="F3047" s="54" t="s">
        <v>1711</v>
      </c>
      <c r="G3047" s="54">
        <v>2645405.2880000002</v>
      </c>
      <c r="H3047" s="54">
        <v>1244979.192</v>
      </c>
      <c r="I3047" s="54" t="s">
        <v>21</v>
      </c>
      <c r="J3047" s="55">
        <v>39630</v>
      </c>
    </row>
    <row r="3048" spans="1:10" x14ac:dyDescent="0.3">
      <c r="A3048" s="54" t="s">
        <v>1998</v>
      </c>
      <c r="B3048" s="54">
        <v>5037</v>
      </c>
      <c r="C3048" s="56" t="s">
        <v>23</v>
      </c>
      <c r="D3048" s="54" t="s">
        <v>1998</v>
      </c>
      <c r="E3048" s="54">
        <v>4009</v>
      </c>
      <c r="F3048" s="54" t="s">
        <v>1711</v>
      </c>
      <c r="G3048" s="54">
        <v>2647208.7000000002</v>
      </c>
      <c r="H3048" s="54">
        <v>1242769.1089999999</v>
      </c>
      <c r="I3048" s="54" t="s">
        <v>21</v>
      </c>
      <c r="J3048" s="55">
        <v>39630</v>
      </c>
    </row>
    <row r="3049" spans="1:10" x14ac:dyDescent="0.3">
      <c r="A3049" s="54" t="s">
        <v>1878</v>
      </c>
      <c r="B3049" s="54">
        <v>5040</v>
      </c>
      <c r="C3049" s="56" t="s">
        <v>23</v>
      </c>
      <c r="D3049" s="54" t="s">
        <v>1878</v>
      </c>
      <c r="E3049" s="54">
        <v>4144</v>
      </c>
      <c r="F3049" s="54" t="s">
        <v>1711</v>
      </c>
      <c r="G3049" s="54">
        <v>2646941.0869999998</v>
      </c>
      <c r="H3049" s="54">
        <v>1239658.6640000001</v>
      </c>
      <c r="I3049" s="54" t="s">
        <v>21</v>
      </c>
      <c r="J3049" s="55">
        <v>39630</v>
      </c>
    </row>
    <row r="3050" spans="1:10" x14ac:dyDescent="0.3">
      <c r="A3050" s="54" t="s">
        <v>2001</v>
      </c>
      <c r="B3050" s="54">
        <v>5042</v>
      </c>
      <c r="C3050" s="56" t="s">
        <v>23</v>
      </c>
      <c r="D3050" s="54" t="s">
        <v>2001</v>
      </c>
      <c r="E3050" s="54">
        <v>4007</v>
      </c>
      <c r="F3050" s="54" t="s">
        <v>1711</v>
      </c>
      <c r="G3050" s="54">
        <v>2647571.3620000002</v>
      </c>
      <c r="H3050" s="54">
        <v>1240931.325</v>
      </c>
      <c r="I3050" s="54" t="s">
        <v>21</v>
      </c>
      <c r="J3050" s="55">
        <v>39630</v>
      </c>
    </row>
    <row r="3051" spans="1:10" x14ac:dyDescent="0.3">
      <c r="A3051" s="54" t="s">
        <v>1890</v>
      </c>
      <c r="B3051" s="54">
        <v>5043</v>
      </c>
      <c r="C3051" s="56" t="s">
        <v>23</v>
      </c>
      <c r="D3051" s="54" t="s">
        <v>1890</v>
      </c>
      <c r="E3051" s="54">
        <v>4136</v>
      </c>
      <c r="F3051" s="54" t="s">
        <v>1711</v>
      </c>
      <c r="G3051" s="54">
        <v>2644965.2609999999</v>
      </c>
      <c r="H3051" s="54">
        <v>1241159.977</v>
      </c>
      <c r="I3051" s="54" t="s">
        <v>21</v>
      </c>
      <c r="J3051" s="55">
        <v>39630</v>
      </c>
    </row>
    <row r="3052" spans="1:10" x14ac:dyDescent="0.3">
      <c r="A3052" s="54" t="s">
        <v>1881</v>
      </c>
      <c r="B3052" s="54">
        <v>5044</v>
      </c>
      <c r="C3052" s="56" t="s">
        <v>23</v>
      </c>
      <c r="D3052" s="54" t="s">
        <v>1881</v>
      </c>
      <c r="E3052" s="54">
        <v>4142</v>
      </c>
      <c r="F3052" s="54" t="s">
        <v>1711</v>
      </c>
      <c r="G3052" s="54">
        <v>2649326.7760000001</v>
      </c>
      <c r="H3052" s="54">
        <v>1237586.5660000001</v>
      </c>
      <c r="I3052" s="54" t="s">
        <v>21</v>
      </c>
      <c r="J3052" s="55">
        <v>39630</v>
      </c>
    </row>
    <row r="3053" spans="1:10" x14ac:dyDescent="0.3">
      <c r="A3053" s="54" t="s">
        <v>1879</v>
      </c>
      <c r="B3053" s="54">
        <v>5046</v>
      </c>
      <c r="C3053" s="56" t="s">
        <v>54</v>
      </c>
      <c r="D3053" s="54" t="s">
        <v>1891</v>
      </c>
      <c r="E3053" s="54">
        <v>4135</v>
      </c>
      <c r="F3053" s="54" t="s">
        <v>1711</v>
      </c>
      <c r="G3053" s="54">
        <v>2651698.7680000002</v>
      </c>
      <c r="H3053" s="54">
        <v>1235212.2250000001</v>
      </c>
      <c r="I3053" s="54" t="s">
        <v>21</v>
      </c>
      <c r="J3053" s="55">
        <v>39630</v>
      </c>
    </row>
    <row r="3054" spans="1:10" x14ac:dyDescent="0.3">
      <c r="A3054" s="54" t="s">
        <v>1879</v>
      </c>
      <c r="B3054" s="54">
        <v>5046</v>
      </c>
      <c r="C3054" s="56" t="s">
        <v>54</v>
      </c>
      <c r="D3054" s="54" t="s">
        <v>1879</v>
      </c>
      <c r="E3054" s="54">
        <v>4143</v>
      </c>
      <c r="F3054" s="54" t="s">
        <v>1711</v>
      </c>
      <c r="G3054" s="54">
        <v>2650835.6839999999</v>
      </c>
      <c r="H3054" s="54">
        <v>1235747.2379999999</v>
      </c>
      <c r="I3054" s="54" t="s">
        <v>21</v>
      </c>
      <c r="J3054" s="55">
        <v>39630</v>
      </c>
    </row>
    <row r="3055" spans="1:10" x14ac:dyDescent="0.3">
      <c r="A3055" s="54" t="s">
        <v>1880</v>
      </c>
      <c r="B3055" s="54">
        <v>5046</v>
      </c>
      <c r="C3055" s="56" t="s">
        <v>46</v>
      </c>
      <c r="D3055" s="54" t="s">
        <v>1891</v>
      </c>
      <c r="E3055" s="54">
        <v>4135</v>
      </c>
      <c r="F3055" s="54" t="s">
        <v>1711</v>
      </c>
      <c r="G3055" s="54">
        <v>2652434.9</v>
      </c>
      <c r="H3055" s="54">
        <v>1233221.5209999999</v>
      </c>
      <c r="I3055" s="54" t="s">
        <v>21</v>
      </c>
      <c r="J3055" s="55">
        <v>39630</v>
      </c>
    </row>
    <row r="3056" spans="1:10" x14ac:dyDescent="0.3">
      <c r="A3056" s="54" t="s">
        <v>1880</v>
      </c>
      <c r="B3056" s="54">
        <v>5046</v>
      </c>
      <c r="C3056" s="56" t="s">
        <v>46</v>
      </c>
      <c r="D3056" s="54" t="s">
        <v>1879</v>
      </c>
      <c r="E3056" s="54">
        <v>4143</v>
      </c>
      <c r="F3056" s="54" t="s">
        <v>1711</v>
      </c>
      <c r="G3056" s="54">
        <v>2651304.0759999999</v>
      </c>
      <c r="H3056" s="54">
        <v>1233903.32</v>
      </c>
      <c r="I3056" s="54" t="s">
        <v>21</v>
      </c>
      <c r="J3056" s="55">
        <v>39630</v>
      </c>
    </row>
    <row r="3057" spans="1:10" x14ac:dyDescent="0.3">
      <c r="A3057" s="54" t="s">
        <v>1747</v>
      </c>
      <c r="B3057" s="54">
        <v>5053</v>
      </c>
      <c r="C3057" s="56" t="s">
        <v>23</v>
      </c>
      <c r="D3057" s="54" t="s">
        <v>1747</v>
      </c>
      <c r="E3057" s="54">
        <v>4284</v>
      </c>
      <c r="F3057" s="54" t="s">
        <v>1711</v>
      </c>
      <c r="G3057" s="54">
        <v>2645264.8309999998</v>
      </c>
      <c r="H3057" s="54">
        <v>1236941.7779999999</v>
      </c>
      <c r="I3057" s="54" t="s">
        <v>21</v>
      </c>
      <c r="J3057" s="55">
        <v>39630</v>
      </c>
    </row>
    <row r="3058" spans="1:10" x14ac:dyDescent="0.3">
      <c r="A3058" s="54" t="s">
        <v>1748</v>
      </c>
      <c r="B3058" s="54">
        <v>5053</v>
      </c>
      <c r="C3058" s="56" t="s">
        <v>46</v>
      </c>
      <c r="D3058" s="54" t="s">
        <v>1747</v>
      </c>
      <c r="E3058" s="54">
        <v>4284</v>
      </c>
      <c r="F3058" s="54" t="s">
        <v>1711</v>
      </c>
      <c r="G3058" s="54">
        <v>2645106.4730000002</v>
      </c>
      <c r="H3058" s="54">
        <v>1238038.459</v>
      </c>
      <c r="I3058" s="54" t="s">
        <v>21</v>
      </c>
      <c r="J3058" s="55">
        <v>39630</v>
      </c>
    </row>
    <row r="3059" spans="1:10" x14ac:dyDescent="0.3">
      <c r="A3059" s="54" t="s">
        <v>1761</v>
      </c>
      <c r="B3059" s="54">
        <v>5054</v>
      </c>
      <c r="C3059" s="56" t="s">
        <v>54</v>
      </c>
      <c r="D3059" s="54" t="s">
        <v>1761</v>
      </c>
      <c r="E3059" s="54">
        <v>4275</v>
      </c>
      <c r="F3059" s="54" t="s">
        <v>1711</v>
      </c>
      <c r="G3059" s="54">
        <v>2648006.6970000002</v>
      </c>
      <c r="H3059" s="54">
        <v>1236409.1140000001</v>
      </c>
      <c r="I3059" s="54" t="s">
        <v>21</v>
      </c>
      <c r="J3059" s="55">
        <v>39630</v>
      </c>
    </row>
    <row r="3060" spans="1:10" x14ac:dyDescent="0.3">
      <c r="A3060" s="54" t="s">
        <v>1759</v>
      </c>
      <c r="B3060" s="54">
        <v>5054</v>
      </c>
      <c r="C3060" s="56" t="s">
        <v>46</v>
      </c>
      <c r="D3060" s="54" t="s">
        <v>1759</v>
      </c>
      <c r="E3060" s="54">
        <v>4277</v>
      </c>
      <c r="F3060" s="54" t="s">
        <v>1711</v>
      </c>
      <c r="G3060" s="54">
        <v>2647652.2459999998</v>
      </c>
      <c r="H3060" s="54">
        <v>1235160.743</v>
      </c>
      <c r="I3060" s="54" t="s">
        <v>21</v>
      </c>
      <c r="J3060" s="55">
        <v>39630</v>
      </c>
    </row>
    <row r="3061" spans="1:10" x14ac:dyDescent="0.3">
      <c r="A3061" s="54" t="s">
        <v>1751</v>
      </c>
      <c r="B3061" s="54">
        <v>5056</v>
      </c>
      <c r="C3061" s="56" t="s">
        <v>23</v>
      </c>
      <c r="D3061" s="54" t="s">
        <v>1750</v>
      </c>
      <c r="E3061" s="54">
        <v>4281</v>
      </c>
      <c r="F3061" s="54" t="s">
        <v>1711</v>
      </c>
      <c r="G3061" s="54">
        <v>2645373.0440000002</v>
      </c>
      <c r="H3061" s="54">
        <v>1234840.7490000001</v>
      </c>
      <c r="I3061" s="54" t="s">
        <v>21</v>
      </c>
      <c r="J3061" s="55">
        <v>39630</v>
      </c>
    </row>
    <row r="3062" spans="1:10" x14ac:dyDescent="0.3">
      <c r="A3062" s="54" t="s">
        <v>1750</v>
      </c>
      <c r="B3062" s="54">
        <v>5057</v>
      </c>
      <c r="C3062" s="56" t="s">
        <v>23</v>
      </c>
      <c r="D3062" s="54" t="s">
        <v>1750</v>
      </c>
      <c r="E3062" s="54">
        <v>4281</v>
      </c>
      <c r="F3062" s="54" t="s">
        <v>1711</v>
      </c>
      <c r="G3062" s="54">
        <v>2645300.392</v>
      </c>
      <c r="H3062" s="54">
        <v>1233624.0220000001</v>
      </c>
      <c r="I3062" s="54" t="s">
        <v>21</v>
      </c>
      <c r="J3062" s="55">
        <v>39630</v>
      </c>
    </row>
    <row r="3063" spans="1:10" x14ac:dyDescent="0.3">
      <c r="A3063" s="54" t="s">
        <v>1742</v>
      </c>
      <c r="B3063" s="54">
        <v>5058</v>
      </c>
      <c r="C3063" s="56" t="s">
        <v>23</v>
      </c>
      <c r="D3063" s="54" t="s">
        <v>1742</v>
      </c>
      <c r="E3063" s="54">
        <v>4288</v>
      </c>
      <c r="F3063" s="54" t="s">
        <v>1711</v>
      </c>
      <c r="G3063" s="54">
        <v>2643727.5669999998</v>
      </c>
      <c r="H3063" s="54">
        <v>1235204.531</v>
      </c>
      <c r="I3063" s="54" t="s">
        <v>21</v>
      </c>
      <c r="J3063" s="55">
        <v>39630</v>
      </c>
    </row>
    <row r="3064" spans="1:10" x14ac:dyDescent="0.3">
      <c r="A3064" s="54" t="s">
        <v>1860</v>
      </c>
      <c r="B3064" s="54">
        <v>5062</v>
      </c>
      <c r="C3064" s="56" t="s">
        <v>23</v>
      </c>
      <c r="D3064" s="54" t="s">
        <v>1860</v>
      </c>
      <c r="E3064" s="54">
        <v>4173</v>
      </c>
      <c r="F3064" s="54" t="s">
        <v>1711</v>
      </c>
      <c r="G3064" s="54">
        <v>2642969.642</v>
      </c>
      <c r="H3064" s="54">
        <v>1254742.844</v>
      </c>
      <c r="I3064" s="54" t="s">
        <v>21</v>
      </c>
      <c r="J3064" s="55">
        <v>39630</v>
      </c>
    </row>
    <row r="3065" spans="1:10" x14ac:dyDescent="0.3">
      <c r="A3065" s="54" t="s">
        <v>1853</v>
      </c>
      <c r="B3065" s="54">
        <v>5063</v>
      </c>
      <c r="C3065" s="56" t="s">
        <v>23</v>
      </c>
      <c r="D3065" s="54" t="s">
        <v>1868</v>
      </c>
      <c r="E3065" s="54">
        <v>4165</v>
      </c>
      <c r="F3065" s="54" t="s">
        <v>1711</v>
      </c>
      <c r="G3065" s="54">
        <v>2642370.0440000002</v>
      </c>
      <c r="H3065" s="54">
        <v>1259013.277</v>
      </c>
      <c r="I3065" s="54" t="s">
        <v>21</v>
      </c>
      <c r="J3065" s="55">
        <v>39630</v>
      </c>
    </row>
    <row r="3066" spans="1:10" x14ac:dyDescent="0.3">
      <c r="A3066" s="54" t="s">
        <v>1853</v>
      </c>
      <c r="B3066" s="54">
        <v>5063</v>
      </c>
      <c r="C3066" s="56" t="s">
        <v>23</v>
      </c>
      <c r="D3066" s="54" t="s">
        <v>1853</v>
      </c>
      <c r="E3066" s="54">
        <v>4182</v>
      </c>
      <c r="F3066" s="54" t="s">
        <v>1711</v>
      </c>
      <c r="G3066" s="54">
        <v>2642486.54</v>
      </c>
      <c r="H3066" s="54">
        <v>1257215.1059999999</v>
      </c>
      <c r="I3066" s="54" t="s">
        <v>21</v>
      </c>
      <c r="J3066" s="55">
        <v>39630</v>
      </c>
    </row>
    <row r="3067" spans="1:10" x14ac:dyDescent="0.3">
      <c r="A3067" s="54" t="s">
        <v>1855</v>
      </c>
      <c r="B3067" s="54">
        <v>5064</v>
      </c>
      <c r="C3067" s="56" t="s">
        <v>23</v>
      </c>
      <c r="D3067" s="54" t="s">
        <v>1855</v>
      </c>
      <c r="E3067" s="54">
        <v>4181</v>
      </c>
      <c r="F3067" s="54" t="s">
        <v>1711</v>
      </c>
      <c r="G3067" s="54">
        <v>2639919.4679999999</v>
      </c>
      <c r="H3067" s="54">
        <v>1258630.2919999999</v>
      </c>
      <c r="I3067" s="54" t="s">
        <v>21</v>
      </c>
      <c r="J3067" s="55">
        <v>39630</v>
      </c>
    </row>
    <row r="3068" spans="1:10" x14ac:dyDescent="0.3">
      <c r="A3068" s="54" t="s">
        <v>1870</v>
      </c>
      <c r="B3068" s="54">
        <v>5070</v>
      </c>
      <c r="C3068" s="56" t="s">
        <v>23</v>
      </c>
      <c r="D3068" s="54" t="s">
        <v>1870</v>
      </c>
      <c r="E3068" s="54">
        <v>4163</v>
      </c>
      <c r="F3068" s="54" t="s">
        <v>1711</v>
      </c>
      <c r="G3068" s="54">
        <v>2643194.3569999998</v>
      </c>
      <c r="H3068" s="54">
        <v>1262058.7220000001</v>
      </c>
      <c r="I3068" s="54" t="s">
        <v>21</v>
      </c>
      <c r="J3068" s="55">
        <v>39630</v>
      </c>
    </row>
    <row r="3069" spans="1:10" x14ac:dyDescent="0.3">
      <c r="A3069" s="54" t="s">
        <v>1859</v>
      </c>
      <c r="B3069" s="54">
        <v>5072</v>
      </c>
      <c r="C3069" s="56" t="s">
        <v>23</v>
      </c>
      <c r="D3069" s="54" t="s">
        <v>1859</v>
      </c>
      <c r="E3069" s="54">
        <v>4175</v>
      </c>
      <c r="F3069" s="54" t="s">
        <v>1711</v>
      </c>
      <c r="G3069" s="54">
        <v>2643613.625</v>
      </c>
      <c r="H3069" s="54">
        <v>1263956.7009999999</v>
      </c>
      <c r="I3069" s="54" t="s">
        <v>21</v>
      </c>
      <c r="J3069" s="55">
        <v>39630</v>
      </c>
    </row>
    <row r="3070" spans="1:10" x14ac:dyDescent="0.3">
      <c r="A3070" s="54" t="s">
        <v>1868</v>
      </c>
      <c r="B3070" s="54">
        <v>5073</v>
      </c>
      <c r="C3070" s="56" t="s">
        <v>23</v>
      </c>
      <c r="D3070" s="54" t="s">
        <v>1868</v>
      </c>
      <c r="E3070" s="54">
        <v>4165</v>
      </c>
      <c r="F3070" s="54" t="s">
        <v>1711</v>
      </c>
      <c r="G3070" s="54">
        <v>2642803.0060000001</v>
      </c>
      <c r="H3070" s="54">
        <v>1260033.727</v>
      </c>
      <c r="I3070" s="54" t="s">
        <v>21</v>
      </c>
      <c r="J3070" s="55">
        <v>39630</v>
      </c>
    </row>
    <row r="3071" spans="1:10" x14ac:dyDescent="0.3">
      <c r="A3071" s="54" t="s">
        <v>1871</v>
      </c>
      <c r="B3071" s="54">
        <v>5074</v>
      </c>
      <c r="C3071" s="56" t="s">
        <v>23</v>
      </c>
      <c r="D3071" s="54" t="s">
        <v>1871</v>
      </c>
      <c r="E3071" s="54">
        <v>4161</v>
      </c>
      <c r="F3071" s="54" t="s">
        <v>1711</v>
      </c>
      <c r="G3071" s="54">
        <v>2641509.4509999999</v>
      </c>
      <c r="H3071" s="54">
        <v>1265472.0290000001</v>
      </c>
      <c r="I3071" s="54" t="s">
        <v>21</v>
      </c>
      <c r="J3071" s="55">
        <v>39630</v>
      </c>
    </row>
    <row r="3072" spans="1:10" x14ac:dyDescent="0.3">
      <c r="A3072" s="54" t="s">
        <v>1845</v>
      </c>
      <c r="B3072" s="54">
        <v>5075</v>
      </c>
      <c r="C3072" s="56" t="s">
        <v>23</v>
      </c>
      <c r="D3072" s="54" t="s">
        <v>1841</v>
      </c>
      <c r="E3072" s="54">
        <v>4185</v>
      </c>
      <c r="F3072" s="54" t="s">
        <v>1711</v>
      </c>
      <c r="G3072" s="54">
        <v>2647315.1970000002</v>
      </c>
      <c r="H3072" s="54">
        <v>1261185.4839999999</v>
      </c>
      <c r="I3072" s="54" t="s">
        <v>21</v>
      </c>
      <c r="J3072" s="55">
        <v>39630</v>
      </c>
    </row>
    <row r="3073" spans="1:10" x14ac:dyDescent="0.3">
      <c r="A3073" s="54" t="s">
        <v>1844</v>
      </c>
      <c r="B3073" s="54">
        <v>5076</v>
      </c>
      <c r="C3073" s="56" t="s">
        <v>23</v>
      </c>
      <c r="D3073" s="54" t="s">
        <v>1841</v>
      </c>
      <c r="E3073" s="54">
        <v>4185</v>
      </c>
      <c r="F3073" s="54" t="s">
        <v>1711</v>
      </c>
      <c r="G3073" s="54">
        <v>2649014.8739999998</v>
      </c>
      <c r="H3073" s="54">
        <v>1260758.1359999999</v>
      </c>
      <c r="I3073" s="54" t="s">
        <v>21</v>
      </c>
      <c r="J3073" s="55">
        <v>39630</v>
      </c>
    </row>
    <row r="3074" spans="1:10" x14ac:dyDescent="0.3">
      <c r="A3074" s="54" t="s">
        <v>1843</v>
      </c>
      <c r="B3074" s="54">
        <v>5077</v>
      </c>
      <c r="C3074" s="56" t="s">
        <v>23</v>
      </c>
      <c r="D3074" s="54" t="s">
        <v>1841</v>
      </c>
      <c r="E3074" s="54">
        <v>4185</v>
      </c>
      <c r="F3074" s="54" t="s">
        <v>1711</v>
      </c>
      <c r="G3074" s="54">
        <v>2650022.1740000001</v>
      </c>
      <c r="H3074" s="54">
        <v>1262365.22</v>
      </c>
      <c r="I3074" s="54" t="s">
        <v>21</v>
      </c>
      <c r="J3074" s="55">
        <v>39630</v>
      </c>
    </row>
    <row r="3075" spans="1:10" x14ac:dyDescent="0.3">
      <c r="A3075" s="54" t="s">
        <v>1842</v>
      </c>
      <c r="B3075" s="54">
        <v>5078</v>
      </c>
      <c r="C3075" s="56" t="s">
        <v>23</v>
      </c>
      <c r="D3075" s="54" t="s">
        <v>1897</v>
      </c>
      <c r="E3075" s="54">
        <v>4106</v>
      </c>
      <c r="F3075" s="54" t="s">
        <v>1711</v>
      </c>
      <c r="G3075" s="54">
        <v>2651361.3530000001</v>
      </c>
      <c r="H3075" s="54">
        <v>1262831.7549999999</v>
      </c>
      <c r="I3075" s="54" t="s">
        <v>21</v>
      </c>
      <c r="J3075" s="55">
        <v>39630</v>
      </c>
    </row>
    <row r="3076" spans="1:10" x14ac:dyDescent="0.3">
      <c r="A3076" s="54" t="s">
        <v>1842</v>
      </c>
      <c r="B3076" s="54">
        <v>5078</v>
      </c>
      <c r="C3076" s="56" t="s">
        <v>23</v>
      </c>
      <c r="D3076" s="54" t="s">
        <v>1841</v>
      </c>
      <c r="E3076" s="54">
        <v>4185</v>
      </c>
      <c r="F3076" s="54" t="s">
        <v>1711</v>
      </c>
      <c r="G3076" s="54">
        <v>2650797.2310000001</v>
      </c>
      <c r="H3076" s="54">
        <v>1260516.0930000001</v>
      </c>
      <c r="I3076" s="54" t="s">
        <v>21</v>
      </c>
      <c r="J3076" s="55">
        <v>39630</v>
      </c>
    </row>
    <row r="3077" spans="1:10" x14ac:dyDescent="0.3">
      <c r="A3077" s="54" t="s">
        <v>1852</v>
      </c>
      <c r="B3077" s="54">
        <v>5079</v>
      </c>
      <c r="C3077" s="56" t="s">
        <v>23</v>
      </c>
      <c r="D3077" s="54" t="s">
        <v>1852</v>
      </c>
      <c r="E3077" s="54">
        <v>4183</v>
      </c>
      <c r="F3077" s="54" t="s">
        <v>1711</v>
      </c>
      <c r="G3077" s="54">
        <v>2649350.352</v>
      </c>
      <c r="H3077" s="54">
        <v>1257796.8929999999</v>
      </c>
      <c r="I3077" s="54" t="s">
        <v>21</v>
      </c>
      <c r="J3077" s="55">
        <v>39630</v>
      </c>
    </row>
    <row r="3078" spans="1:10" x14ac:dyDescent="0.3">
      <c r="A3078" s="54" t="s">
        <v>1863</v>
      </c>
      <c r="B3078" s="54">
        <v>5080</v>
      </c>
      <c r="C3078" s="56" t="s">
        <v>23</v>
      </c>
      <c r="D3078" s="54" t="s">
        <v>1866</v>
      </c>
      <c r="E3078" s="54">
        <v>4169</v>
      </c>
      <c r="F3078" s="54" t="s">
        <v>1711</v>
      </c>
      <c r="G3078" s="54">
        <v>2646282.8450000002</v>
      </c>
      <c r="H3078" s="54">
        <v>1267035.192</v>
      </c>
      <c r="I3078" s="54" t="s">
        <v>21</v>
      </c>
      <c r="J3078" s="55">
        <v>39630</v>
      </c>
    </row>
    <row r="3079" spans="1:10" x14ac:dyDescent="0.3">
      <c r="A3079" s="54" t="s">
        <v>1863</v>
      </c>
      <c r="B3079" s="54">
        <v>5080</v>
      </c>
      <c r="C3079" s="56" t="s">
        <v>23</v>
      </c>
      <c r="D3079" s="54" t="s">
        <v>1863</v>
      </c>
      <c r="E3079" s="54">
        <v>4170</v>
      </c>
      <c r="F3079" s="54" t="s">
        <v>1711</v>
      </c>
      <c r="G3079" s="54">
        <v>2646761.0920000002</v>
      </c>
      <c r="H3079" s="54">
        <v>1267487.3119999999</v>
      </c>
      <c r="I3079" s="54" t="s">
        <v>21</v>
      </c>
      <c r="J3079" s="55">
        <v>39630</v>
      </c>
    </row>
    <row r="3080" spans="1:10" x14ac:dyDescent="0.3">
      <c r="A3080" s="54" t="s">
        <v>1866</v>
      </c>
      <c r="B3080" s="54">
        <v>5082</v>
      </c>
      <c r="C3080" s="56" t="s">
        <v>23</v>
      </c>
      <c r="D3080" s="54" t="s">
        <v>1866</v>
      </c>
      <c r="E3080" s="54">
        <v>4169</v>
      </c>
      <c r="F3080" s="54" t="s">
        <v>1711</v>
      </c>
      <c r="G3080" s="54">
        <v>2645519.1239999998</v>
      </c>
      <c r="H3080" s="54">
        <v>1265316.3149999999</v>
      </c>
      <c r="I3080" s="54" t="s">
        <v>21</v>
      </c>
      <c r="J3080" s="55">
        <v>39630</v>
      </c>
    </row>
    <row r="3081" spans="1:10" x14ac:dyDescent="0.3">
      <c r="A3081" s="54" t="s">
        <v>1867</v>
      </c>
      <c r="B3081" s="54">
        <v>5083</v>
      </c>
      <c r="C3081" s="56" t="s">
        <v>23</v>
      </c>
      <c r="D3081" s="54" t="s">
        <v>1866</v>
      </c>
      <c r="E3081" s="54">
        <v>4169</v>
      </c>
      <c r="F3081" s="54" t="s">
        <v>1711</v>
      </c>
      <c r="G3081" s="54">
        <v>2646868.395</v>
      </c>
      <c r="H3081" s="54">
        <v>1263213.6459999999</v>
      </c>
      <c r="I3081" s="54" t="s">
        <v>21</v>
      </c>
      <c r="J3081" s="55">
        <v>39630</v>
      </c>
    </row>
    <row r="3082" spans="1:10" x14ac:dyDescent="0.3">
      <c r="A3082" s="54" t="s">
        <v>1865</v>
      </c>
      <c r="B3082" s="54">
        <v>5084</v>
      </c>
      <c r="C3082" s="56" t="s">
        <v>23</v>
      </c>
      <c r="D3082" s="54" t="s">
        <v>1863</v>
      </c>
      <c r="E3082" s="54">
        <v>4170</v>
      </c>
      <c r="F3082" s="54" t="s">
        <v>1711</v>
      </c>
      <c r="G3082" s="54">
        <v>2648727.1719999998</v>
      </c>
      <c r="H3082" s="54">
        <v>1267139.8840000001</v>
      </c>
      <c r="I3082" s="54" t="s">
        <v>21</v>
      </c>
      <c r="J3082" s="55">
        <v>39630</v>
      </c>
    </row>
    <row r="3083" spans="1:10" x14ac:dyDescent="0.3">
      <c r="A3083" s="54" t="s">
        <v>1864</v>
      </c>
      <c r="B3083" s="54">
        <v>5085</v>
      </c>
      <c r="C3083" s="56" t="s">
        <v>23</v>
      </c>
      <c r="D3083" s="54" t="s">
        <v>1863</v>
      </c>
      <c r="E3083" s="54">
        <v>4170</v>
      </c>
      <c r="F3083" s="54" t="s">
        <v>1711</v>
      </c>
      <c r="G3083" s="54">
        <v>2649723.4509999999</v>
      </c>
      <c r="H3083" s="54">
        <v>1265122.3729999999</v>
      </c>
      <c r="I3083" s="54" t="s">
        <v>21</v>
      </c>
      <c r="J3083" s="55">
        <v>39630</v>
      </c>
    </row>
    <row r="3084" spans="1:10" x14ac:dyDescent="0.3">
      <c r="A3084" s="54" t="s">
        <v>1816</v>
      </c>
      <c r="B3084" s="54">
        <v>5102</v>
      </c>
      <c r="C3084" s="56" t="s">
        <v>23</v>
      </c>
      <c r="D3084" s="54" t="s">
        <v>1816</v>
      </c>
      <c r="E3084" s="54">
        <v>4206</v>
      </c>
      <c r="F3084" s="54" t="s">
        <v>1711</v>
      </c>
      <c r="G3084" s="54">
        <v>2652470.8259999999</v>
      </c>
      <c r="H3084" s="54">
        <v>1250484</v>
      </c>
      <c r="I3084" s="54" t="s">
        <v>21</v>
      </c>
      <c r="J3084" s="55">
        <v>39630</v>
      </c>
    </row>
    <row r="3085" spans="1:10" x14ac:dyDescent="0.3">
      <c r="A3085" s="54" t="s">
        <v>1822</v>
      </c>
      <c r="B3085" s="54">
        <v>5103</v>
      </c>
      <c r="C3085" s="56" t="s">
        <v>46</v>
      </c>
      <c r="D3085" s="54" t="s">
        <v>1821</v>
      </c>
      <c r="E3085" s="54">
        <v>4203</v>
      </c>
      <c r="F3085" s="54" t="s">
        <v>1711</v>
      </c>
      <c r="G3085" s="54">
        <v>2656890.6359999999</v>
      </c>
      <c r="H3085" s="54">
        <v>1251906.361</v>
      </c>
      <c r="I3085" s="54" t="s">
        <v>21</v>
      </c>
      <c r="J3085" s="55">
        <v>39630</v>
      </c>
    </row>
    <row r="3086" spans="1:10" x14ac:dyDescent="0.3">
      <c r="A3086" s="54" t="s">
        <v>1817</v>
      </c>
      <c r="B3086" s="54">
        <v>5103</v>
      </c>
      <c r="C3086" s="56" t="s">
        <v>23</v>
      </c>
      <c r="D3086" s="54" t="s">
        <v>1821</v>
      </c>
      <c r="E3086" s="54">
        <v>4203</v>
      </c>
      <c r="F3086" s="54" t="s">
        <v>1711</v>
      </c>
      <c r="G3086" s="54">
        <v>2654667.1660000002</v>
      </c>
      <c r="H3086" s="54">
        <v>1252013.9779999999</v>
      </c>
      <c r="I3086" s="54" t="s">
        <v>21</v>
      </c>
      <c r="J3086" s="55">
        <v>39630</v>
      </c>
    </row>
    <row r="3087" spans="1:10" x14ac:dyDescent="0.3">
      <c r="A3087" s="54" t="s">
        <v>1817</v>
      </c>
      <c r="B3087" s="54">
        <v>5103</v>
      </c>
      <c r="C3087" s="56" t="s">
        <v>23</v>
      </c>
      <c r="D3087" s="54" t="s">
        <v>1820</v>
      </c>
      <c r="E3087" s="54">
        <v>4204</v>
      </c>
      <c r="F3087" s="54" t="s">
        <v>1711</v>
      </c>
      <c r="G3087" s="54">
        <v>2654881.341</v>
      </c>
      <c r="H3087" s="54">
        <v>1251470.013</v>
      </c>
      <c r="I3087" s="54" t="s">
        <v>21</v>
      </c>
      <c r="J3087" s="55">
        <v>39630</v>
      </c>
    </row>
    <row r="3088" spans="1:10" x14ac:dyDescent="0.3">
      <c r="A3088" s="54" t="s">
        <v>1817</v>
      </c>
      <c r="B3088" s="54">
        <v>5103</v>
      </c>
      <c r="C3088" s="56" t="s">
        <v>23</v>
      </c>
      <c r="D3088" s="54" t="s">
        <v>1816</v>
      </c>
      <c r="E3088" s="54">
        <v>4206</v>
      </c>
      <c r="F3088" s="54" t="s">
        <v>1711</v>
      </c>
      <c r="G3088" s="54">
        <v>2653891.5240000002</v>
      </c>
      <c r="H3088" s="54">
        <v>1251469.594</v>
      </c>
      <c r="I3088" s="54" t="s">
        <v>21</v>
      </c>
      <c r="J3088" s="55">
        <v>39630</v>
      </c>
    </row>
    <row r="3089" spans="1:10" x14ac:dyDescent="0.3">
      <c r="A3089" s="54" t="s">
        <v>1923</v>
      </c>
      <c r="B3089" s="54">
        <v>5105</v>
      </c>
      <c r="C3089" s="56" t="s">
        <v>23</v>
      </c>
      <c r="D3089" s="54" t="s">
        <v>1923</v>
      </c>
      <c r="E3089" s="54">
        <v>4091</v>
      </c>
      <c r="F3089" s="54" t="s">
        <v>1711</v>
      </c>
      <c r="G3089" s="54">
        <v>2652093.9470000002</v>
      </c>
      <c r="H3089" s="54">
        <v>1252202.132</v>
      </c>
      <c r="I3089" s="54" t="s">
        <v>21</v>
      </c>
      <c r="J3089" s="55">
        <v>39630</v>
      </c>
    </row>
    <row r="3090" spans="1:10" x14ac:dyDescent="0.3">
      <c r="A3090" s="54" t="s">
        <v>1905</v>
      </c>
      <c r="B3090" s="54">
        <v>5106</v>
      </c>
      <c r="C3090" s="56" t="s">
        <v>23</v>
      </c>
      <c r="D3090" s="54" t="s">
        <v>1904</v>
      </c>
      <c r="E3090" s="54">
        <v>4120</v>
      </c>
      <c r="F3090" s="54" t="s">
        <v>1711</v>
      </c>
      <c r="G3090" s="54">
        <v>2653331.7069999999</v>
      </c>
      <c r="H3090" s="54">
        <v>1253511.148</v>
      </c>
      <c r="I3090" s="54" t="s">
        <v>21</v>
      </c>
      <c r="J3090" s="55">
        <v>39630</v>
      </c>
    </row>
    <row r="3091" spans="1:10" x14ac:dyDescent="0.3">
      <c r="A3091" s="54" t="s">
        <v>1895</v>
      </c>
      <c r="B3091" s="54">
        <v>5107</v>
      </c>
      <c r="C3091" s="56" t="s">
        <v>23</v>
      </c>
      <c r="D3091" s="54" t="s">
        <v>1900</v>
      </c>
      <c r="E3091" s="54">
        <v>4122</v>
      </c>
      <c r="F3091" s="54" t="s">
        <v>1711</v>
      </c>
      <c r="G3091" s="54">
        <v>2654261.1830000002</v>
      </c>
      <c r="H3091" s="54">
        <v>1257323.98</v>
      </c>
      <c r="I3091" s="54" t="s">
        <v>21</v>
      </c>
      <c r="J3091" s="55">
        <v>39630</v>
      </c>
    </row>
    <row r="3092" spans="1:10" x14ac:dyDescent="0.3">
      <c r="A3092" s="54" t="s">
        <v>1895</v>
      </c>
      <c r="B3092" s="54">
        <v>5107</v>
      </c>
      <c r="C3092" s="56" t="s">
        <v>23</v>
      </c>
      <c r="D3092" s="54" t="s">
        <v>1893</v>
      </c>
      <c r="E3092" s="54">
        <v>4125</v>
      </c>
      <c r="F3092" s="54" t="s">
        <v>1711</v>
      </c>
      <c r="G3092" s="54">
        <v>2652332.602</v>
      </c>
      <c r="H3092" s="54">
        <v>1256253.2819999999</v>
      </c>
      <c r="I3092" s="54" t="s">
        <v>21</v>
      </c>
      <c r="J3092" s="55">
        <v>39630</v>
      </c>
    </row>
    <row r="3093" spans="1:10" x14ac:dyDescent="0.3">
      <c r="A3093" s="54" t="s">
        <v>1894</v>
      </c>
      <c r="B3093" s="54">
        <v>5108</v>
      </c>
      <c r="C3093" s="56" t="s">
        <v>23</v>
      </c>
      <c r="D3093" s="54" t="s">
        <v>1893</v>
      </c>
      <c r="E3093" s="54">
        <v>4125</v>
      </c>
      <c r="F3093" s="54" t="s">
        <v>1711</v>
      </c>
      <c r="G3093" s="54">
        <v>2651652.7999999998</v>
      </c>
      <c r="H3093" s="54">
        <v>1254311.3589999999</v>
      </c>
      <c r="I3093" s="54" t="s">
        <v>21</v>
      </c>
      <c r="J3093" s="55">
        <v>39630</v>
      </c>
    </row>
    <row r="3094" spans="1:10" x14ac:dyDescent="0.3">
      <c r="A3094" s="54" t="s">
        <v>1907</v>
      </c>
      <c r="B3094" s="54">
        <v>5112</v>
      </c>
      <c r="C3094" s="56" t="s">
        <v>23</v>
      </c>
      <c r="D3094" s="54" t="s">
        <v>1906</v>
      </c>
      <c r="E3094" s="54">
        <v>4117</v>
      </c>
      <c r="F3094" s="54" t="s">
        <v>1711</v>
      </c>
      <c r="G3094" s="54">
        <v>2649190.148</v>
      </c>
      <c r="H3094" s="54">
        <v>1254652.8230000001</v>
      </c>
      <c r="I3094" s="54" t="s">
        <v>21</v>
      </c>
      <c r="J3094" s="55">
        <v>39630</v>
      </c>
    </row>
    <row r="3095" spans="1:10" x14ac:dyDescent="0.3">
      <c r="A3095" s="54" t="s">
        <v>1829</v>
      </c>
      <c r="B3095" s="54">
        <v>5113</v>
      </c>
      <c r="C3095" s="56" t="s">
        <v>23</v>
      </c>
      <c r="D3095" s="54" t="s">
        <v>1828</v>
      </c>
      <c r="E3095" s="54">
        <v>4199</v>
      </c>
      <c r="F3095" s="54" t="s">
        <v>1711</v>
      </c>
      <c r="G3095" s="54">
        <v>2655445.3560000001</v>
      </c>
      <c r="H3095" s="54">
        <v>1253554.672</v>
      </c>
      <c r="I3095" s="54" t="s">
        <v>21</v>
      </c>
      <c r="J3095" s="55">
        <v>39630</v>
      </c>
    </row>
    <row r="3096" spans="1:10" x14ac:dyDescent="0.3">
      <c r="A3096" s="54" t="s">
        <v>1920</v>
      </c>
      <c r="B3096" s="54">
        <v>5116</v>
      </c>
      <c r="C3096" s="56" t="s">
        <v>23</v>
      </c>
      <c r="D3096" s="54" t="s">
        <v>1919</v>
      </c>
      <c r="E3096" s="54">
        <v>4095</v>
      </c>
      <c r="F3096" s="54" t="s">
        <v>1711</v>
      </c>
      <c r="G3096" s="54">
        <v>2655138.2009999999</v>
      </c>
      <c r="H3096" s="54">
        <v>1256127.4069999999</v>
      </c>
      <c r="I3096" s="54" t="s">
        <v>21</v>
      </c>
      <c r="J3096" s="55">
        <v>39630</v>
      </c>
    </row>
    <row r="3097" spans="1:10" x14ac:dyDescent="0.3">
      <c r="A3097" s="54" t="s">
        <v>1910</v>
      </c>
      <c r="B3097" s="54">
        <v>5200</v>
      </c>
      <c r="C3097" s="56" t="s">
        <v>23</v>
      </c>
      <c r="D3097" s="54" t="s">
        <v>1919</v>
      </c>
      <c r="E3097" s="54">
        <v>4095</v>
      </c>
      <c r="F3097" s="54" t="s">
        <v>1711</v>
      </c>
      <c r="G3097" s="54">
        <v>2657667.8909999998</v>
      </c>
      <c r="H3097" s="54">
        <v>1259391.3899999999</v>
      </c>
      <c r="I3097" s="54" t="s">
        <v>21</v>
      </c>
      <c r="J3097" s="55">
        <v>39630</v>
      </c>
    </row>
    <row r="3098" spans="1:10" x14ac:dyDescent="0.3">
      <c r="A3098" s="54" t="s">
        <v>1910</v>
      </c>
      <c r="B3098" s="54">
        <v>5200</v>
      </c>
      <c r="C3098" s="56" t="s">
        <v>23</v>
      </c>
      <c r="D3098" s="54" t="s">
        <v>1908</v>
      </c>
      <c r="E3098" s="54">
        <v>4112</v>
      </c>
      <c r="F3098" s="54" t="s">
        <v>1711</v>
      </c>
      <c r="G3098" s="54">
        <v>2659714.804</v>
      </c>
      <c r="H3098" s="54">
        <v>1261922.398</v>
      </c>
      <c r="I3098" s="54" t="s">
        <v>21</v>
      </c>
      <c r="J3098" s="55">
        <v>39630</v>
      </c>
    </row>
    <row r="3099" spans="1:10" x14ac:dyDescent="0.3">
      <c r="A3099" s="54" t="s">
        <v>1899</v>
      </c>
      <c r="B3099" s="54">
        <v>5210</v>
      </c>
      <c r="C3099" s="56" t="s">
        <v>23</v>
      </c>
      <c r="D3099" s="54" t="s">
        <v>1919</v>
      </c>
      <c r="E3099" s="54">
        <v>4095</v>
      </c>
      <c r="F3099" s="54" t="s">
        <v>1711</v>
      </c>
      <c r="G3099" s="54">
        <v>2657971.42</v>
      </c>
      <c r="H3099" s="54">
        <v>1258865.389</v>
      </c>
      <c r="I3099" s="54" t="s">
        <v>21</v>
      </c>
      <c r="J3099" s="55">
        <v>39630</v>
      </c>
    </row>
    <row r="3100" spans="1:10" x14ac:dyDescent="0.3">
      <c r="A3100" s="54" t="s">
        <v>1899</v>
      </c>
      <c r="B3100" s="54">
        <v>5210</v>
      </c>
      <c r="C3100" s="56" t="s">
        <v>23</v>
      </c>
      <c r="D3100" s="54" t="s">
        <v>1917</v>
      </c>
      <c r="E3100" s="54">
        <v>4100</v>
      </c>
      <c r="F3100" s="54" t="s">
        <v>1711</v>
      </c>
      <c r="G3100" s="54">
        <v>2658037.8629999999</v>
      </c>
      <c r="H3100" s="54">
        <v>1258195.4979999999</v>
      </c>
      <c r="I3100" s="54" t="s">
        <v>21</v>
      </c>
      <c r="J3100" s="55">
        <v>39630</v>
      </c>
    </row>
    <row r="3101" spans="1:10" x14ac:dyDescent="0.3">
      <c r="A3101" s="54" t="s">
        <v>1899</v>
      </c>
      <c r="B3101" s="54">
        <v>5210</v>
      </c>
      <c r="C3101" s="56" t="s">
        <v>23</v>
      </c>
      <c r="D3101" s="54" t="s">
        <v>1899</v>
      </c>
      <c r="E3101" s="54">
        <v>4123</v>
      </c>
      <c r="F3101" s="54" t="s">
        <v>1711</v>
      </c>
      <c r="G3101" s="54">
        <v>2658916.8689999999</v>
      </c>
      <c r="H3101" s="54">
        <v>1258697.922</v>
      </c>
      <c r="I3101" s="54" t="s">
        <v>21</v>
      </c>
      <c r="J3101" s="55">
        <v>39630</v>
      </c>
    </row>
    <row r="3102" spans="1:10" x14ac:dyDescent="0.3">
      <c r="A3102" s="54" t="s">
        <v>1916</v>
      </c>
      <c r="B3102" s="54">
        <v>5212</v>
      </c>
      <c r="C3102" s="56" t="s">
        <v>23</v>
      </c>
      <c r="D3102" s="54" t="s">
        <v>1917</v>
      </c>
      <c r="E3102" s="54">
        <v>4100</v>
      </c>
      <c r="F3102" s="54" t="s">
        <v>1711</v>
      </c>
      <c r="G3102" s="54">
        <v>2658031.1919999998</v>
      </c>
      <c r="H3102" s="54">
        <v>1257153.753</v>
      </c>
      <c r="I3102" s="54" t="s">
        <v>21</v>
      </c>
      <c r="J3102" s="55">
        <v>39630</v>
      </c>
    </row>
    <row r="3103" spans="1:10" x14ac:dyDescent="0.3">
      <c r="A3103" s="54" t="s">
        <v>1916</v>
      </c>
      <c r="B3103" s="54">
        <v>5212</v>
      </c>
      <c r="C3103" s="56" t="s">
        <v>23</v>
      </c>
      <c r="D3103" s="54" t="s">
        <v>1914</v>
      </c>
      <c r="E3103" s="54">
        <v>4104</v>
      </c>
      <c r="F3103" s="54" t="s">
        <v>1711</v>
      </c>
      <c r="G3103" s="54">
        <v>2658497.716</v>
      </c>
      <c r="H3103" s="54">
        <v>1256100.8370000001</v>
      </c>
      <c r="I3103" s="54" t="s">
        <v>21</v>
      </c>
      <c r="J3103" s="55">
        <v>39630</v>
      </c>
    </row>
    <row r="3104" spans="1:10" x14ac:dyDescent="0.3">
      <c r="A3104" s="54" t="s">
        <v>1900</v>
      </c>
      <c r="B3104" s="54">
        <v>5213</v>
      </c>
      <c r="C3104" s="56" t="s">
        <v>23</v>
      </c>
      <c r="D3104" s="54" t="s">
        <v>1900</v>
      </c>
      <c r="E3104" s="54">
        <v>4122</v>
      </c>
      <c r="F3104" s="54" t="s">
        <v>1711</v>
      </c>
      <c r="G3104" s="54">
        <v>2654198.5649999999</v>
      </c>
      <c r="H3104" s="54">
        <v>1258021.652</v>
      </c>
      <c r="I3104" s="54" t="s">
        <v>21</v>
      </c>
      <c r="J3104" s="55">
        <v>39630</v>
      </c>
    </row>
    <row r="3105" spans="1:10" x14ac:dyDescent="0.3">
      <c r="A3105" s="54" t="s">
        <v>1901</v>
      </c>
      <c r="B3105" s="54">
        <v>5222</v>
      </c>
      <c r="C3105" s="56" t="s">
        <v>23</v>
      </c>
      <c r="D3105" s="54" t="s">
        <v>1919</v>
      </c>
      <c r="E3105" s="54">
        <v>4095</v>
      </c>
      <c r="F3105" s="54" t="s">
        <v>1711</v>
      </c>
      <c r="G3105" s="54">
        <v>2656267.0240000002</v>
      </c>
      <c r="H3105" s="54">
        <v>1259155.9350000001</v>
      </c>
      <c r="I3105" s="54" t="s">
        <v>21</v>
      </c>
      <c r="J3105" s="55">
        <v>39630</v>
      </c>
    </row>
    <row r="3106" spans="1:10" x14ac:dyDescent="0.3">
      <c r="A3106" s="54" t="s">
        <v>1901</v>
      </c>
      <c r="B3106" s="54">
        <v>5222</v>
      </c>
      <c r="C3106" s="56" t="s">
        <v>23</v>
      </c>
      <c r="D3106" s="54" t="s">
        <v>1900</v>
      </c>
      <c r="E3106" s="54">
        <v>4122</v>
      </c>
      <c r="F3106" s="54" t="s">
        <v>1711</v>
      </c>
      <c r="G3106" s="54">
        <v>2656560.1690000002</v>
      </c>
      <c r="H3106" s="54">
        <v>1258986.6359999999</v>
      </c>
      <c r="I3106" s="54" t="s">
        <v>21</v>
      </c>
      <c r="J3106" s="55">
        <v>39630</v>
      </c>
    </row>
    <row r="3107" spans="1:10" x14ac:dyDescent="0.3">
      <c r="A3107" s="54" t="s">
        <v>1911</v>
      </c>
      <c r="B3107" s="54">
        <v>5223</v>
      </c>
      <c r="C3107" s="56" t="s">
        <v>23</v>
      </c>
      <c r="D3107" s="54" t="s">
        <v>1911</v>
      </c>
      <c r="E3107" s="54">
        <v>4111</v>
      </c>
      <c r="F3107" s="54" t="s">
        <v>1711</v>
      </c>
      <c r="G3107" s="54">
        <v>2656342.5079999999</v>
      </c>
      <c r="H3107" s="54">
        <v>1260704.936</v>
      </c>
      <c r="I3107" s="54" t="s">
        <v>21</v>
      </c>
      <c r="J3107" s="55">
        <v>39630</v>
      </c>
    </row>
    <row r="3108" spans="1:10" x14ac:dyDescent="0.3">
      <c r="A3108" s="54" t="s">
        <v>1896</v>
      </c>
      <c r="B3108" s="54">
        <v>5225</v>
      </c>
      <c r="C3108" s="56" t="s">
        <v>54</v>
      </c>
      <c r="D3108" s="54" t="s">
        <v>1900</v>
      </c>
      <c r="E3108" s="54">
        <v>4122</v>
      </c>
      <c r="F3108" s="54" t="s">
        <v>1711</v>
      </c>
      <c r="G3108" s="54">
        <v>2654944.7510000002</v>
      </c>
      <c r="H3108" s="54">
        <v>1258921.98</v>
      </c>
      <c r="I3108" s="54" t="s">
        <v>21</v>
      </c>
      <c r="J3108" s="55">
        <v>39630</v>
      </c>
    </row>
    <row r="3109" spans="1:10" x14ac:dyDescent="0.3">
      <c r="A3109" s="54" t="s">
        <v>1896</v>
      </c>
      <c r="B3109" s="54">
        <v>5225</v>
      </c>
      <c r="C3109" s="56" t="s">
        <v>54</v>
      </c>
      <c r="D3109" s="54" t="s">
        <v>1896</v>
      </c>
      <c r="E3109" s="54">
        <v>4124</v>
      </c>
      <c r="F3109" s="54" t="s">
        <v>1711</v>
      </c>
      <c r="G3109" s="54">
        <v>2653693.2110000001</v>
      </c>
      <c r="H3109" s="54">
        <v>1259647.4950000001</v>
      </c>
      <c r="I3109" s="54" t="s">
        <v>21</v>
      </c>
      <c r="J3109" s="55">
        <v>39630</v>
      </c>
    </row>
    <row r="3110" spans="1:10" x14ac:dyDescent="0.3">
      <c r="A3110" s="54" t="s">
        <v>1903</v>
      </c>
      <c r="B3110" s="54">
        <v>5233</v>
      </c>
      <c r="C3110" s="56" t="s">
        <v>23</v>
      </c>
      <c r="D3110" s="54" t="s">
        <v>1902</v>
      </c>
      <c r="E3110" s="54">
        <v>4121</v>
      </c>
      <c r="F3110" s="54" t="s">
        <v>1711</v>
      </c>
      <c r="G3110" s="54">
        <v>2659702.81</v>
      </c>
      <c r="H3110" s="54">
        <v>1263390.0919999999</v>
      </c>
      <c r="I3110" s="54" t="s">
        <v>21</v>
      </c>
      <c r="J3110" s="55">
        <v>39630</v>
      </c>
    </row>
    <row r="3111" spans="1:10" x14ac:dyDescent="0.3">
      <c r="A3111" s="54" t="s">
        <v>1902</v>
      </c>
      <c r="B3111" s="54">
        <v>5234</v>
      </c>
      <c r="C3111" s="56" t="s">
        <v>23</v>
      </c>
      <c r="D3111" s="54" t="s">
        <v>1902</v>
      </c>
      <c r="E3111" s="54">
        <v>4121</v>
      </c>
      <c r="F3111" s="54" t="s">
        <v>1711</v>
      </c>
      <c r="G3111" s="54">
        <v>2657136.8190000001</v>
      </c>
      <c r="H3111" s="54">
        <v>1264568.9669999999</v>
      </c>
      <c r="I3111" s="54" t="s">
        <v>21</v>
      </c>
      <c r="J3111" s="55">
        <v>39630</v>
      </c>
    </row>
    <row r="3112" spans="1:10" x14ac:dyDescent="0.3">
      <c r="A3112" s="54" t="s">
        <v>1909</v>
      </c>
      <c r="B3112" s="54">
        <v>5235</v>
      </c>
      <c r="C3112" s="56" t="s">
        <v>23</v>
      </c>
      <c r="D3112" s="54" t="s">
        <v>1908</v>
      </c>
      <c r="E3112" s="54">
        <v>4112</v>
      </c>
      <c r="F3112" s="54" t="s">
        <v>1711</v>
      </c>
      <c r="G3112" s="54">
        <v>2658206.395</v>
      </c>
      <c r="H3112" s="54">
        <v>1261637.331</v>
      </c>
      <c r="I3112" s="54" t="s">
        <v>21</v>
      </c>
      <c r="J3112" s="55">
        <v>39630</v>
      </c>
    </row>
    <row r="3113" spans="1:10" x14ac:dyDescent="0.3">
      <c r="A3113" s="54" t="s">
        <v>1898</v>
      </c>
      <c r="B3113" s="54">
        <v>5236</v>
      </c>
      <c r="C3113" s="56" t="s">
        <v>23</v>
      </c>
      <c r="D3113" s="54" t="s">
        <v>1898</v>
      </c>
      <c r="E3113" s="54">
        <v>4110</v>
      </c>
      <c r="F3113" s="54" t="s">
        <v>1711</v>
      </c>
      <c r="G3113" s="54">
        <v>2655806.8119999999</v>
      </c>
      <c r="H3113" s="54">
        <v>1263165.5460000001</v>
      </c>
      <c r="I3113" s="54" t="s">
        <v>21</v>
      </c>
      <c r="J3113" s="55">
        <v>39630</v>
      </c>
    </row>
    <row r="3114" spans="1:10" x14ac:dyDescent="0.3">
      <c r="A3114" s="54" t="s">
        <v>1898</v>
      </c>
      <c r="B3114" s="54">
        <v>5236</v>
      </c>
      <c r="C3114" s="56" t="s">
        <v>23</v>
      </c>
      <c r="D3114" s="54" t="s">
        <v>1896</v>
      </c>
      <c r="E3114" s="54">
        <v>4124</v>
      </c>
      <c r="F3114" s="54" t="s">
        <v>1711</v>
      </c>
      <c r="G3114" s="54">
        <v>2655715.3220000002</v>
      </c>
      <c r="H3114" s="54">
        <v>1261517.966</v>
      </c>
      <c r="I3114" s="54" t="s">
        <v>21</v>
      </c>
      <c r="J3114" s="55">
        <v>39630</v>
      </c>
    </row>
    <row r="3115" spans="1:10" x14ac:dyDescent="0.3">
      <c r="A3115" s="54" t="s">
        <v>1897</v>
      </c>
      <c r="B3115" s="54">
        <v>5237</v>
      </c>
      <c r="C3115" s="56" t="s">
        <v>23</v>
      </c>
      <c r="D3115" s="54" t="s">
        <v>1897</v>
      </c>
      <c r="E3115" s="54">
        <v>4106</v>
      </c>
      <c r="F3115" s="54" t="s">
        <v>1711</v>
      </c>
      <c r="G3115" s="54">
        <v>2652502.7680000002</v>
      </c>
      <c r="H3115" s="54">
        <v>1262977.344</v>
      </c>
      <c r="I3115" s="54" t="s">
        <v>21</v>
      </c>
      <c r="J3115" s="55">
        <v>39630</v>
      </c>
    </row>
    <row r="3116" spans="1:10" x14ac:dyDescent="0.3">
      <c r="A3116" s="54" t="s">
        <v>1897</v>
      </c>
      <c r="B3116" s="54">
        <v>5237</v>
      </c>
      <c r="C3116" s="56" t="s">
        <v>23</v>
      </c>
      <c r="D3116" s="54" t="s">
        <v>1896</v>
      </c>
      <c r="E3116" s="54">
        <v>4124</v>
      </c>
      <c r="F3116" s="54" t="s">
        <v>1711</v>
      </c>
      <c r="G3116" s="54">
        <v>2653798.1269999999</v>
      </c>
      <c r="H3116" s="54">
        <v>1262177.7949999999</v>
      </c>
      <c r="I3116" s="54" t="s">
        <v>21</v>
      </c>
      <c r="J3116" s="55">
        <v>39630</v>
      </c>
    </row>
    <row r="3117" spans="1:10" x14ac:dyDescent="0.3">
      <c r="A3117" s="54" t="s">
        <v>1922</v>
      </c>
      <c r="B3117" s="54">
        <v>5242</v>
      </c>
      <c r="C3117" s="56" t="s">
        <v>54</v>
      </c>
      <c r="D3117" s="54" t="s">
        <v>1922</v>
      </c>
      <c r="E3117" s="54">
        <v>4092</v>
      </c>
      <c r="F3117" s="54" t="s">
        <v>1711</v>
      </c>
      <c r="G3117" s="54">
        <v>2658273.5320000001</v>
      </c>
      <c r="H3117" s="54">
        <v>1253775.3740000001</v>
      </c>
      <c r="I3117" s="54" t="s">
        <v>21</v>
      </c>
      <c r="J3117" s="55">
        <v>39630</v>
      </c>
    </row>
    <row r="3118" spans="1:10" x14ac:dyDescent="0.3">
      <c r="A3118" s="54" t="s">
        <v>1914</v>
      </c>
      <c r="B3118" s="54">
        <v>5242</v>
      </c>
      <c r="C3118" s="56" t="s">
        <v>46</v>
      </c>
      <c r="D3118" s="54" t="s">
        <v>1914</v>
      </c>
      <c r="E3118" s="54">
        <v>4104</v>
      </c>
      <c r="F3118" s="54" t="s">
        <v>1711</v>
      </c>
      <c r="G3118" s="54">
        <v>2657671.9950000001</v>
      </c>
      <c r="H3118" s="54">
        <v>1254764.682</v>
      </c>
      <c r="I3118" s="54" t="s">
        <v>21</v>
      </c>
      <c r="J3118" s="55">
        <v>39630</v>
      </c>
    </row>
    <row r="3119" spans="1:10" x14ac:dyDescent="0.3">
      <c r="A3119" s="54" t="s">
        <v>1912</v>
      </c>
      <c r="B3119" s="54">
        <v>5243</v>
      </c>
      <c r="C3119" s="56" t="s">
        <v>23</v>
      </c>
      <c r="D3119" s="54" t="s">
        <v>1912</v>
      </c>
      <c r="E3119" s="54">
        <v>4107</v>
      </c>
      <c r="F3119" s="54" t="s">
        <v>1711</v>
      </c>
      <c r="G3119" s="54">
        <v>2660480.7059999998</v>
      </c>
      <c r="H3119" s="54">
        <v>1256039.8840000001</v>
      </c>
      <c r="I3119" s="54" t="s">
        <v>21</v>
      </c>
      <c r="J3119" s="55">
        <v>39630</v>
      </c>
    </row>
    <row r="3120" spans="1:10" x14ac:dyDescent="0.3">
      <c r="A3120" s="54" t="s">
        <v>1921</v>
      </c>
      <c r="B3120" s="54">
        <v>5244</v>
      </c>
      <c r="C3120" s="56" t="s">
        <v>23</v>
      </c>
      <c r="D3120" s="54" t="s">
        <v>1921</v>
      </c>
      <c r="E3120" s="54">
        <v>4093</v>
      </c>
      <c r="F3120" s="54" t="s">
        <v>1711</v>
      </c>
      <c r="G3120" s="54">
        <v>2660687.0819999999</v>
      </c>
      <c r="H3120" s="54">
        <v>1254198.9790000001</v>
      </c>
      <c r="I3120" s="54" t="s">
        <v>21</v>
      </c>
      <c r="J3120" s="55">
        <v>39630</v>
      </c>
    </row>
    <row r="3121" spans="1:10" x14ac:dyDescent="0.3">
      <c r="A3121" s="54" t="s">
        <v>1918</v>
      </c>
      <c r="B3121" s="54">
        <v>5245</v>
      </c>
      <c r="C3121" s="56" t="s">
        <v>23</v>
      </c>
      <c r="D3121" s="54" t="s">
        <v>1918</v>
      </c>
      <c r="E3121" s="54">
        <v>4099</v>
      </c>
      <c r="F3121" s="54" t="s">
        <v>1711</v>
      </c>
      <c r="G3121" s="54">
        <v>2656335.088</v>
      </c>
      <c r="H3121" s="54">
        <v>1257043.54</v>
      </c>
      <c r="I3121" s="54" t="s">
        <v>21</v>
      </c>
      <c r="J3121" s="55">
        <v>39630</v>
      </c>
    </row>
    <row r="3122" spans="1:10" x14ac:dyDescent="0.3">
      <c r="A3122" s="54" t="s">
        <v>1915</v>
      </c>
      <c r="B3122" s="54">
        <v>5246</v>
      </c>
      <c r="C3122" s="56" t="s">
        <v>23</v>
      </c>
      <c r="D3122" s="54" t="s">
        <v>1914</v>
      </c>
      <c r="E3122" s="54">
        <v>4104</v>
      </c>
      <c r="F3122" s="54" t="s">
        <v>1711</v>
      </c>
      <c r="G3122" s="54">
        <v>2656496.267</v>
      </c>
      <c r="H3122" s="54">
        <v>1255581.003</v>
      </c>
      <c r="I3122" s="54" t="s">
        <v>21</v>
      </c>
      <c r="J3122" s="55">
        <v>39630</v>
      </c>
    </row>
    <row r="3123" spans="1:10" x14ac:dyDescent="0.3">
      <c r="A3123" s="54" t="s">
        <v>1869</v>
      </c>
      <c r="B3123" s="54">
        <v>5272</v>
      </c>
      <c r="C3123" s="56" t="s">
        <v>23</v>
      </c>
      <c r="D3123" s="54" t="s">
        <v>1869</v>
      </c>
      <c r="E3123" s="54">
        <v>4164</v>
      </c>
      <c r="F3123" s="54" t="s">
        <v>1711</v>
      </c>
      <c r="G3123" s="54">
        <v>2652187.835</v>
      </c>
      <c r="H3123" s="54">
        <v>1265582.5830000001</v>
      </c>
      <c r="I3123" s="54" t="s">
        <v>21</v>
      </c>
      <c r="J3123" s="55">
        <v>39630</v>
      </c>
    </row>
    <row r="3124" spans="1:10" x14ac:dyDescent="0.3">
      <c r="A3124" s="54" t="s">
        <v>1851</v>
      </c>
      <c r="B3124" s="54">
        <v>5273</v>
      </c>
      <c r="C3124" s="56" t="s">
        <v>23</v>
      </c>
      <c r="D3124" s="54" t="s">
        <v>1846</v>
      </c>
      <c r="E3124" s="54">
        <v>4184</v>
      </c>
      <c r="F3124" s="54" t="s">
        <v>1711</v>
      </c>
      <c r="G3124" s="54">
        <v>2651806.3879999998</v>
      </c>
      <c r="H3124" s="54">
        <v>1267517.0460000001</v>
      </c>
      <c r="I3124" s="54" t="s">
        <v>21</v>
      </c>
      <c r="J3124" s="55">
        <v>39630</v>
      </c>
    </row>
    <row r="3125" spans="1:10" x14ac:dyDescent="0.3">
      <c r="A3125" s="54" t="s">
        <v>1850</v>
      </c>
      <c r="B3125" s="54">
        <v>5274</v>
      </c>
      <c r="C3125" s="56" t="s">
        <v>23</v>
      </c>
      <c r="D3125" s="54" t="s">
        <v>1846</v>
      </c>
      <c r="E3125" s="54">
        <v>4184</v>
      </c>
      <c r="F3125" s="54" t="s">
        <v>1711</v>
      </c>
      <c r="G3125" s="54">
        <v>2651773.673</v>
      </c>
      <c r="H3125" s="54">
        <v>1268984.2</v>
      </c>
      <c r="I3125" s="54" t="s">
        <v>21</v>
      </c>
      <c r="J3125" s="55">
        <v>39630</v>
      </c>
    </row>
    <row r="3126" spans="1:10" x14ac:dyDescent="0.3">
      <c r="A3126" s="54" t="s">
        <v>1849</v>
      </c>
      <c r="B3126" s="54">
        <v>5275</v>
      </c>
      <c r="C3126" s="56" t="s">
        <v>23</v>
      </c>
      <c r="D3126" s="54" t="s">
        <v>1846</v>
      </c>
      <c r="E3126" s="54">
        <v>4184</v>
      </c>
      <c r="F3126" s="54" t="s">
        <v>1711</v>
      </c>
      <c r="G3126" s="54">
        <v>2650909.6069999998</v>
      </c>
      <c r="H3126" s="54">
        <v>1269591.1240000001</v>
      </c>
      <c r="I3126" s="54" t="s">
        <v>21</v>
      </c>
      <c r="J3126" s="55">
        <v>39630</v>
      </c>
    </row>
    <row r="3127" spans="1:10" x14ac:dyDescent="0.3">
      <c r="A3127" s="54" t="s">
        <v>1848</v>
      </c>
      <c r="B3127" s="54">
        <v>5276</v>
      </c>
      <c r="C3127" s="56" t="s">
        <v>23</v>
      </c>
      <c r="D3127" s="54" t="s">
        <v>1846</v>
      </c>
      <c r="E3127" s="54">
        <v>4184</v>
      </c>
      <c r="F3127" s="54" t="s">
        <v>1711</v>
      </c>
      <c r="G3127" s="54">
        <v>2654085.111</v>
      </c>
      <c r="H3127" s="54">
        <v>1268895.382</v>
      </c>
      <c r="I3127" s="54" t="s">
        <v>21</v>
      </c>
      <c r="J3127" s="55">
        <v>39630</v>
      </c>
    </row>
    <row r="3128" spans="1:10" x14ac:dyDescent="0.3">
      <c r="A3128" s="54" t="s">
        <v>1847</v>
      </c>
      <c r="B3128" s="54">
        <v>5277</v>
      </c>
      <c r="C3128" s="56" t="s">
        <v>23</v>
      </c>
      <c r="D3128" s="54" t="s">
        <v>1846</v>
      </c>
      <c r="E3128" s="54">
        <v>4184</v>
      </c>
      <c r="F3128" s="54" t="s">
        <v>1711</v>
      </c>
      <c r="G3128" s="54">
        <v>2654693.577</v>
      </c>
      <c r="H3128" s="54">
        <v>1266175.763</v>
      </c>
      <c r="I3128" s="54" t="s">
        <v>21</v>
      </c>
      <c r="J3128" s="55">
        <v>39630</v>
      </c>
    </row>
    <row r="3129" spans="1:10" x14ac:dyDescent="0.3">
      <c r="A3129" s="54" t="s">
        <v>1993</v>
      </c>
      <c r="B3129" s="54">
        <v>5300</v>
      </c>
      <c r="C3129" s="56" t="s">
        <v>23</v>
      </c>
      <c r="D3129" s="54" t="s">
        <v>1992</v>
      </c>
      <c r="E3129" s="54">
        <v>4021</v>
      </c>
      <c r="F3129" s="54" t="s">
        <v>1711</v>
      </c>
      <c r="G3129" s="54">
        <v>2661993.0350000001</v>
      </c>
      <c r="H3129" s="54">
        <v>1260029.1769999999</v>
      </c>
      <c r="I3129" s="54" t="s">
        <v>21</v>
      </c>
      <c r="J3129" s="55">
        <v>39630</v>
      </c>
    </row>
    <row r="3130" spans="1:10" x14ac:dyDescent="0.3">
      <c r="A3130" s="54" t="s">
        <v>1965</v>
      </c>
      <c r="B3130" s="54">
        <v>5301</v>
      </c>
      <c r="C3130" s="56" t="s">
        <v>23</v>
      </c>
      <c r="D3130" s="54" t="s">
        <v>1963</v>
      </c>
      <c r="E3130" s="54">
        <v>4044</v>
      </c>
      <c r="F3130" s="54" t="s">
        <v>1711</v>
      </c>
      <c r="G3130" s="54">
        <v>2660432.861</v>
      </c>
      <c r="H3130" s="54">
        <v>1262980.2150000001</v>
      </c>
      <c r="I3130" s="54" t="s">
        <v>21</v>
      </c>
      <c r="J3130" s="55">
        <v>39630</v>
      </c>
    </row>
    <row r="3131" spans="1:10" x14ac:dyDescent="0.3">
      <c r="A3131" s="54" t="s">
        <v>1960</v>
      </c>
      <c r="B3131" s="54">
        <v>5303</v>
      </c>
      <c r="C3131" s="56" t="s">
        <v>23</v>
      </c>
      <c r="D3131" s="54" t="s">
        <v>1960</v>
      </c>
      <c r="E3131" s="54">
        <v>4047</v>
      </c>
      <c r="F3131" s="54" t="s">
        <v>1711</v>
      </c>
      <c r="G3131" s="54">
        <v>2660923.1639999999</v>
      </c>
      <c r="H3131" s="54">
        <v>1264785.727</v>
      </c>
      <c r="I3131" s="54" t="s">
        <v>21</v>
      </c>
      <c r="J3131" s="55">
        <v>39630</v>
      </c>
    </row>
    <row r="3132" spans="1:10" x14ac:dyDescent="0.3">
      <c r="A3132" s="54" t="s">
        <v>1734</v>
      </c>
      <c r="B3132" s="54">
        <v>5304</v>
      </c>
      <c r="C3132" s="56" t="s">
        <v>23</v>
      </c>
      <c r="D3132" s="54" t="s">
        <v>1734</v>
      </c>
      <c r="E3132" s="54">
        <v>4305</v>
      </c>
      <c r="F3132" s="54" t="s">
        <v>1711</v>
      </c>
      <c r="G3132" s="54">
        <v>2664411.2829999998</v>
      </c>
      <c r="H3132" s="54">
        <v>1264418.067</v>
      </c>
      <c r="I3132" s="54" t="s">
        <v>21</v>
      </c>
      <c r="J3132" s="55">
        <v>39630</v>
      </c>
    </row>
    <row r="3133" spans="1:10" x14ac:dyDescent="0.3">
      <c r="A3133" s="54" t="s">
        <v>1735</v>
      </c>
      <c r="B3133" s="54">
        <v>5305</v>
      </c>
      <c r="C3133" s="56" t="s">
        <v>23</v>
      </c>
      <c r="D3133" s="54" t="s">
        <v>1734</v>
      </c>
      <c r="E3133" s="54">
        <v>4305</v>
      </c>
      <c r="F3133" s="54" t="s">
        <v>1711</v>
      </c>
      <c r="G3133" s="54">
        <v>2664446.2450000001</v>
      </c>
      <c r="H3133" s="54">
        <v>1266474.1839999999</v>
      </c>
      <c r="I3133" s="54" t="s">
        <v>21</v>
      </c>
      <c r="J3133" s="55">
        <v>39630</v>
      </c>
    </row>
    <row r="3134" spans="1:10" x14ac:dyDescent="0.3">
      <c r="A3134" s="54" t="s">
        <v>1721</v>
      </c>
      <c r="B3134" s="54">
        <v>5306</v>
      </c>
      <c r="C3134" s="56" t="s">
        <v>23</v>
      </c>
      <c r="D3134" s="54" t="s">
        <v>1721</v>
      </c>
      <c r="E3134" s="54">
        <v>4320</v>
      </c>
      <c r="F3134" s="54" t="s">
        <v>1711</v>
      </c>
      <c r="G3134" s="54">
        <v>2663742.2149999999</v>
      </c>
      <c r="H3134" s="54">
        <v>1268108.8489999999</v>
      </c>
      <c r="I3134" s="54" t="s">
        <v>21</v>
      </c>
      <c r="J3134" s="55">
        <v>39630</v>
      </c>
    </row>
    <row r="3135" spans="1:10" x14ac:dyDescent="0.3">
      <c r="A3135" s="54" t="s">
        <v>1736</v>
      </c>
      <c r="B3135" s="54">
        <v>5312</v>
      </c>
      <c r="C3135" s="56" t="s">
        <v>23</v>
      </c>
      <c r="D3135" s="54" t="s">
        <v>1736</v>
      </c>
      <c r="E3135" s="54">
        <v>4304</v>
      </c>
      <c r="F3135" s="54" t="s">
        <v>1711</v>
      </c>
      <c r="G3135" s="54">
        <v>2661166.3229999999</v>
      </c>
      <c r="H3135" s="54">
        <v>1267422.95</v>
      </c>
      <c r="I3135" s="54" t="s">
        <v>21</v>
      </c>
      <c r="J3135" s="55">
        <v>39630</v>
      </c>
    </row>
    <row r="3136" spans="1:10" x14ac:dyDescent="0.3">
      <c r="A3136" s="54" t="s">
        <v>1731</v>
      </c>
      <c r="B3136" s="54">
        <v>5313</v>
      </c>
      <c r="C3136" s="56" t="s">
        <v>23</v>
      </c>
      <c r="D3136" s="54" t="s">
        <v>1731</v>
      </c>
      <c r="E3136" s="54">
        <v>4309</v>
      </c>
      <c r="F3136" s="54" t="s">
        <v>1711</v>
      </c>
      <c r="G3136" s="54">
        <v>2661013.182</v>
      </c>
      <c r="H3136" s="54">
        <v>1271217.622</v>
      </c>
      <c r="I3136" s="54" t="s">
        <v>21</v>
      </c>
      <c r="J3136" s="55">
        <v>39630</v>
      </c>
    </row>
    <row r="3137" spans="1:10" x14ac:dyDescent="0.3">
      <c r="A3137" s="54" t="s">
        <v>1738</v>
      </c>
      <c r="B3137" s="54">
        <v>5314</v>
      </c>
      <c r="C3137" s="56" t="s">
        <v>23</v>
      </c>
      <c r="D3137" s="54" t="s">
        <v>1737</v>
      </c>
      <c r="E3137" s="54">
        <v>4303</v>
      </c>
      <c r="F3137" s="54" t="s">
        <v>1711</v>
      </c>
      <c r="G3137" s="54">
        <v>2660201.216</v>
      </c>
      <c r="H3137" s="54">
        <v>1269024.554</v>
      </c>
      <c r="I3137" s="54" t="s">
        <v>21</v>
      </c>
      <c r="J3137" s="55">
        <v>39630</v>
      </c>
    </row>
    <row r="3138" spans="1:10" x14ac:dyDescent="0.3">
      <c r="A3138" s="54" t="s">
        <v>1737</v>
      </c>
      <c r="B3138" s="54">
        <v>5315</v>
      </c>
      <c r="C3138" s="56" t="s">
        <v>23</v>
      </c>
      <c r="D3138" s="54" t="s">
        <v>1737</v>
      </c>
      <c r="E3138" s="54">
        <v>4303</v>
      </c>
      <c r="F3138" s="54" t="s">
        <v>1711</v>
      </c>
      <c r="G3138" s="54">
        <v>2658667.3139999998</v>
      </c>
      <c r="H3138" s="54">
        <v>1267213.6040000001</v>
      </c>
      <c r="I3138" s="54" t="s">
        <v>21</v>
      </c>
      <c r="J3138" s="55">
        <v>39630</v>
      </c>
    </row>
    <row r="3139" spans="1:10" x14ac:dyDescent="0.3">
      <c r="A3139" s="54" t="s">
        <v>1725</v>
      </c>
      <c r="B3139" s="54">
        <v>5316</v>
      </c>
      <c r="C3139" s="56" t="s">
        <v>23</v>
      </c>
      <c r="D3139" s="54" t="s">
        <v>1725</v>
      </c>
      <c r="E3139" s="54">
        <v>4313</v>
      </c>
      <c r="F3139" s="54" t="s">
        <v>1711</v>
      </c>
      <c r="G3139" s="54">
        <v>2658630.1290000002</v>
      </c>
      <c r="H3139" s="54">
        <v>1271037.3740000001</v>
      </c>
      <c r="I3139" s="54" t="s">
        <v>21</v>
      </c>
      <c r="J3139" s="55">
        <v>39630</v>
      </c>
    </row>
    <row r="3140" spans="1:10" x14ac:dyDescent="0.3">
      <c r="A3140" s="54" t="s">
        <v>1726</v>
      </c>
      <c r="B3140" s="54">
        <v>5317</v>
      </c>
      <c r="C3140" s="56" t="s">
        <v>23</v>
      </c>
      <c r="D3140" s="54" t="s">
        <v>1725</v>
      </c>
      <c r="E3140" s="54">
        <v>4313</v>
      </c>
      <c r="F3140" s="54" t="s">
        <v>1711</v>
      </c>
      <c r="G3140" s="54">
        <v>2656735.7050000001</v>
      </c>
      <c r="H3140" s="54">
        <v>1269354.7350000001</v>
      </c>
      <c r="I3140" s="54" t="s">
        <v>21</v>
      </c>
      <c r="J3140" s="55">
        <v>39630</v>
      </c>
    </row>
    <row r="3141" spans="1:10" x14ac:dyDescent="0.3">
      <c r="A3141" s="54" t="s">
        <v>1913</v>
      </c>
      <c r="B3141" s="54">
        <v>5318</v>
      </c>
      <c r="C3141" s="56" t="s">
        <v>23</v>
      </c>
      <c r="D3141" s="54" t="s">
        <v>1913</v>
      </c>
      <c r="E3141" s="54">
        <v>4105</v>
      </c>
      <c r="F3141" s="54" t="s">
        <v>1711</v>
      </c>
      <c r="G3141" s="54">
        <v>2656446.2400000002</v>
      </c>
      <c r="H3141" s="54">
        <v>1267053.4639999999</v>
      </c>
      <c r="I3141" s="54" t="s">
        <v>21</v>
      </c>
      <c r="J3141" s="55">
        <v>39630</v>
      </c>
    </row>
    <row r="3142" spans="1:10" x14ac:dyDescent="0.3">
      <c r="A3142" s="54" t="s">
        <v>1730</v>
      </c>
      <c r="B3142" s="54">
        <v>5322</v>
      </c>
      <c r="C3142" s="56" t="s">
        <v>23</v>
      </c>
      <c r="D3142" s="54" t="s">
        <v>1731</v>
      </c>
      <c r="E3142" s="54">
        <v>4309</v>
      </c>
      <c r="F3142" s="54" t="s">
        <v>1711</v>
      </c>
      <c r="G3142" s="54">
        <v>2659419.6630000002</v>
      </c>
      <c r="H3142" s="54">
        <v>1272074.1599999999</v>
      </c>
      <c r="I3142" s="54" t="s">
        <v>21</v>
      </c>
      <c r="J3142" s="55">
        <v>39630</v>
      </c>
    </row>
    <row r="3143" spans="1:10" x14ac:dyDescent="0.3">
      <c r="A3143" s="54" t="s">
        <v>1730</v>
      </c>
      <c r="B3143" s="54">
        <v>5322</v>
      </c>
      <c r="C3143" s="56" t="s">
        <v>23</v>
      </c>
      <c r="D3143" s="54" t="s">
        <v>1730</v>
      </c>
      <c r="E3143" s="54">
        <v>4310</v>
      </c>
      <c r="F3143" s="54" t="s">
        <v>1711</v>
      </c>
      <c r="G3143" s="54">
        <v>2660659.3050000002</v>
      </c>
      <c r="H3143" s="54">
        <v>1273053.7919999999</v>
      </c>
      <c r="I3143" s="54" t="s">
        <v>21</v>
      </c>
      <c r="J3143" s="55">
        <v>39630</v>
      </c>
    </row>
    <row r="3144" spans="1:10" x14ac:dyDescent="0.3">
      <c r="A3144" s="54" t="s">
        <v>1720</v>
      </c>
      <c r="B3144" s="54">
        <v>5323</v>
      </c>
      <c r="C3144" s="56" t="s">
        <v>23</v>
      </c>
      <c r="D3144" s="54" t="s">
        <v>1712</v>
      </c>
      <c r="E3144" s="54">
        <v>4324</v>
      </c>
      <c r="F3144" s="54" t="s">
        <v>1711</v>
      </c>
      <c r="G3144" s="54">
        <v>2662661.0070000002</v>
      </c>
      <c r="H3144" s="54">
        <v>1272360.9080000001</v>
      </c>
      <c r="I3144" s="54" t="s">
        <v>21</v>
      </c>
      <c r="J3144" s="55">
        <v>39630</v>
      </c>
    </row>
    <row r="3145" spans="1:10" x14ac:dyDescent="0.3">
      <c r="A3145" s="54" t="s">
        <v>1732</v>
      </c>
      <c r="B3145" s="54">
        <v>5324</v>
      </c>
      <c r="C3145" s="56" t="s">
        <v>23</v>
      </c>
      <c r="D3145" s="54" t="s">
        <v>1732</v>
      </c>
      <c r="E3145" s="54">
        <v>4307</v>
      </c>
      <c r="F3145" s="54" t="s">
        <v>1711</v>
      </c>
      <c r="G3145" s="54">
        <v>2657470.281</v>
      </c>
      <c r="H3145" s="54">
        <v>1273266.9140000001</v>
      </c>
      <c r="I3145" s="54" t="s">
        <v>21</v>
      </c>
      <c r="J3145" s="55">
        <v>39630</v>
      </c>
    </row>
    <row r="3146" spans="1:10" x14ac:dyDescent="0.3">
      <c r="A3146" s="54" t="s">
        <v>1729</v>
      </c>
      <c r="B3146" s="54">
        <v>5325</v>
      </c>
      <c r="C3146" s="56" t="s">
        <v>23</v>
      </c>
      <c r="D3146" s="54" t="s">
        <v>1729</v>
      </c>
      <c r="E3146" s="54">
        <v>4311</v>
      </c>
      <c r="F3146" s="54" t="s">
        <v>1711</v>
      </c>
      <c r="G3146" s="54">
        <v>2655559.3319999999</v>
      </c>
      <c r="H3146" s="54">
        <v>1270977.7520000001</v>
      </c>
      <c r="I3146" s="54" t="s">
        <v>21</v>
      </c>
      <c r="J3146" s="55">
        <v>39630</v>
      </c>
    </row>
    <row r="3147" spans="1:10" x14ac:dyDescent="0.3">
      <c r="A3147" s="54" t="s">
        <v>1858</v>
      </c>
      <c r="B3147" s="54">
        <v>5326</v>
      </c>
      <c r="C3147" s="56" t="s">
        <v>23</v>
      </c>
      <c r="D3147" s="54" t="s">
        <v>1858</v>
      </c>
      <c r="E3147" s="54">
        <v>4176</v>
      </c>
      <c r="F3147" s="54" t="s">
        <v>1711</v>
      </c>
      <c r="G3147" s="54">
        <v>2652963.5550000002</v>
      </c>
      <c r="H3147" s="54">
        <v>1270625.2660000001</v>
      </c>
      <c r="I3147" s="54" t="s">
        <v>21</v>
      </c>
      <c r="J3147" s="55">
        <v>39630</v>
      </c>
    </row>
    <row r="3148" spans="1:10" x14ac:dyDescent="0.3">
      <c r="A3148" s="54" t="s">
        <v>1719</v>
      </c>
      <c r="B3148" s="54">
        <v>5330</v>
      </c>
      <c r="C3148" s="56" t="s">
        <v>23</v>
      </c>
      <c r="D3148" s="54" t="s">
        <v>1712</v>
      </c>
      <c r="E3148" s="54">
        <v>4324</v>
      </c>
      <c r="F3148" s="54" t="s">
        <v>1711</v>
      </c>
      <c r="G3148" s="54">
        <v>2664402.4759999998</v>
      </c>
      <c r="H3148" s="54">
        <v>1271603.105</v>
      </c>
      <c r="I3148" s="54" t="s">
        <v>21</v>
      </c>
      <c r="J3148" s="55">
        <v>39630</v>
      </c>
    </row>
    <row r="3149" spans="1:10" x14ac:dyDescent="0.3">
      <c r="A3149" s="54" t="s">
        <v>1718</v>
      </c>
      <c r="B3149" s="54">
        <v>5332</v>
      </c>
      <c r="C3149" s="56" t="s">
        <v>23</v>
      </c>
      <c r="D3149" s="54" t="s">
        <v>1712</v>
      </c>
      <c r="E3149" s="54">
        <v>4324</v>
      </c>
      <c r="F3149" s="54" t="s">
        <v>1711</v>
      </c>
      <c r="G3149" s="54">
        <v>2666430.7059999998</v>
      </c>
      <c r="H3149" s="54">
        <v>1268951.746</v>
      </c>
      <c r="I3149" s="54" t="s">
        <v>21</v>
      </c>
      <c r="J3149" s="55">
        <v>39630</v>
      </c>
    </row>
    <row r="3150" spans="1:10" x14ac:dyDescent="0.3">
      <c r="A3150" s="54" t="s">
        <v>1717</v>
      </c>
      <c r="B3150" s="54">
        <v>5333</v>
      </c>
      <c r="C3150" s="56" t="s">
        <v>23</v>
      </c>
      <c r="D3150" s="54" t="s">
        <v>1712</v>
      </c>
      <c r="E3150" s="54">
        <v>4324</v>
      </c>
      <c r="F3150" s="54" t="s">
        <v>1711</v>
      </c>
      <c r="G3150" s="54">
        <v>2665843.9190000002</v>
      </c>
      <c r="H3150" s="54">
        <v>1267496.05</v>
      </c>
      <c r="I3150" s="54" t="s">
        <v>21</v>
      </c>
      <c r="J3150" s="55">
        <v>39630</v>
      </c>
    </row>
    <row r="3151" spans="1:10" x14ac:dyDescent="0.3">
      <c r="A3151" s="54" t="s">
        <v>1716</v>
      </c>
      <c r="B3151" s="54">
        <v>5334</v>
      </c>
      <c r="C3151" s="56" t="s">
        <v>23</v>
      </c>
      <c r="D3151" s="54" t="s">
        <v>1712</v>
      </c>
      <c r="E3151" s="54">
        <v>4324</v>
      </c>
      <c r="F3151" s="54" t="s">
        <v>1711</v>
      </c>
      <c r="G3151" s="54">
        <v>2667575.861</v>
      </c>
      <c r="H3151" s="54">
        <v>1267172.523</v>
      </c>
      <c r="I3151" s="54" t="s">
        <v>21</v>
      </c>
      <c r="J3151" s="55">
        <v>39630</v>
      </c>
    </row>
    <row r="3152" spans="1:10" x14ac:dyDescent="0.3">
      <c r="A3152" s="54" t="s">
        <v>1992</v>
      </c>
      <c r="B3152" s="54">
        <v>5400</v>
      </c>
      <c r="C3152" s="56" t="s">
        <v>23</v>
      </c>
      <c r="D3152" s="54" t="s">
        <v>1992</v>
      </c>
      <c r="E3152" s="54">
        <v>4021</v>
      </c>
      <c r="F3152" s="54" t="s">
        <v>1711</v>
      </c>
      <c r="G3152" s="54">
        <v>2664344.7110000001</v>
      </c>
      <c r="H3152" s="54">
        <v>1258027.6029999999</v>
      </c>
      <c r="I3152" s="54" t="s">
        <v>21</v>
      </c>
      <c r="J3152" s="55">
        <v>39630</v>
      </c>
    </row>
    <row r="3153" spans="1:10" x14ac:dyDescent="0.3">
      <c r="A3153" s="54" t="s">
        <v>1992</v>
      </c>
      <c r="B3153" s="54">
        <v>5404</v>
      </c>
      <c r="C3153" s="56" t="s">
        <v>23</v>
      </c>
      <c r="D3153" s="54" t="s">
        <v>1992</v>
      </c>
      <c r="E3153" s="54">
        <v>4021</v>
      </c>
      <c r="F3153" s="54" t="s">
        <v>1711</v>
      </c>
      <c r="G3153" s="54">
        <v>2663304.304</v>
      </c>
      <c r="H3153" s="54">
        <v>1256345.2390000001</v>
      </c>
      <c r="I3153" s="54" t="s">
        <v>21</v>
      </c>
      <c r="J3153" s="55">
        <v>39630</v>
      </c>
    </row>
    <row r="3154" spans="1:10" x14ac:dyDescent="0.3">
      <c r="A3154" s="54" t="s">
        <v>1985</v>
      </c>
      <c r="B3154" s="54">
        <v>5405</v>
      </c>
      <c r="C3154" s="56" t="s">
        <v>46</v>
      </c>
      <c r="D3154" s="54" t="s">
        <v>1992</v>
      </c>
      <c r="E3154" s="54">
        <v>4021</v>
      </c>
      <c r="F3154" s="54" t="s">
        <v>1711</v>
      </c>
      <c r="G3154" s="54">
        <v>2664389.3679999998</v>
      </c>
      <c r="H3154" s="54">
        <v>1256230.2420000001</v>
      </c>
      <c r="I3154" s="54" t="s">
        <v>21</v>
      </c>
      <c r="J3154" s="55">
        <v>39630</v>
      </c>
    </row>
    <row r="3155" spans="1:10" x14ac:dyDescent="0.3">
      <c r="A3155" s="54" t="s">
        <v>1985</v>
      </c>
      <c r="B3155" s="54">
        <v>5405</v>
      </c>
      <c r="C3155" s="56" t="s">
        <v>46</v>
      </c>
      <c r="D3155" s="54" t="s">
        <v>1984</v>
      </c>
      <c r="E3155" s="54">
        <v>4027</v>
      </c>
      <c r="F3155" s="54" t="s">
        <v>1711</v>
      </c>
      <c r="G3155" s="54">
        <v>2664627.3769999999</v>
      </c>
      <c r="H3155" s="54">
        <v>1255314.2779999999</v>
      </c>
      <c r="I3155" s="54" t="s">
        <v>21</v>
      </c>
      <c r="J3155" s="55">
        <v>39630</v>
      </c>
    </row>
    <row r="3156" spans="1:10" x14ac:dyDescent="0.3">
      <c r="A3156" s="54" t="s">
        <v>1989</v>
      </c>
      <c r="B3156" s="54">
        <v>5406</v>
      </c>
      <c r="C3156" s="56" t="s">
        <v>46</v>
      </c>
      <c r="D3156" s="54" t="s">
        <v>1992</v>
      </c>
      <c r="E3156" s="54">
        <v>4021</v>
      </c>
      <c r="F3156" s="54" t="s">
        <v>1711</v>
      </c>
      <c r="G3156" s="54">
        <v>2662399.9649999999</v>
      </c>
      <c r="H3156" s="54">
        <v>1254493.291</v>
      </c>
      <c r="I3156" s="54" t="s">
        <v>21</v>
      </c>
      <c r="J3156" s="55">
        <v>39630</v>
      </c>
    </row>
    <row r="3157" spans="1:10" x14ac:dyDescent="0.3">
      <c r="A3157" s="54" t="s">
        <v>1989</v>
      </c>
      <c r="B3157" s="54">
        <v>5406</v>
      </c>
      <c r="C3157" s="56" t="s">
        <v>46</v>
      </c>
      <c r="D3157" s="54" t="s">
        <v>1987</v>
      </c>
      <c r="E3157" s="54">
        <v>4024</v>
      </c>
      <c r="F3157" s="54" t="s">
        <v>1711</v>
      </c>
      <c r="G3157" s="54">
        <v>2662025.7140000002</v>
      </c>
      <c r="H3157" s="54">
        <v>1254450.179</v>
      </c>
      <c r="I3157" s="54" t="s">
        <v>21</v>
      </c>
      <c r="J3157" s="55">
        <v>39630</v>
      </c>
    </row>
    <row r="3158" spans="1:10" x14ac:dyDescent="0.3">
      <c r="A3158" s="54" t="s">
        <v>1986</v>
      </c>
      <c r="B3158" s="54">
        <v>5408</v>
      </c>
      <c r="C3158" s="56" t="s">
        <v>23</v>
      </c>
      <c r="D3158" s="54" t="s">
        <v>1986</v>
      </c>
      <c r="E3158" s="54">
        <v>4026</v>
      </c>
      <c r="F3158" s="54" t="s">
        <v>1711</v>
      </c>
      <c r="G3158" s="54">
        <v>2667012.1609999998</v>
      </c>
      <c r="H3158" s="54">
        <v>1259161.605</v>
      </c>
      <c r="I3158" s="54" t="s">
        <v>21</v>
      </c>
      <c r="J3158" s="55">
        <v>39630</v>
      </c>
    </row>
    <row r="3159" spans="1:10" x14ac:dyDescent="0.3">
      <c r="A3159" s="54" t="s">
        <v>1981</v>
      </c>
      <c r="B3159" s="54">
        <v>5412</v>
      </c>
      <c r="C3159" s="56" t="s">
        <v>23</v>
      </c>
      <c r="D3159" s="54" t="s">
        <v>1981</v>
      </c>
      <c r="E3159" s="54">
        <v>4029</v>
      </c>
      <c r="F3159" s="54" t="s">
        <v>1711</v>
      </c>
      <c r="G3159" s="54">
        <v>2660706.7519999999</v>
      </c>
      <c r="H3159" s="54">
        <v>1259110.835</v>
      </c>
      <c r="I3159" s="54" t="s">
        <v>21</v>
      </c>
      <c r="J3159" s="55">
        <v>39630</v>
      </c>
    </row>
    <row r="3160" spans="1:10" x14ac:dyDescent="0.3">
      <c r="A3160" s="54" t="s">
        <v>1982</v>
      </c>
      <c r="B3160" s="54">
        <v>5412</v>
      </c>
      <c r="C3160" s="56" t="s">
        <v>54</v>
      </c>
      <c r="D3160" s="54" t="s">
        <v>1981</v>
      </c>
      <c r="E3160" s="54">
        <v>4029</v>
      </c>
      <c r="F3160" s="54" t="s">
        <v>1711</v>
      </c>
      <c r="G3160" s="54">
        <v>2660443.8810000001</v>
      </c>
      <c r="H3160" s="54">
        <v>1260935.42</v>
      </c>
      <c r="I3160" s="54" t="s">
        <v>21</v>
      </c>
      <c r="J3160" s="55">
        <v>40544</v>
      </c>
    </row>
    <row r="3161" spans="1:10" x14ac:dyDescent="0.3">
      <c r="A3161" s="54" t="s">
        <v>1988</v>
      </c>
      <c r="B3161" s="54">
        <v>5413</v>
      </c>
      <c r="C3161" s="56" t="s">
        <v>23</v>
      </c>
      <c r="D3161" s="54" t="s">
        <v>1987</v>
      </c>
      <c r="E3161" s="54">
        <v>4024</v>
      </c>
      <c r="F3161" s="54" t="s">
        <v>1711</v>
      </c>
      <c r="G3161" s="54">
        <v>2662456.9849999999</v>
      </c>
      <c r="H3161" s="54">
        <v>1255987.7150000001</v>
      </c>
      <c r="I3161" s="54" t="s">
        <v>21</v>
      </c>
      <c r="J3161" s="55">
        <v>39630</v>
      </c>
    </row>
    <row r="3162" spans="1:10" x14ac:dyDescent="0.3">
      <c r="A3162" s="54" t="s">
        <v>1973</v>
      </c>
      <c r="B3162" s="54">
        <v>5415</v>
      </c>
      <c r="C3162" s="56" t="s">
        <v>54</v>
      </c>
      <c r="D3162" s="54" t="s">
        <v>1971</v>
      </c>
      <c r="E3162" s="54">
        <v>4038</v>
      </c>
      <c r="F3162" s="54" t="s">
        <v>1711</v>
      </c>
      <c r="G3162" s="54">
        <v>2666212.477</v>
      </c>
      <c r="H3162" s="54">
        <v>1260179.3419999999</v>
      </c>
      <c r="I3162" s="54" t="s">
        <v>21</v>
      </c>
      <c r="J3162" s="55">
        <v>39630</v>
      </c>
    </row>
    <row r="3163" spans="1:10" x14ac:dyDescent="0.3">
      <c r="A3163" s="54" t="s">
        <v>1974</v>
      </c>
      <c r="B3163" s="54">
        <v>5415</v>
      </c>
      <c r="C3163" s="56" t="s">
        <v>23</v>
      </c>
      <c r="D3163" s="54" t="s">
        <v>1971</v>
      </c>
      <c r="E3163" s="54">
        <v>4038</v>
      </c>
      <c r="F3163" s="54" t="s">
        <v>1711</v>
      </c>
      <c r="G3163" s="54">
        <v>2664580.65</v>
      </c>
      <c r="H3163" s="54">
        <v>1260863.676</v>
      </c>
      <c r="I3163" s="54" t="s">
        <v>21</v>
      </c>
      <c r="J3163" s="55">
        <v>39630</v>
      </c>
    </row>
    <row r="3164" spans="1:10" x14ac:dyDescent="0.3">
      <c r="A3164" s="54" t="s">
        <v>1972</v>
      </c>
      <c r="B3164" s="54">
        <v>5415</v>
      </c>
      <c r="C3164" s="56" t="s">
        <v>46</v>
      </c>
      <c r="D3164" s="54" t="s">
        <v>1971</v>
      </c>
      <c r="E3164" s="54">
        <v>4038</v>
      </c>
      <c r="F3164" s="54" t="s">
        <v>1711</v>
      </c>
      <c r="G3164" s="54">
        <v>2665168.4739999999</v>
      </c>
      <c r="H3164" s="54">
        <v>1259612.4639999999</v>
      </c>
      <c r="I3164" s="54" t="s">
        <v>21</v>
      </c>
      <c r="J3164" s="55">
        <v>39630</v>
      </c>
    </row>
    <row r="3165" spans="1:10" x14ac:dyDescent="0.3">
      <c r="A3165" s="54" t="s">
        <v>1964</v>
      </c>
      <c r="B3165" s="54">
        <v>5416</v>
      </c>
      <c r="C3165" s="56" t="s">
        <v>23</v>
      </c>
      <c r="D3165" s="54" t="s">
        <v>1971</v>
      </c>
      <c r="E3165" s="54">
        <v>4038</v>
      </c>
      <c r="F3165" s="54" t="s">
        <v>1711</v>
      </c>
      <c r="G3165" s="54">
        <v>2663379.5860000001</v>
      </c>
      <c r="H3165" s="54">
        <v>1261311.548</v>
      </c>
      <c r="I3165" s="54" t="s">
        <v>21</v>
      </c>
      <c r="J3165" s="55">
        <v>39630</v>
      </c>
    </row>
    <row r="3166" spans="1:10" x14ac:dyDescent="0.3">
      <c r="A3166" s="54" t="s">
        <v>1964</v>
      </c>
      <c r="B3166" s="54">
        <v>5416</v>
      </c>
      <c r="C3166" s="56" t="s">
        <v>23</v>
      </c>
      <c r="D3166" s="54" t="s">
        <v>1963</v>
      </c>
      <c r="E3166" s="54">
        <v>4044</v>
      </c>
      <c r="F3166" s="54" t="s">
        <v>1711</v>
      </c>
      <c r="G3166" s="54">
        <v>2662696.1409999998</v>
      </c>
      <c r="H3166" s="54">
        <v>1261507.4909999999</v>
      </c>
      <c r="I3166" s="54" t="s">
        <v>21</v>
      </c>
      <c r="J3166" s="55">
        <v>39630</v>
      </c>
    </row>
    <row r="3167" spans="1:10" x14ac:dyDescent="0.3">
      <c r="A3167" s="54" t="s">
        <v>1963</v>
      </c>
      <c r="B3167" s="54">
        <v>5417</v>
      </c>
      <c r="C3167" s="56" t="s">
        <v>23</v>
      </c>
      <c r="D3167" s="54" t="s">
        <v>1963</v>
      </c>
      <c r="E3167" s="54">
        <v>4044</v>
      </c>
      <c r="F3167" s="54" t="s">
        <v>1711</v>
      </c>
      <c r="G3167" s="54">
        <v>2661600.1039999998</v>
      </c>
      <c r="H3167" s="54">
        <v>1261774.794</v>
      </c>
      <c r="I3167" s="54" t="s">
        <v>21</v>
      </c>
      <c r="J3167" s="55">
        <v>39630</v>
      </c>
    </row>
    <row r="3168" spans="1:10" x14ac:dyDescent="0.3">
      <c r="A3168" s="54" t="s">
        <v>1956</v>
      </c>
      <c r="B3168" s="54">
        <v>5420</v>
      </c>
      <c r="C3168" s="56" t="s">
        <v>23</v>
      </c>
      <c r="D3168" s="54" t="s">
        <v>1956</v>
      </c>
      <c r="E3168" s="54">
        <v>4049</v>
      </c>
      <c r="F3168" s="54" t="s">
        <v>1711</v>
      </c>
      <c r="G3168" s="54">
        <v>2668268.6009999998</v>
      </c>
      <c r="H3168" s="54">
        <v>1260930.02</v>
      </c>
      <c r="I3168" s="54" t="s">
        <v>21</v>
      </c>
      <c r="J3168" s="55">
        <v>39630</v>
      </c>
    </row>
    <row r="3169" spans="1:10" x14ac:dyDescent="0.3">
      <c r="A3169" s="54" t="s">
        <v>1983</v>
      </c>
      <c r="B3169" s="54">
        <v>5423</v>
      </c>
      <c r="C3169" s="56" t="s">
        <v>23</v>
      </c>
      <c r="D3169" s="54" t="s">
        <v>1983</v>
      </c>
      <c r="E3169" s="54">
        <v>4028</v>
      </c>
      <c r="F3169" s="54" t="s">
        <v>1711</v>
      </c>
      <c r="G3169" s="54">
        <v>2666449.6009999998</v>
      </c>
      <c r="H3169" s="54">
        <v>1261222.294</v>
      </c>
      <c r="I3169" s="54" t="s">
        <v>21</v>
      </c>
      <c r="J3169" s="55">
        <v>39630</v>
      </c>
    </row>
    <row r="3170" spans="1:10" x14ac:dyDescent="0.3">
      <c r="A3170" s="54" t="s">
        <v>1723</v>
      </c>
      <c r="B3170" s="54">
        <v>5425</v>
      </c>
      <c r="C3170" s="56" t="s">
        <v>23</v>
      </c>
      <c r="D3170" s="54" t="s">
        <v>1723</v>
      </c>
      <c r="E3170" s="54">
        <v>4318</v>
      </c>
      <c r="F3170" s="54" t="s">
        <v>1711</v>
      </c>
      <c r="G3170" s="54">
        <v>2669881.7170000002</v>
      </c>
      <c r="H3170" s="54">
        <v>1264550.2220000001</v>
      </c>
      <c r="I3170" s="54" t="s">
        <v>21</v>
      </c>
      <c r="J3170" s="55">
        <v>39630</v>
      </c>
    </row>
    <row r="3171" spans="1:10" x14ac:dyDescent="0.3">
      <c r="A3171" s="54" t="s">
        <v>1728</v>
      </c>
      <c r="B3171" s="54">
        <v>5426</v>
      </c>
      <c r="C3171" s="56" t="s">
        <v>23</v>
      </c>
      <c r="D3171" s="54" t="s">
        <v>1727</v>
      </c>
      <c r="E3171" s="54">
        <v>4312</v>
      </c>
      <c r="F3171" s="54" t="s">
        <v>1711</v>
      </c>
      <c r="G3171" s="54">
        <v>2666516.0350000001</v>
      </c>
      <c r="H3171" s="54">
        <v>1264352.8929999999</v>
      </c>
      <c r="I3171" s="54" t="s">
        <v>21</v>
      </c>
      <c r="J3171" s="55">
        <v>39630</v>
      </c>
    </row>
    <row r="3172" spans="1:10" x14ac:dyDescent="0.3">
      <c r="A3172" s="54" t="s">
        <v>1959</v>
      </c>
      <c r="B3172" s="54">
        <v>5430</v>
      </c>
      <c r="C3172" s="56" t="s">
        <v>23</v>
      </c>
      <c r="D3172" s="54" t="s">
        <v>1959</v>
      </c>
      <c r="E3172" s="54">
        <v>4045</v>
      </c>
      <c r="F3172" s="54" t="s">
        <v>1711</v>
      </c>
      <c r="G3172" s="54">
        <v>2668100.9369999999</v>
      </c>
      <c r="H3172" s="54">
        <v>1257270.3430000001</v>
      </c>
      <c r="I3172" s="54" t="s">
        <v>21</v>
      </c>
      <c r="J3172" s="55">
        <v>39630</v>
      </c>
    </row>
    <row r="3173" spans="1:10" x14ac:dyDescent="0.3">
      <c r="A3173" s="54" t="s">
        <v>1959</v>
      </c>
      <c r="B3173" s="54">
        <v>5430</v>
      </c>
      <c r="C3173" s="56" t="s">
        <v>23</v>
      </c>
      <c r="D3173" s="54" t="s">
        <v>1957</v>
      </c>
      <c r="E3173" s="54">
        <v>4048</v>
      </c>
      <c r="F3173" s="54" t="s">
        <v>1711</v>
      </c>
      <c r="G3173" s="54">
        <v>2668029.5649999999</v>
      </c>
      <c r="H3173" s="54">
        <v>1255525.9990000001</v>
      </c>
      <c r="I3173" s="54" t="s">
        <v>21</v>
      </c>
      <c r="J3173" s="55">
        <v>39630</v>
      </c>
    </row>
    <row r="3174" spans="1:10" x14ac:dyDescent="0.3">
      <c r="A3174" s="54" t="s">
        <v>1977</v>
      </c>
      <c r="B3174" s="54">
        <v>5432</v>
      </c>
      <c r="C3174" s="56" t="s">
        <v>23</v>
      </c>
      <c r="D3174" s="54" t="s">
        <v>1977</v>
      </c>
      <c r="E3174" s="54">
        <v>4034</v>
      </c>
      <c r="F3174" s="54" t="s">
        <v>1711</v>
      </c>
      <c r="G3174" s="54">
        <v>2666876.9240000001</v>
      </c>
      <c r="H3174" s="54">
        <v>1255248.145</v>
      </c>
      <c r="I3174" s="54" t="s">
        <v>21</v>
      </c>
      <c r="J3174" s="55">
        <v>39630</v>
      </c>
    </row>
    <row r="3175" spans="1:10" x14ac:dyDescent="0.3">
      <c r="A3175" s="54" t="s">
        <v>1957</v>
      </c>
      <c r="B3175" s="54">
        <v>5436</v>
      </c>
      <c r="C3175" s="56" t="s">
        <v>23</v>
      </c>
      <c r="D3175" s="54" t="s">
        <v>1957</v>
      </c>
      <c r="E3175" s="54">
        <v>4048</v>
      </c>
      <c r="F3175" s="54" t="s">
        <v>1711</v>
      </c>
      <c r="G3175" s="54">
        <v>2669653.8539999998</v>
      </c>
      <c r="H3175" s="54">
        <v>1255587.0919999999</v>
      </c>
      <c r="I3175" s="54" t="s">
        <v>21</v>
      </c>
      <c r="J3175" s="55">
        <v>39630</v>
      </c>
    </row>
    <row r="3176" spans="1:10" x14ac:dyDescent="0.3">
      <c r="A3176" s="54" t="s">
        <v>1984</v>
      </c>
      <c r="B3176" s="54">
        <v>5442</v>
      </c>
      <c r="C3176" s="56" t="s">
        <v>23</v>
      </c>
      <c r="D3176" s="54" t="s">
        <v>1984</v>
      </c>
      <c r="E3176" s="54">
        <v>4027</v>
      </c>
      <c r="F3176" s="54" t="s">
        <v>1711</v>
      </c>
      <c r="G3176" s="54">
        <v>2664268.1469999999</v>
      </c>
      <c r="H3176" s="54">
        <v>1254300.395</v>
      </c>
      <c r="I3176" s="54" t="s">
        <v>21</v>
      </c>
      <c r="J3176" s="55">
        <v>39630</v>
      </c>
    </row>
    <row r="3177" spans="1:10" x14ac:dyDescent="0.3">
      <c r="A3177" s="54" t="s">
        <v>1976</v>
      </c>
      <c r="B3177" s="54">
        <v>5443</v>
      </c>
      <c r="C3177" s="56" t="s">
        <v>23</v>
      </c>
      <c r="D3177" s="54" t="s">
        <v>1976</v>
      </c>
      <c r="E3177" s="54">
        <v>4035</v>
      </c>
      <c r="F3177" s="54" t="s">
        <v>1711</v>
      </c>
      <c r="G3177" s="54">
        <v>2665136.824</v>
      </c>
      <c r="H3177" s="54">
        <v>1252797.9790000001</v>
      </c>
      <c r="I3177" s="54" t="s">
        <v>21</v>
      </c>
      <c r="J3177" s="55">
        <v>39630</v>
      </c>
    </row>
    <row r="3178" spans="1:10" x14ac:dyDescent="0.3">
      <c r="A3178" s="54" t="s">
        <v>1979</v>
      </c>
      <c r="B3178" s="54">
        <v>5444</v>
      </c>
      <c r="C3178" s="56" t="s">
        <v>23</v>
      </c>
      <c r="D3178" s="54" t="s">
        <v>1979</v>
      </c>
      <c r="E3178" s="54">
        <v>4031</v>
      </c>
      <c r="F3178" s="54" t="s">
        <v>1711</v>
      </c>
      <c r="G3178" s="54">
        <v>2667031.017</v>
      </c>
      <c r="H3178" s="54">
        <v>1249074.128</v>
      </c>
      <c r="I3178" s="54" t="s">
        <v>21</v>
      </c>
      <c r="J3178" s="55">
        <v>39630</v>
      </c>
    </row>
    <row r="3179" spans="1:10" x14ac:dyDescent="0.3">
      <c r="A3179" s="54" t="s">
        <v>1947</v>
      </c>
      <c r="B3179" s="54">
        <v>5445</v>
      </c>
      <c r="C3179" s="56" t="s">
        <v>23</v>
      </c>
      <c r="D3179" s="54" t="s">
        <v>1947</v>
      </c>
      <c r="E3179" s="54">
        <v>4066</v>
      </c>
      <c r="F3179" s="54" t="s">
        <v>1711</v>
      </c>
      <c r="G3179" s="54">
        <v>2667931.665</v>
      </c>
      <c r="H3179" s="54">
        <v>1247087.821</v>
      </c>
      <c r="I3179" s="54" t="s">
        <v>21</v>
      </c>
      <c r="J3179" s="55">
        <v>39630</v>
      </c>
    </row>
    <row r="3180" spans="1:10" x14ac:dyDescent="0.3">
      <c r="A3180" s="54" t="s">
        <v>1975</v>
      </c>
      <c r="B3180" s="54">
        <v>5452</v>
      </c>
      <c r="C3180" s="56" t="s">
        <v>23</v>
      </c>
      <c r="D3180" s="54" t="s">
        <v>1975</v>
      </c>
      <c r="E3180" s="54">
        <v>4037</v>
      </c>
      <c r="F3180" s="54" t="s">
        <v>1711</v>
      </c>
      <c r="G3180" s="54">
        <v>2666717.8849999998</v>
      </c>
      <c r="H3180" s="54">
        <v>1252939.476</v>
      </c>
      <c r="I3180" s="54" t="s">
        <v>21</v>
      </c>
      <c r="J3180" s="55">
        <v>39630</v>
      </c>
    </row>
    <row r="3181" spans="1:10" x14ac:dyDescent="0.3">
      <c r="A3181" s="54" t="s">
        <v>1970</v>
      </c>
      <c r="B3181" s="54">
        <v>5453</v>
      </c>
      <c r="C3181" s="56" t="s">
        <v>23</v>
      </c>
      <c r="D3181" s="54" t="s">
        <v>1970</v>
      </c>
      <c r="E3181" s="54">
        <v>4039</v>
      </c>
      <c r="F3181" s="54" t="s">
        <v>1711</v>
      </c>
      <c r="G3181" s="54">
        <v>2667623.7850000001</v>
      </c>
      <c r="H3181" s="54">
        <v>1251174.517</v>
      </c>
      <c r="I3181" s="54" t="s">
        <v>21</v>
      </c>
      <c r="J3181" s="55">
        <v>39630</v>
      </c>
    </row>
    <row r="3182" spans="1:10" x14ac:dyDescent="0.3">
      <c r="A3182" s="54" t="s">
        <v>1991</v>
      </c>
      <c r="B3182" s="54">
        <v>5454</v>
      </c>
      <c r="C3182" s="56" t="s">
        <v>23</v>
      </c>
      <c r="D3182" s="54" t="s">
        <v>1991</v>
      </c>
      <c r="E3182" s="54">
        <v>4022</v>
      </c>
      <c r="F3182" s="54" t="s">
        <v>1711</v>
      </c>
      <c r="G3182" s="54">
        <v>2668683.855</v>
      </c>
      <c r="H3182" s="54">
        <v>1249405.5759999999</v>
      </c>
      <c r="I3182" s="54" t="s">
        <v>21</v>
      </c>
      <c r="J3182" s="55">
        <v>39630</v>
      </c>
    </row>
    <row r="3183" spans="1:10" x14ac:dyDescent="0.3">
      <c r="A3183" s="54" t="s">
        <v>1722</v>
      </c>
      <c r="B3183" s="54">
        <v>5462</v>
      </c>
      <c r="C3183" s="56" t="s">
        <v>23</v>
      </c>
      <c r="D3183" s="54" t="s">
        <v>4393</v>
      </c>
      <c r="E3183" s="54">
        <v>93</v>
      </c>
      <c r="F3183" s="54" t="s">
        <v>4195</v>
      </c>
      <c r="G3183" s="54">
        <v>2672454.8330000001</v>
      </c>
      <c r="H3183" s="54">
        <v>1264539.743</v>
      </c>
      <c r="I3183" s="54" t="s">
        <v>21</v>
      </c>
      <c r="J3183" s="55">
        <v>39630</v>
      </c>
    </row>
    <row r="3184" spans="1:10" x14ac:dyDescent="0.3">
      <c r="A3184" s="54" t="s">
        <v>1722</v>
      </c>
      <c r="B3184" s="54">
        <v>5462</v>
      </c>
      <c r="C3184" s="56" t="s">
        <v>23</v>
      </c>
      <c r="D3184" s="54" t="s">
        <v>1722</v>
      </c>
      <c r="E3184" s="54">
        <v>4319</v>
      </c>
      <c r="F3184" s="54" t="s">
        <v>1711</v>
      </c>
      <c r="G3184" s="54">
        <v>2671690.5699999998</v>
      </c>
      <c r="H3184" s="54">
        <v>1266004.7279999999</v>
      </c>
      <c r="I3184" s="54" t="s">
        <v>21</v>
      </c>
      <c r="J3184" s="55">
        <v>39630</v>
      </c>
    </row>
    <row r="3185" spans="1:10" x14ac:dyDescent="0.3">
      <c r="A3185" s="54" t="s">
        <v>1715</v>
      </c>
      <c r="B3185" s="54">
        <v>5463</v>
      </c>
      <c r="C3185" s="56" t="s">
        <v>23</v>
      </c>
      <c r="D3185" s="54" t="s">
        <v>1712</v>
      </c>
      <c r="E3185" s="54">
        <v>4324</v>
      </c>
      <c r="F3185" s="54" t="s">
        <v>1711</v>
      </c>
      <c r="G3185" s="54">
        <v>2669898.7719999999</v>
      </c>
      <c r="H3185" s="54">
        <v>1267342.3030000001</v>
      </c>
      <c r="I3185" s="54" t="s">
        <v>21</v>
      </c>
      <c r="J3185" s="55">
        <v>39630</v>
      </c>
    </row>
    <row r="3186" spans="1:10" x14ac:dyDescent="0.3">
      <c r="A3186" s="54" t="s">
        <v>1714</v>
      </c>
      <c r="B3186" s="54">
        <v>5464</v>
      </c>
      <c r="C3186" s="56" t="s">
        <v>23</v>
      </c>
      <c r="D3186" s="54" t="s">
        <v>1712</v>
      </c>
      <c r="E3186" s="54">
        <v>4324</v>
      </c>
      <c r="F3186" s="54" t="s">
        <v>1711</v>
      </c>
      <c r="G3186" s="54">
        <v>2670601.679</v>
      </c>
      <c r="H3186" s="54">
        <v>1268752.318</v>
      </c>
      <c r="I3186" s="54" t="s">
        <v>21</v>
      </c>
      <c r="J3186" s="55">
        <v>39630</v>
      </c>
    </row>
    <row r="3187" spans="1:10" x14ac:dyDescent="0.3">
      <c r="A3187" s="54" t="s">
        <v>1724</v>
      </c>
      <c r="B3187" s="54">
        <v>5465</v>
      </c>
      <c r="C3187" s="56" t="s">
        <v>23</v>
      </c>
      <c r="D3187" s="54" t="s">
        <v>1724</v>
      </c>
      <c r="E3187" s="54">
        <v>4314</v>
      </c>
      <c r="F3187" s="54" t="s">
        <v>1711</v>
      </c>
      <c r="G3187" s="54">
        <v>2668444.2850000001</v>
      </c>
      <c r="H3187" s="54">
        <v>1268337.4029999999</v>
      </c>
      <c r="I3187" s="54" t="s">
        <v>21</v>
      </c>
      <c r="J3187" s="55">
        <v>39630</v>
      </c>
    </row>
    <row r="3188" spans="1:10" x14ac:dyDescent="0.3">
      <c r="A3188" s="54" t="s">
        <v>1713</v>
      </c>
      <c r="B3188" s="54">
        <v>5466</v>
      </c>
      <c r="C3188" s="56" t="s">
        <v>23</v>
      </c>
      <c r="D3188" s="54" t="s">
        <v>1712</v>
      </c>
      <c r="E3188" s="54">
        <v>4324</v>
      </c>
      <c r="F3188" s="54" t="s">
        <v>1711</v>
      </c>
      <c r="G3188" s="54">
        <v>2673837.86</v>
      </c>
      <c r="H3188" s="54">
        <v>1269037.3060000001</v>
      </c>
      <c r="I3188" s="54" t="s">
        <v>21</v>
      </c>
      <c r="J3188" s="55">
        <v>39630</v>
      </c>
    </row>
    <row r="3189" spans="1:10" x14ac:dyDescent="0.3">
      <c r="A3189" s="54" t="s">
        <v>1733</v>
      </c>
      <c r="B3189" s="54">
        <v>5467</v>
      </c>
      <c r="C3189" s="56" t="s">
        <v>23</v>
      </c>
      <c r="D3189" s="54" t="s">
        <v>1733</v>
      </c>
      <c r="E3189" s="54">
        <v>4306</v>
      </c>
      <c r="F3189" s="54" t="s">
        <v>1711</v>
      </c>
      <c r="G3189" s="54">
        <v>2672746.639</v>
      </c>
      <c r="H3189" s="54">
        <v>1267848.7439999999</v>
      </c>
      <c r="I3189" s="54" t="s">
        <v>21</v>
      </c>
      <c r="J3189" s="55">
        <v>39630</v>
      </c>
    </row>
    <row r="3190" spans="1:10" x14ac:dyDescent="0.3">
      <c r="A3190" s="54" t="s">
        <v>1827</v>
      </c>
      <c r="B3190" s="54">
        <v>5502</v>
      </c>
      <c r="C3190" s="56" t="s">
        <v>23</v>
      </c>
      <c r="D3190" s="54" t="s">
        <v>1827</v>
      </c>
      <c r="E3190" s="54">
        <v>4200</v>
      </c>
      <c r="F3190" s="54" t="s">
        <v>1711</v>
      </c>
      <c r="G3190" s="54">
        <v>2651578.1009999998</v>
      </c>
      <c r="H3190" s="54">
        <v>1248215.6059999999</v>
      </c>
      <c r="I3190" s="54" t="s">
        <v>21</v>
      </c>
      <c r="J3190" s="55">
        <v>39630</v>
      </c>
    </row>
    <row r="3191" spans="1:10" x14ac:dyDescent="0.3">
      <c r="A3191" s="54" t="s">
        <v>1815</v>
      </c>
      <c r="B3191" s="54">
        <v>5503</v>
      </c>
      <c r="C3191" s="56" t="s">
        <v>23</v>
      </c>
      <c r="D3191" s="54" t="s">
        <v>1815</v>
      </c>
      <c r="E3191" s="54">
        <v>4207</v>
      </c>
      <c r="F3191" s="54" t="s">
        <v>1711</v>
      </c>
      <c r="G3191" s="54">
        <v>2652843.753</v>
      </c>
      <c r="H3191" s="54">
        <v>1247401.0560000001</v>
      </c>
      <c r="I3191" s="54" t="s">
        <v>21</v>
      </c>
      <c r="J3191" s="55">
        <v>39630</v>
      </c>
    </row>
    <row r="3192" spans="1:10" x14ac:dyDescent="0.3">
      <c r="A3192" s="54" t="s">
        <v>1818</v>
      </c>
      <c r="B3192" s="54">
        <v>5504</v>
      </c>
      <c r="C3192" s="56" t="s">
        <v>23</v>
      </c>
      <c r="D3192" s="54" t="s">
        <v>1818</v>
      </c>
      <c r="E3192" s="54">
        <v>4205</v>
      </c>
      <c r="F3192" s="54" t="s">
        <v>1711</v>
      </c>
      <c r="G3192" s="54">
        <v>2658671.13</v>
      </c>
      <c r="H3192" s="54">
        <v>1250519.8910000001</v>
      </c>
      <c r="I3192" s="54" t="s">
        <v>21</v>
      </c>
      <c r="J3192" s="55">
        <v>39630</v>
      </c>
    </row>
    <row r="3193" spans="1:10" x14ac:dyDescent="0.3">
      <c r="A3193" s="54" t="s">
        <v>1833</v>
      </c>
      <c r="B3193" s="54">
        <v>5505</v>
      </c>
      <c r="C3193" s="56" t="s">
        <v>23</v>
      </c>
      <c r="D3193" s="54" t="s">
        <v>1833</v>
      </c>
      <c r="E3193" s="54">
        <v>4193</v>
      </c>
      <c r="F3193" s="54" t="s">
        <v>1711</v>
      </c>
      <c r="G3193" s="54">
        <v>2658855.5699999998</v>
      </c>
      <c r="H3193" s="54">
        <v>1252549.0970000001</v>
      </c>
      <c r="I3193" s="54" t="s">
        <v>21</v>
      </c>
      <c r="J3193" s="55">
        <v>39630</v>
      </c>
    </row>
    <row r="3194" spans="1:10" x14ac:dyDescent="0.3">
      <c r="A3194" s="54" t="s">
        <v>1962</v>
      </c>
      <c r="B3194" s="54">
        <v>5506</v>
      </c>
      <c r="C3194" s="56" t="s">
        <v>23</v>
      </c>
      <c r="D3194" s="54" t="s">
        <v>1962</v>
      </c>
      <c r="E3194" s="54">
        <v>4032</v>
      </c>
      <c r="F3194" s="54" t="s">
        <v>1711</v>
      </c>
      <c r="G3194" s="54">
        <v>2659988.7370000002</v>
      </c>
      <c r="H3194" s="54">
        <v>1251744.1769999999</v>
      </c>
      <c r="I3194" s="54" t="s">
        <v>21</v>
      </c>
      <c r="J3194" s="55">
        <v>39630</v>
      </c>
    </row>
    <row r="3195" spans="1:10" x14ac:dyDescent="0.3">
      <c r="A3195" s="54" t="s">
        <v>1962</v>
      </c>
      <c r="B3195" s="54">
        <v>5506</v>
      </c>
      <c r="C3195" s="56" t="s">
        <v>23</v>
      </c>
      <c r="D3195" s="54" t="s">
        <v>1961</v>
      </c>
      <c r="E3195" s="54">
        <v>4046</v>
      </c>
      <c r="F3195" s="54" t="s">
        <v>1711</v>
      </c>
      <c r="G3195" s="54">
        <v>2660516.0580000002</v>
      </c>
      <c r="H3195" s="54">
        <v>1252384.558</v>
      </c>
      <c r="I3195" s="54" t="s">
        <v>21</v>
      </c>
      <c r="J3195" s="55">
        <v>39630</v>
      </c>
    </row>
    <row r="3196" spans="1:10" x14ac:dyDescent="0.3">
      <c r="A3196" s="54" t="s">
        <v>1978</v>
      </c>
      <c r="B3196" s="54">
        <v>5507</v>
      </c>
      <c r="C3196" s="56" t="s">
        <v>23</v>
      </c>
      <c r="D3196" s="54" t="s">
        <v>1978</v>
      </c>
      <c r="E3196" s="54">
        <v>4033</v>
      </c>
      <c r="F3196" s="54" t="s">
        <v>1711</v>
      </c>
      <c r="G3196" s="54">
        <v>2662936.3029999998</v>
      </c>
      <c r="H3196" s="54">
        <v>1252517.777</v>
      </c>
      <c r="I3196" s="54" t="s">
        <v>21</v>
      </c>
      <c r="J3196" s="55">
        <v>39630</v>
      </c>
    </row>
    <row r="3197" spans="1:10" x14ac:dyDescent="0.3">
      <c r="A3197" s="54" t="s">
        <v>1961</v>
      </c>
      <c r="B3197" s="54">
        <v>5512</v>
      </c>
      <c r="C3197" s="56" t="s">
        <v>23</v>
      </c>
      <c r="D3197" s="54" t="s">
        <v>1961</v>
      </c>
      <c r="E3197" s="54">
        <v>4046</v>
      </c>
      <c r="F3197" s="54" t="s">
        <v>1711</v>
      </c>
      <c r="G3197" s="54">
        <v>2661448.926</v>
      </c>
      <c r="H3197" s="54">
        <v>1252255.2339999999</v>
      </c>
      <c r="I3197" s="54" t="s">
        <v>21</v>
      </c>
      <c r="J3197" s="55">
        <v>39630</v>
      </c>
    </row>
    <row r="3198" spans="1:10" x14ac:dyDescent="0.3">
      <c r="A3198" s="54" t="s">
        <v>1935</v>
      </c>
      <c r="B3198" s="54">
        <v>5522</v>
      </c>
      <c r="C3198" s="56" t="s">
        <v>23</v>
      </c>
      <c r="D3198" s="54" t="s">
        <v>1945</v>
      </c>
      <c r="E3198" s="54">
        <v>4068</v>
      </c>
      <c r="F3198" s="54" t="s">
        <v>1711</v>
      </c>
      <c r="G3198" s="54">
        <v>2663224.139</v>
      </c>
      <c r="H3198" s="54">
        <v>1248958.95</v>
      </c>
      <c r="I3198" s="54" t="s">
        <v>21</v>
      </c>
      <c r="J3198" s="55">
        <v>39630</v>
      </c>
    </row>
    <row r="3199" spans="1:10" x14ac:dyDescent="0.3">
      <c r="A3199" s="54" t="s">
        <v>1935</v>
      </c>
      <c r="B3199" s="54">
        <v>5522</v>
      </c>
      <c r="C3199" s="56" t="s">
        <v>23</v>
      </c>
      <c r="D3199" s="54" t="s">
        <v>1935</v>
      </c>
      <c r="E3199" s="54">
        <v>4077</v>
      </c>
      <c r="F3199" s="54" t="s">
        <v>1711</v>
      </c>
      <c r="G3199" s="54">
        <v>2663431.3760000002</v>
      </c>
      <c r="H3199" s="54">
        <v>1249977.013</v>
      </c>
      <c r="I3199" s="54" t="s">
        <v>21</v>
      </c>
      <c r="J3199" s="55">
        <v>39630</v>
      </c>
    </row>
    <row r="3200" spans="1:10" x14ac:dyDescent="0.3">
      <c r="A3200" s="54" t="s">
        <v>1942</v>
      </c>
      <c r="B3200" s="54">
        <v>5524</v>
      </c>
      <c r="C3200" s="56" t="s">
        <v>46</v>
      </c>
      <c r="D3200" s="54" t="s">
        <v>1941</v>
      </c>
      <c r="E3200" s="54">
        <v>4072</v>
      </c>
      <c r="F3200" s="54" t="s">
        <v>1711</v>
      </c>
      <c r="G3200" s="54">
        <v>2664804.4079999998</v>
      </c>
      <c r="H3200" s="54">
        <v>1249343.855</v>
      </c>
      <c r="I3200" s="54" t="s">
        <v>21</v>
      </c>
      <c r="J3200" s="55">
        <v>39630</v>
      </c>
    </row>
    <row r="3201" spans="1:10" x14ac:dyDescent="0.3">
      <c r="A3201" s="54" t="s">
        <v>1943</v>
      </c>
      <c r="B3201" s="54">
        <v>5524</v>
      </c>
      <c r="C3201" s="56" t="s">
        <v>23</v>
      </c>
      <c r="D3201" s="54" t="s">
        <v>1941</v>
      </c>
      <c r="E3201" s="54">
        <v>4072</v>
      </c>
      <c r="F3201" s="54" t="s">
        <v>1711</v>
      </c>
      <c r="G3201" s="54">
        <v>2664462.2629999998</v>
      </c>
      <c r="H3201" s="54">
        <v>1247427.129</v>
      </c>
      <c r="I3201" s="54" t="s">
        <v>21</v>
      </c>
      <c r="J3201" s="55">
        <v>39630</v>
      </c>
    </row>
    <row r="3202" spans="1:10" x14ac:dyDescent="0.3">
      <c r="A3202" s="54" t="s">
        <v>1946</v>
      </c>
      <c r="B3202" s="54">
        <v>5525</v>
      </c>
      <c r="C3202" s="56" t="s">
        <v>23</v>
      </c>
      <c r="D3202" s="54" t="s">
        <v>1946</v>
      </c>
      <c r="E3202" s="54">
        <v>4067</v>
      </c>
      <c r="F3202" s="54" t="s">
        <v>1711</v>
      </c>
      <c r="G3202" s="54">
        <v>2665980.3130000001</v>
      </c>
      <c r="H3202" s="54">
        <v>1246799.4879999999</v>
      </c>
      <c r="I3202" s="54" t="s">
        <v>21</v>
      </c>
      <c r="J3202" s="55">
        <v>39630</v>
      </c>
    </row>
    <row r="3203" spans="1:10" x14ac:dyDescent="0.3">
      <c r="A3203" s="54" t="s">
        <v>1837</v>
      </c>
      <c r="B3203" s="54">
        <v>5600</v>
      </c>
      <c r="C3203" s="56" t="s">
        <v>44</v>
      </c>
      <c r="D3203" s="54" t="s">
        <v>1836</v>
      </c>
      <c r="E3203" s="54">
        <v>4191</v>
      </c>
      <c r="F3203" s="54" t="s">
        <v>1711</v>
      </c>
      <c r="G3203" s="54">
        <v>2657981.1370000001</v>
      </c>
      <c r="H3203" s="54">
        <v>1246643.6780000001</v>
      </c>
      <c r="I3203" s="54" t="s">
        <v>21</v>
      </c>
      <c r="J3203" s="55">
        <v>39630</v>
      </c>
    </row>
    <row r="3204" spans="1:10" x14ac:dyDescent="0.3">
      <c r="A3204" s="54" t="s">
        <v>1826</v>
      </c>
      <c r="B3204" s="54">
        <v>5600</v>
      </c>
      <c r="C3204" s="56" t="s">
        <v>23</v>
      </c>
      <c r="D3204" s="54" t="s">
        <v>1826</v>
      </c>
      <c r="E3204" s="54">
        <v>4201</v>
      </c>
      <c r="F3204" s="54" t="s">
        <v>1711</v>
      </c>
      <c r="G3204" s="54">
        <v>2655562.057</v>
      </c>
      <c r="H3204" s="54">
        <v>1247985.763</v>
      </c>
      <c r="I3204" s="54" t="s">
        <v>21</v>
      </c>
      <c r="J3204" s="55">
        <v>39630</v>
      </c>
    </row>
    <row r="3205" spans="1:10" x14ac:dyDescent="0.3">
      <c r="A3205" s="54" t="s">
        <v>1812</v>
      </c>
      <c r="B3205" s="54">
        <v>5603</v>
      </c>
      <c r="C3205" s="56" t="s">
        <v>23</v>
      </c>
      <c r="D3205" s="54" t="s">
        <v>1812</v>
      </c>
      <c r="E3205" s="54">
        <v>4210</v>
      </c>
      <c r="F3205" s="54" t="s">
        <v>1711</v>
      </c>
      <c r="G3205" s="54">
        <v>2654404.665</v>
      </c>
      <c r="H3205" s="54">
        <v>1247484.1640000001</v>
      </c>
      <c r="I3205" s="54" t="s">
        <v>21</v>
      </c>
      <c r="J3205" s="55">
        <v>39630</v>
      </c>
    </row>
    <row r="3206" spans="1:10" x14ac:dyDescent="0.3">
      <c r="A3206" s="54" t="s">
        <v>1819</v>
      </c>
      <c r="B3206" s="54">
        <v>5604</v>
      </c>
      <c r="C3206" s="56" t="s">
        <v>23</v>
      </c>
      <c r="D3206" s="54" t="s">
        <v>1932</v>
      </c>
      <c r="E3206" s="54">
        <v>4065</v>
      </c>
      <c r="F3206" s="54" t="s">
        <v>1711</v>
      </c>
      <c r="G3206" s="54">
        <v>2659580.25</v>
      </c>
      <c r="H3206" s="54">
        <v>1249500.1969999999</v>
      </c>
      <c r="I3206" s="54" t="s">
        <v>21</v>
      </c>
      <c r="J3206" s="55">
        <v>39630</v>
      </c>
    </row>
    <row r="3207" spans="1:10" x14ac:dyDescent="0.3">
      <c r="A3207" s="54" t="s">
        <v>1819</v>
      </c>
      <c r="B3207" s="54">
        <v>5604</v>
      </c>
      <c r="C3207" s="56" t="s">
        <v>23</v>
      </c>
      <c r="D3207" s="54" t="s">
        <v>1819</v>
      </c>
      <c r="E3207" s="54">
        <v>4198</v>
      </c>
      <c r="F3207" s="54" t="s">
        <v>1711</v>
      </c>
      <c r="G3207" s="54">
        <v>2658733.4730000002</v>
      </c>
      <c r="H3207" s="54">
        <v>1248490.1470000001</v>
      </c>
      <c r="I3207" s="54" t="s">
        <v>21</v>
      </c>
      <c r="J3207" s="55">
        <v>39630</v>
      </c>
    </row>
    <row r="3208" spans="1:10" x14ac:dyDescent="0.3">
      <c r="A3208" s="54" t="s">
        <v>1819</v>
      </c>
      <c r="B3208" s="54">
        <v>5604</v>
      </c>
      <c r="C3208" s="56" t="s">
        <v>23</v>
      </c>
      <c r="D3208" s="54" t="s">
        <v>1818</v>
      </c>
      <c r="E3208" s="54">
        <v>4205</v>
      </c>
      <c r="F3208" s="54" t="s">
        <v>1711</v>
      </c>
      <c r="G3208" s="54">
        <v>2659410.4180000001</v>
      </c>
      <c r="H3208" s="54">
        <v>1249502.5689999999</v>
      </c>
      <c r="I3208" s="54" t="s">
        <v>21</v>
      </c>
      <c r="J3208" s="55">
        <v>39630</v>
      </c>
    </row>
    <row r="3209" spans="1:10" x14ac:dyDescent="0.3">
      <c r="A3209" s="54" t="s">
        <v>1932</v>
      </c>
      <c r="B3209" s="54">
        <v>5605</v>
      </c>
      <c r="C3209" s="56" t="s">
        <v>23</v>
      </c>
      <c r="D3209" s="54" t="s">
        <v>1932</v>
      </c>
      <c r="E3209" s="54">
        <v>4065</v>
      </c>
      <c r="F3209" s="54" t="s">
        <v>1711</v>
      </c>
      <c r="G3209" s="54">
        <v>2660930.074</v>
      </c>
      <c r="H3209" s="54">
        <v>1247411.32</v>
      </c>
      <c r="I3209" s="54" t="s">
        <v>21</v>
      </c>
      <c r="J3209" s="55">
        <v>39630</v>
      </c>
    </row>
    <row r="3210" spans="1:10" x14ac:dyDescent="0.3">
      <c r="A3210" s="54" t="s">
        <v>1932</v>
      </c>
      <c r="B3210" s="54">
        <v>5605</v>
      </c>
      <c r="C3210" s="56" t="s">
        <v>23</v>
      </c>
      <c r="D3210" s="54" t="s">
        <v>1927</v>
      </c>
      <c r="E3210" s="54">
        <v>4080</v>
      </c>
      <c r="F3210" s="54" t="s">
        <v>1711</v>
      </c>
      <c r="G3210" s="54">
        <v>2660399.7149999999</v>
      </c>
      <c r="H3210" s="54">
        <v>1246717.166</v>
      </c>
      <c r="I3210" s="54" t="s">
        <v>21</v>
      </c>
      <c r="J3210" s="55">
        <v>39630</v>
      </c>
    </row>
    <row r="3211" spans="1:10" x14ac:dyDescent="0.3">
      <c r="A3211" s="54" t="s">
        <v>1832</v>
      </c>
      <c r="B3211" s="54">
        <v>5606</v>
      </c>
      <c r="C3211" s="56" t="s">
        <v>23</v>
      </c>
      <c r="D3211" s="54" t="s">
        <v>1832</v>
      </c>
      <c r="E3211" s="54">
        <v>4194</v>
      </c>
      <c r="F3211" s="54" t="s">
        <v>1711</v>
      </c>
      <c r="G3211" s="54">
        <v>2659144.6209999998</v>
      </c>
      <c r="H3211" s="54">
        <v>1245875.8689999999</v>
      </c>
      <c r="I3211" s="54" t="s">
        <v>21</v>
      </c>
      <c r="J3211" s="55">
        <v>39630</v>
      </c>
    </row>
    <row r="3212" spans="1:10" x14ac:dyDescent="0.3">
      <c r="A3212" s="54" t="s">
        <v>1945</v>
      </c>
      <c r="B3212" s="54">
        <v>5607</v>
      </c>
      <c r="C3212" s="56" t="s">
        <v>23</v>
      </c>
      <c r="D3212" s="54" t="s">
        <v>1945</v>
      </c>
      <c r="E3212" s="54">
        <v>4068</v>
      </c>
      <c r="F3212" s="54" t="s">
        <v>1711</v>
      </c>
      <c r="G3212" s="54">
        <v>2661779.7650000001</v>
      </c>
      <c r="H3212" s="54">
        <v>1249212.493</v>
      </c>
      <c r="I3212" s="54" t="s">
        <v>21</v>
      </c>
      <c r="J3212" s="55">
        <v>39630</v>
      </c>
    </row>
    <row r="3213" spans="1:10" x14ac:dyDescent="0.3">
      <c r="A3213" s="54" t="s">
        <v>1967</v>
      </c>
      <c r="B3213" s="54">
        <v>5608</v>
      </c>
      <c r="C3213" s="56" t="s">
        <v>23</v>
      </c>
      <c r="D3213" s="54" t="s">
        <v>1966</v>
      </c>
      <c r="E3213" s="54">
        <v>4041</v>
      </c>
      <c r="F3213" s="54" t="s">
        <v>1711</v>
      </c>
      <c r="G3213" s="54">
        <v>2665278.3250000002</v>
      </c>
      <c r="H3213" s="54">
        <v>1250664.8929999999</v>
      </c>
      <c r="I3213" s="54" t="s">
        <v>21</v>
      </c>
      <c r="J3213" s="55">
        <v>39630</v>
      </c>
    </row>
    <row r="3214" spans="1:10" x14ac:dyDescent="0.3">
      <c r="A3214" s="54" t="s">
        <v>1929</v>
      </c>
      <c r="B3214" s="54">
        <v>5610</v>
      </c>
      <c r="C3214" s="56" t="s">
        <v>23</v>
      </c>
      <c r="D3214" s="54" t="s">
        <v>1927</v>
      </c>
      <c r="E3214" s="54">
        <v>4080</v>
      </c>
      <c r="F3214" s="54" t="s">
        <v>1711</v>
      </c>
      <c r="G3214" s="54">
        <v>2661981.176</v>
      </c>
      <c r="H3214" s="54">
        <v>1244659.696</v>
      </c>
      <c r="I3214" s="54" t="s">
        <v>21</v>
      </c>
      <c r="J3214" s="55">
        <v>39630</v>
      </c>
    </row>
    <row r="3215" spans="1:10" x14ac:dyDescent="0.3">
      <c r="A3215" s="54" t="s">
        <v>1929</v>
      </c>
      <c r="B3215" s="54">
        <v>5610</v>
      </c>
      <c r="C3215" s="56" t="s">
        <v>23</v>
      </c>
      <c r="D3215" s="54" t="s">
        <v>1926</v>
      </c>
      <c r="E3215" s="54">
        <v>4082</v>
      </c>
      <c r="F3215" s="54" t="s">
        <v>1711</v>
      </c>
      <c r="G3215" s="54">
        <v>2664008.5419999999</v>
      </c>
      <c r="H3215" s="54">
        <v>1244771.673</v>
      </c>
      <c r="I3215" s="54" t="s">
        <v>21</v>
      </c>
      <c r="J3215" s="55">
        <v>39630</v>
      </c>
    </row>
    <row r="3216" spans="1:10" x14ac:dyDescent="0.3">
      <c r="A3216" s="54" t="s">
        <v>1928</v>
      </c>
      <c r="B3216" s="54">
        <v>5611</v>
      </c>
      <c r="C3216" s="56" t="s">
        <v>23</v>
      </c>
      <c r="D3216" s="54" t="s">
        <v>1927</v>
      </c>
      <c r="E3216" s="54">
        <v>4080</v>
      </c>
      <c r="F3216" s="54" t="s">
        <v>1711</v>
      </c>
      <c r="G3216" s="54">
        <v>2661624.7239999999</v>
      </c>
      <c r="H3216" s="54">
        <v>1245944.0009999999</v>
      </c>
      <c r="I3216" s="54" t="s">
        <v>21</v>
      </c>
      <c r="J3216" s="55">
        <v>39630</v>
      </c>
    </row>
    <row r="3217" spans="1:10" x14ac:dyDescent="0.3">
      <c r="A3217" s="54" t="s">
        <v>1928</v>
      </c>
      <c r="B3217" s="54">
        <v>5611</v>
      </c>
      <c r="C3217" s="56" t="s">
        <v>23</v>
      </c>
      <c r="D3217" s="54" t="s">
        <v>1926</v>
      </c>
      <c r="E3217" s="54">
        <v>4082</v>
      </c>
      <c r="F3217" s="54" t="s">
        <v>1711</v>
      </c>
      <c r="G3217" s="54">
        <v>2662178.5499999998</v>
      </c>
      <c r="H3217" s="54">
        <v>1246354.4280000001</v>
      </c>
      <c r="I3217" s="54" t="s">
        <v>21</v>
      </c>
      <c r="J3217" s="55">
        <v>39630</v>
      </c>
    </row>
    <row r="3218" spans="1:10" x14ac:dyDescent="0.3">
      <c r="A3218" s="54" t="s">
        <v>1927</v>
      </c>
      <c r="B3218" s="54">
        <v>5612</v>
      </c>
      <c r="C3218" s="56" t="s">
        <v>23</v>
      </c>
      <c r="D3218" s="54" t="s">
        <v>1927</v>
      </c>
      <c r="E3218" s="54">
        <v>4080</v>
      </c>
      <c r="F3218" s="54" t="s">
        <v>1711</v>
      </c>
      <c r="G3218" s="54">
        <v>2660455.4709999999</v>
      </c>
      <c r="H3218" s="54">
        <v>1244422.5249999999</v>
      </c>
      <c r="I3218" s="54" t="s">
        <v>21</v>
      </c>
      <c r="J3218" s="55">
        <v>39630</v>
      </c>
    </row>
    <row r="3219" spans="1:10" x14ac:dyDescent="0.3">
      <c r="A3219" s="54" t="s">
        <v>1927</v>
      </c>
      <c r="B3219" s="54">
        <v>5612</v>
      </c>
      <c r="C3219" s="56" t="s">
        <v>23</v>
      </c>
      <c r="D3219" s="54" t="s">
        <v>1926</v>
      </c>
      <c r="E3219" s="54">
        <v>4082</v>
      </c>
      <c r="F3219" s="54" t="s">
        <v>1711</v>
      </c>
      <c r="G3219" s="54">
        <v>2662010.5159999998</v>
      </c>
      <c r="H3219" s="54">
        <v>1244964.3670000001</v>
      </c>
      <c r="I3219" s="54" t="s">
        <v>21</v>
      </c>
      <c r="J3219" s="55">
        <v>39630</v>
      </c>
    </row>
    <row r="3220" spans="1:10" x14ac:dyDescent="0.3">
      <c r="A3220" s="54" t="s">
        <v>1931</v>
      </c>
      <c r="B3220" s="54">
        <v>5613</v>
      </c>
      <c r="C3220" s="56" t="s">
        <v>23</v>
      </c>
      <c r="D3220" s="54" t="s">
        <v>1927</v>
      </c>
      <c r="E3220" s="54">
        <v>4080</v>
      </c>
      <c r="F3220" s="54" t="s">
        <v>1711</v>
      </c>
      <c r="G3220" s="54">
        <v>2660849.4369999999</v>
      </c>
      <c r="H3220" s="54">
        <v>1242521.905</v>
      </c>
      <c r="I3220" s="54" t="s">
        <v>21</v>
      </c>
      <c r="J3220" s="55">
        <v>39630</v>
      </c>
    </row>
    <row r="3221" spans="1:10" x14ac:dyDescent="0.3">
      <c r="A3221" s="54" t="s">
        <v>1936</v>
      </c>
      <c r="B3221" s="54">
        <v>5614</v>
      </c>
      <c r="C3221" s="56" t="s">
        <v>23</v>
      </c>
      <c r="D3221" s="54" t="s">
        <v>1936</v>
      </c>
      <c r="E3221" s="54">
        <v>4076</v>
      </c>
      <c r="F3221" s="54" t="s">
        <v>1711</v>
      </c>
      <c r="G3221" s="54">
        <v>2661419.4670000002</v>
      </c>
      <c r="H3221" s="54">
        <v>1240350.0900000001</v>
      </c>
      <c r="I3221" s="54" t="s">
        <v>21</v>
      </c>
      <c r="J3221" s="55">
        <v>39630</v>
      </c>
    </row>
    <row r="3222" spans="1:10" x14ac:dyDescent="0.3">
      <c r="A3222" s="54" t="s">
        <v>1825</v>
      </c>
      <c r="B3222" s="54">
        <v>5615</v>
      </c>
      <c r="C3222" s="56" t="s">
        <v>23</v>
      </c>
      <c r="D3222" s="54" t="s">
        <v>1825</v>
      </c>
      <c r="E3222" s="54">
        <v>4196</v>
      </c>
      <c r="F3222" s="54" t="s">
        <v>1711</v>
      </c>
      <c r="G3222" s="54">
        <v>2660879.9720000001</v>
      </c>
      <c r="H3222" s="54">
        <v>1238024.7050000001</v>
      </c>
      <c r="I3222" s="54" t="s">
        <v>21</v>
      </c>
      <c r="J3222" s="55">
        <v>39630</v>
      </c>
    </row>
    <row r="3223" spans="1:10" x14ac:dyDescent="0.3">
      <c r="A3223" s="54" t="s">
        <v>1825</v>
      </c>
      <c r="B3223" s="54">
        <v>5615</v>
      </c>
      <c r="C3223" s="56" t="s">
        <v>23</v>
      </c>
      <c r="D3223" s="54" t="s">
        <v>1823</v>
      </c>
      <c r="E3223" s="54">
        <v>4202</v>
      </c>
      <c r="F3223" s="54" t="s">
        <v>1711</v>
      </c>
      <c r="G3223" s="54">
        <v>2660220.1809999999</v>
      </c>
      <c r="H3223" s="54">
        <v>1238696.8359999999</v>
      </c>
      <c r="I3223" s="54" t="s">
        <v>21</v>
      </c>
      <c r="J3223" s="55">
        <v>39630</v>
      </c>
    </row>
    <row r="3224" spans="1:10" x14ac:dyDescent="0.3">
      <c r="A3224" s="54" t="s">
        <v>1823</v>
      </c>
      <c r="B3224" s="54">
        <v>5616</v>
      </c>
      <c r="C3224" s="56" t="s">
        <v>23</v>
      </c>
      <c r="D3224" s="54" t="s">
        <v>1823</v>
      </c>
      <c r="E3224" s="54">
        <v>4202</v>
      </c>
      <c r="F3224" s="54" t="s">
        <v>1711</v>
      </c>
      <c r="G3224" s="54">
        <v>2659736.1209999998</v>
      </c>
      <c r="H3224" s="54">
        <v>1237988.655</v>
      </c>
      <c r="I3224" s="54" t="s">
        <v>21</v>
      </c>
      <c r="J3224" s="55">
        <v>39630</v>
      </c>
    </row>
    <row r="3225" spans="1:10" x14ac:dyDescent="0.3">
      <c r="A3225" s="54" t="s">
        <v>1824</v>
      </c>
      <c r="B3225" s="54">
        <v>5617</v>
      </c>
      <c r="C3225" s="56" t="s">
        <v>23</v>
      </c>
      <c r="D3225" s="54" t="s">
        <v>1823</v>
      </c>
      <c r="E3225" s="54">
        <v>4202</v>
      </c>
      <c r="F3225" s="54" t="s">
        <v>1711</v>
      </c>
      <c r="G3225" s="54">
        <v>2659538.1340000001</v>
      </c>
      <c r="H3225" s="54">
        <v>1239898.307</v>
      </c>
      <c r="I3225" s="54" t="s">
        <v>21</v>
      </c>
      <c r="J3225" s="55">
        <v>39630</v>
      </c>
    </row>
    <row r="3226" spans="1:10" x14ac:dyDescent="0.3">
      <c r="A3226" s="54" t="s">
        <v>1804</v>
      </c>
      <c r="B3226" s="54">
        <v>5618</v>
      </c>
      <c r="C3226" s="56" t="s">
        <v>23</v>
      </c>
      <c r="D3226" s="54" t="s">
        <v>1936</v>
      </c>
      <c r="E3226" s="54">
        <v>4076</v>
      </c>
      <c r="F3226" s="54" t="s">
        <v>1711</v>
      </c>
      <c r="G3226" s="54">
        <v>2662309.1880000001</v>
      </c>
      <c r="H3226" s="54">
        <v>1239312.8700000001</v>
      </c>
      <c r="I3226" s="54" t="s">
        <v>21</v>
      </c>
      <c r="J3226" s="55">
        <v>39630</v>
      </c>
    </row>
    <row r="3227" spans="1:10" x14ac:dyDescent="0.3">
      <c r="A3227" s="54" t="s">
        <v>1804</v>
      </c>
      <c r="B3227" s="54">
        <v>5618</v>
      </c>
      <c r="C3227" s="56" t="s">
        <v>23</v>
      </c>
      <c r="D3227" s="54" t="s">
        <v>1804</v>
      </c>
      <c r="E3227" s="54">
        <v>4227</v>
      </c>
      <c r="F3227" s="54" t="s">
        <v>1711</v>
      </c>
      <c r="G3227" s="54">
        <v>2662947.7480000001</v>
      </c>
      <c r="H3227" s="54">
        <v>1238318.835</v>
      </c>
      <c r="I3227" s="54" t="s">
        <v>21</v>
      </c>
      <c r="J3227" s="55">
        <v>39630</v>
      </c>
    </row>
    <row r="3228" spans="1:10" x14ac:dyDescent="0.3">
      <c r="A3228" s="54" t="s">
        <v>1949</v>
      </c>
      <c r="B3228" s="54">
        <v>5619</v>
      </c>
      <c r="C3228" s="56" t="s">
        <v>23</v>
      </c>
      <c r="D3228" s="54" t="s">
        <v>1948</v>
      </c>
      <c r="E3228" s="54">
        <v>4064</v>
      </c>
      <c r="F3228" s="54" t="s">
        <v>1711</v>
      </c>
      <c r="G3228" s="54">
        <v>2662697.6230000001</v>
      </c>
      <c r="H3228" s="54">
        <v>1242287.4140000001</v>
      </c>
      <c r="I3228" s="54" t="s">
        <v>21</v>
      </c>
      <c r="J3228" s="55">
        <v>39630</v>
      </c>
    </row>
    <row r="3229" spans="1:10" x14ac:dyDescent="0.3">
      <c r="A3229" s="54" t="s">
        <v>1934</v>
      </c>
      <c r="B3229" s="54">
        <v>5619</v>
      </c>
      <c r="C3229" s="56" t="s">
        <v>46</v>
      </c>
      <c r="D3229" s="54" t="s">
        <v>1934</v>
      </c>
      <c r="E3229" s="54">
        <v>4078</v>
      </c>
      <c r="F3229" s="54" t="s">
        <v>1711</v>
      </c>
      <c r="G3229" s="54">
        <v>2663404.105</v>
      </c>
      <c r="H3229" s="54">
        <v>1240771.5460000001</v>
      </c>
      <c r="I3229" s="54" t="s">
        <v>21</v>
      </c>
      <c r="J3229" s="55">
        <v>39630</v>
      </c>
    </row>
    <row r="3230" spans="1:10" x14ac:dyDescent="0.3">
      <c r="A3230" s="54" t="s">
        <v>1952</v>
      </c>
      <c r="B3230" s="54">
        <v>5620</v>
      </c>
      <c r="C3230" s="56" t="s">
        <v>23</v>
      </c>
      <c r="D3230" s="54" t="s">
        <v>1950</v>
      </c>
      <c r="E3230" s="54">
        <v>4063</v>
      </c>
      <c r="F3230" s="54" t="s">
        <v>1711</v>
      </c>
      <c r="G3230" s="54">
        <v>2667303.2960000001</v>
      </c>
      <c r="H3230" s="54">
        <v>1245289.0379999999</v>
      </c>
      <c r="I3230" s="54" t="s">
        <v>21</v>
      </c>
      <c r="J3230" s="55">
        <v>39630</v>
      </c>
    </row>
    <row r="3231" spans="1:10" x14ac:dyDescent="0.3">
      <c r="A3231" s="54" t="s">
        <v>1925</v>
      </c>
      <c r="B3231" s="54">
        <v>5621</v>
      </c>
      <c r="C3231" s="56" t="s">
        <v>23</v>
      </c>
      <c r="D3231" s="54" t="s">
        <v>1925</v>
      </c>
      <c r="E3231" s="54">
        <v>4083</v>
      </c>
      <c r="F3231" s="54" t="s">
        <v>1711</v>
      </c>
      <c r="G3231" s="54">
        <v>2669369.4810000001</v>
      </c>
      <c r="H3231" s="54">
        <v>1244429.4650000001</v>
      </c>
      <c r="I3231" s="54" t="s">
        <v>21</v>
      </c>
      <c r="J3231" s="55">
        <v>39630</v>
      </c>
    </row>
    <row r="3232" spans="1:10" x14ac:dyDescent="0.3">
      <c r="A3232" s="54" t="s">
        <v>1782</v>
      </c>
      <c r="B3232" s="54">
        <v>5622</v>
      </c>
      <c r="C3232" s="56" t="s">
        <v>23</v>
      </c>
      <c r="D3232" s="54" t="s">
        <v>1782</v>
      </c>
      <c r="E3232" s="54">
        <v>4240</v>
      </c>
      <c r="F3232" s="54" t="s">
        <v>1711</v>
      </c>
      <c r="G3232" s="54">
        <v>2664872.0690000001</v>
      </c>
      <c r="H3232" s="54">
        <v>1242931.037</v>
      </c>
      <c r="I3232" s="54" t="s">
        <v>21</v>
      </c>
      <c r="J3232" s="55">
        <v>39630</v>
      </c>
    </row>
    <row r="3233" spans="1:10" x14ac:dyDescent="0.3">
      <c r="A3233" s="54" t="s">
        <v>1803</v>
      </c>
      <c r="B3233" s="54">
        <v>5623</v>
      </c>
      <c r="C3233" s="56" t="s">
        <v>23</v>
      </c>
      <c r="D3233" s="54" t="s">
        <v>1803</v>
      </c>
      <c r="E3233" s="54">
        <v>4228</v>
      </c>
      <c r="F3233" s="54" t="s">
        <v>1711</v>
      </c>
      <c r="G3233" s="54">
        <v>2666078.3810000001</v>
      </c>
      <c r="H3233" s="54">
        <v>1238996.4010000001</v>
      </c>
      <c r="I3233" s="54" t="s">
        <v>21</v>
      </c>
      <c r="J3233" s="55">
        <v>39630</v>
      </c>
    </row>
    <row r="3234" spans="1:10" x14ac:dyDescent="0.3">
      <c r="A3234" s="54" t="s">
        <v>1801</v>
      </c>
      <c r="B3234" s="54">
        <v>5624</v>
      </c>
      <c r="C3234" s="56" t="s">
        <v>23</v>
      </c>
      <c r="D3234" s="54" t="s">
        <v>1801</v>
      </c>
      <c r="E3234" s="54">
        <v>4229</v>
      </c>
      <c r="F3234" s="54" t="s">
        <v>1711</v>
      </c>
      <c r="G3234" s="54">
        <v>2667072.3620000002</v>
      </c>
      <c r="H3234" s="54">
        <v>1240931.8330000001</v>
      </c>
      <c r="I3234" s="54" t="s">
        <v>21</v>
      </c>
      <c r="J3234" s="55">
        <v>39630</v>
      </c>
    </row>
    <row r="3235" spans="1:10" x14ac:dyDescent="0.3">
      <c r="A3235" s="54" t="s">
        <v>1802</v>
      </c>
      <c r="B3235" s="54">
        <v>5624</v>
      </c>
      <c r="C3235" s="56" t="s">
        <v>46</v>
      </c>
      <c r="D3235" s="54" t="s">
        <v>1801</v>
      </c>
      <c r="E3235" s="54">
        <v>4229</v>
      </c>
      <c r="F3235" s="54" t="s">
        <v>1711</v>
      </c>
      <c r="G3235" s="54">
        <v>2666482.4929999998</v>
      </c>
      <c r="H3235" s="54">
        <v>1242194.1429999999</v>
      </c>
      <c r="I3235" s="54" t="s">
        <v>21</v>
      </c>
      <c r="J3235" s="55">
        <v>39630</v>
      </c>
    </row>
    <row r="3236" spans="1:10" x14ac:dyDescent="0.3">
      <c r="A3236" s="54" t="s">
        <v>1797</v>
      </c>
      <c r="B3236" s="54">
        <v>5625</v>
      </c>
      <c r="C3236" s="56" t="s">
        <v>23</v>
      </c>
      <c r="D3236" s="54" t="s">
        <v>1797</v>
      </c>
      <c r="E3236" s="54">
        <v>4233</v>
      </c>
      <c r="F3236" s="54" t="s">
        <v>1711</v>
      </c>
      <c r="G3236" s="54">
        <v>2664355.7050000001</v>
      </c>
      <c r="H3236" s="54">
        <v>1240477.5870000001</v>
      </c>
      <c r="I3236" s="54" t="s">
        <v>21</v>
      </c>
      <c r="J3236" s="55">
        <v>39630</v>
      </c>
    </row>
    <row r="3237" spans="1:10" x14ac:dyDescent="0.3">
      <c r="A3237" s="54" t="s">
        <v>1951</v>
      </c>
      <c r="B3237" s="54">
        <v>5626</v>
      </c>
      <c r="C3237" s="56" t="s">
        <v>23</v>
      </c>
      <c r="D3237" s="54" t="s">
        <v>1950</v>
      </c>
      <c r="E3237" s="54">
        <v>4063</v>
      </c>
      <c r="F3237" s="54" t="s">
        <v>1711</v>
      </c>
      <c r="G3237" s="54">
        <v>2668644.3849999998</v>
      </c>
      <c r="H3237" s="54">
        <v>1242509.328</v>
      </c>
      <c r="I3237" s="54" t="s">
        <v>21</v>
      </c>
      <c r="J3237" s="55">
        <v>39630</v>
      </c>
    </row>
    <row r="3238" spans="1:10" x14ac:dyDescent="0.3">
      <c r="A3238" s="54" t="s">
        <v>1805</v>
      </c>
      <c r="B3238" s="54">
        <v>5627</v>
      </c>
      <c r="C3238" s="56" t="s">
        <v>23</v>
      </c>
      <c r="D3238" s="54" t="s">
        <v>1805</v>
      </c>
      <c r="E3238" s="54">
        <v>4226</v>
      </c>
      <c r="F3238" s="54" t="s">
        <v>1711</v>
      </c>
      <c r="G3238" s="54">
        <v>2668504.0189999999</v>
      </c>
      <c r="H3238" s="54">
        <v>1240517.1839999999</v>
      </c>
      <c r="I3238" s="54" t="s">
        <v>21</v>
      </c>
      <c r="J3238" s="55">
        <v>39630</v>
      </c>
    </row>
    <row r="3239" spans="1:10" x14ac:dyDescent="0.3">
      <c r="A3239" s="54" t="s">
        <v>1809</v>
      </c>
      <c r="B3239" s="54">
        <v>5628</v>
      </c>
      <c r="C3239" s="56" t="s">
        <v>23</v>
      </c>
      <c r="D3239" s="54" t="s">
        <v>1809</v>
      </c>
      <c r="E3239" s="54">
        <v>4222</v>
      </c>
      <c r="F3239" s="54" t="s">
        <v>1711</v>
      </c>
      <c r="G3239" s="54">
        <v>2670348.6320000002</v>
      </c>
      <c r="H3239" s="54">
        <v>1238167.4010000001</v>
      </c>
      <c r="I3239" s="54" t="s">
        <v>21</v>
      </c>
      <c r="J3239" s="55">
        <v>39630</v>
      </c>
    </row>
    <row r="3240" spans="1:10" x14ac:dyDescent="0.3">
      <c r="A3240" s="54" t="s">
        <v>1793</v>
      </c>
      <c r="B3240" s="54">
        <v>5630</v>
      </c>
      <c r="C3240" s="56" t="s">
        <v>23</v>
      </c>
      <c r="D3240" s="54" t="s">
        <v>1809</v>
      </c>
      <c r="E3240" s="54">
        <v>4222</v>
      </c>
      <c r="F3240" s="54" t="s">
        <v>1711</v>
      </c>
      <c r="G3240" s="54">
        <v>2668169.2850000001</v>
      </c>
      <c r="H3240" s="54">
        <v>1238654.3629999999</v>
      </c>
      <c r="I3240" s="54" t="s">
        <v>21</v>
      </c>
      <c r="J3240" s="55">
        <v>39630</v>
      </c>
    </row>
    <row r="3241" spans="1:10" x14ac:dyDescent="0.3">
      <c r="A3241" s="54" t="s">
        <v>1793</v>
      </c>
      <c r="B3241" s="54">
        <v>5630</v>
      </c>
      <c r="C3241" s="56" t="s">
        <v>23</v>
      </c>
      <c r="D3241" s="54" t="s">
        <v>1803</v>
      </c>
      <c r="E3241" s="54">
        <v>4228</v>
      </c>
      <c r="F3241" s="54" t="s">
        <v>1711</v>
      </c>
      <c r="G3241" s="54">
        <v>2666568.375</v>
      </c>
      <c r="H3241" s="54">
        <v>1237281.9609999999</v>
      </c>
      <c r="I3241" s="54" t="s">
        <v>21</v>
      </c>
      <c r="J3241" s="55">
        <v>39630</v>
      </c>
    </row>
    <row r="3242" spans="1:10" x14ac:dyDescent="0.3">
      <c r="A3242" s="54" t="s">
        <v>1793</v>
      </c>
      <c r="B3242" s="54">
        <v>5630</v>
      </c>
      <c r="C3242" s="56" t="s">
        <v>23</v>
      </c>
      <c r="D3242" s="54" t="s">
        <v>1792</v>
      </c>
      <c r="E3242" s="54">
        <v>4236</v>
      </c>
      <c r="F3242" s="54" t="s">
        <v>1711</v>
      </c>
      <c r="G3242" s="54">
        <v>2668097.0649999999</v>
      </c>
      <c r="H3242" s="54">
        <v>1236586.983</v>
      </c>
      <c r="I3242" s="54" t="s">
        <v>21</v>
      </c>
      <c r="J3242" s="55">
        <v>39630</v>
      </c>
    </row>
    <row r="3243" spans="1:10" x14ac:dyDescent="0.3">
      <c r="A3243" s="54" t="s">
        <v>1800</v>
      </c>
      <c r="B3243" s="54">
        <v>5632</v>
      </c>
      <c r="C3243" s="56" t="s">
        <v>23</v>
      </c>
      <c r="D3243" s="54" t="s">
        <v>1804</v>
      </c>
      <c r="E3243" s="54">
        <v>4227</v>
      </c>
      <c r="F3243" s="54" t="s">
        <v>1711</v>
      </c>
      <c r="G3243" s="54">
        <v>2664564.8110000002</v>
      </c>
      <c r="H3243" s="54">
        <v>1236637.4010000001</v>
      </c>
      <c r="I3243" s="54" t="s">
        <v>21</v>
      </c>
      <c r="J3243" s="55">
        <v>39630</v>
      </c>
    </row>
    <row r="3244" spans="1:10" x14ac:dyDescent="0.3">
      <c r="A3244" s="54" t="s">
        <v>1800</v>
      </c>
      <c r="B3244" s="54">
        <v>5632</v>
      </c>
      <c r="C3244" s="56" t="s">
        <v>23</v>
      </c>
      <c r="D3244" s="54" t="s">
        <v>1803</v>
      </c>
      <c r="E3244" s="54">
        <v>4228</v>
      </c>
      <c r="F3244" s="54" t="s">
        <v>1711</v>
      </c>
      <c r="G3244" s="54">
        <v>2665330.8470000001</v>
      </c>
      <c r="H3244" s="54">
        <v>1237172.0090000001</v>
      </c>
      <c r="I3244" s="54" t="s">
        <v>21</v>
      </c>
      <c r="J3244" s="55">
        <v>39630</v>
      </c>
    </row>
    <row r="3245" spans="1:10" x14ac:dyDescent="0.3">
      <c r="A3245" s="54" t="s">
        <v>1800</v>
      </c>
      <c r="B3245" s="54">
        <v>5632</v>
      </c>
      <c r="C3245" s="56" t="s">
        <v>23</v>
      </c>
      <c r="D3245" s="54" t="s">
        <v>1800</v>
      </c>
      <c r="E3245" s="54">
        <v>4230</v>
      </c>
      <c r="F3245" s="54" t="s">
        <v>1711</v>
      </c>
      <c r="G3245" s="54">
        <v>2665590.554</v>
      </c>
      <c r="H3245" s="54">
        <v>1235775.8149999999</v>
      </c>
      <c r="I3245" s="54" t="s">
        <v>21</v>
      </c>
      <c r="J3245" s="55">
        <v>39630</v>
      </c>
    </row>
    <row r="3246" spans="1:10" x14ac:dyDescent="0.3">
      <c r="A3246" s="54" t="s">
        <v>1795</v>
      </c>
      <c r="B3246" s="54">
        <v>5634</v>
      </c>
      <c r="C3246" s="56" t="s">
        <v>23</v>
      </c>
      <c r="D3246" s="54" t="s">
        <v>1795</v>
      </c>
      <c r="E3246" s="54">
        <v>4234</v>
      </c>
      <c r="F3246" s="54" t="s">
        <v>1711</v>
      </c>
      <c r="G3246" s="54">
        <v>2671574.568</v>
      </c>
      <c r="H3246" s="54">
        <v>1235219.7830000001</v>
      </c>
      <c r="I3246" s="54" t="s">
        <v>21</v>
      </c>
      <c r="J3246" s="55">
        <v>39630</v>
      </c>
    </row>
    <row r="3247" spans="1:10" x14ac:dyDescent="0.3">
      <c r="A3247" s="54" t="s">
        <v>1796</v>
      </c>
      <c r="B3247" s="54">
        <v>5636</v>
      </c>
      <c r="C3247" s="56" t="s">
        <v>23</v>
      </c>
      <c r="D3247" s="54" t="s">
        <v>1795</v>
      </c>
      <c r="E3247" s="54">
        <v>4234</v>
      </c>
      <c r="F3247" s="54" t="s">
        <v>1711</v>
      </c>
      <c r="G3247" s="54">
        <v>2670101.446</v>
      </c>
      <c r="H3247" s="54">
        <v>1233261.514</v>
      </c>
      <c r="I3247" s="54" t="s">
        <v>21</v>
      </c>
      <c r="J3247" s="55">
        <v>39630</v>
      </c>
    </row>
    <row r="3248" spans="1:10" x14ac:dyDescent="0.3">
      <c r="A3248" s="54" t="s">
        <v>1806</v>
      </c>
      <c r="B3248" s="54">
        <v>5637</v>
      </c>
      <c r="C3248" s="56" t="s">
        <v>23</v>
      </c>
      <c r="D3248" s="54" t="s">
        <v>1807</v>
      </c>
      <c r="E3248" s="54">
        <v>4223</v>
      </c>
      <c r="F3248" s="54" t="s">
        <v>1711</v>
      </c>
      <c r="G3248" s="54">
        <v>2668859.3160000001</v>
      </c>
      <c r="H3248" s="54">
        <v>1229640.7220000001</v>
      </c>
      <c r="I3248" s="54" t="s">
        <v>21</v>
      </c>
      <c r="J3248" s="55">
        <v>39630</v>
      </c>
    </row>
    <row r="3249" spans="1:10" x14ac:dyDescent="0.3">
      <c r="A3249" s="54" t="s">
        <v>1806</v>
      </c>
      <c r="B3249" s="54">
        <v>5637</v>
      </c>
      <c r="C3249" s="56" t="s">
        <v>23</v>
      </c>
      <c r="D3249" s="54" t="s">
        <v>1806</v>
      </c>
      <c r="E3249" s="54">
        <v>4224</v>
      </c>
      <c r="F3249" s="54" t="s">
        <v>1711</v>
      </c>
      <c r="G3249" s="54">
        <v>2668551.8050000002</v>
      </c>
      <c r="H3249" s="54">
        <v>1231312.6129999999</v>
      </c>
      <c r="I3249" s="54" t="s">
        <v>21</v>
      </c>
      <c r="J3249" s="55">
        <v>39630</v>
      </c>
    </row>
    <row r="3250" spans="1:10" x14ac:dyDescent="0.3">
      <c r="A3250" s="54" t="s">
        <v>1798</v>
      </c>
      <c r="B3250" s="54">
        <v>5637</v>
      </c>
      <c r="C3250" s="56" t="s">
        <v>46</v>
      </c>
      <c r="D3250" s="54" t="s">
        <v>1798</v>
      </c>
      <c r="E3250" s="54">
        <v>4232</v>
      </c>
      <c r="F3250" s="54" t="s">
        <v>1711</v>
      </c>
      <c r="G3250" s="54">
        <v>2667171.804</v>
      </c>
      <c r="H3250" s="54">
        <v>1233541.3640000001</v>
      </c>
      <c r="I3250" s="54" t="s">
        <v>21</v>
      </c>
      <c r="J3250" s="55">
        <v>39630</v>
      </c>
    </row>
    <row r="3251" spans="1:10" x14ac:dyDescent="0.3">
      <c r="A3251" s="54" t="s">
        <v>1794</v>
      </c>
      <c r="B3251" s="54">
        <v>5642</v>
      </c>
      <c r="C3251" s="56" t="s">
        <v>23</v>
      </c>
      <c r="D3251" s="54" t="s">
        <v>3265</v>
      </c>
      <c r="E3251" s="54">
        <v>1703</v>
      </c>
      <c r="F3251" s="54" t="s">
        <v>3240</v>
      </c>
      <c r="G3251" s="54">
        <v>2672630.4569999999</v>
      </c>
      <c r="H3251" s="54">
        <v>1231351.6440000001</v>
      </c>
      <c r="I3251" s="54" t="s">
        <v>21</v>
      </c>
      <c r="J3251" s="55">
        <v>39630</v>
      </c>
    </row>
    <row r="3252" spans="1:10" x14ac:dyDescent="0.3">
      <c r="A3252" s="54" t="s">
        <v>1794</v>
      </c>
      <c r="B3252" s="54">
        <v>5642</v>
      </c>
      <c r="C3252" s="56" t="s">
        <v>23</v>
      </c>
      <c r="D3252" s="54" t="s">
        <v>1807</v>
      </c>
      <c r="E3252" s="54">
        <v>4223</v>
      </c>
      <c r="F3252" s="54" t="s">
        <v>1711</v>
      </c>
      <c r="G3252" s="54">
        <v>2671070.3319999999</v>
      </c>
      <c r="H3252" s="54">
        <v>1230846.3330000001</v>
      </c>
      <c r="I3252" s="54" t="s">
        <v>21</v>
      </c>
      <c r="J3252" s="55">
        <v>39630</v>
      </c>
    </row>
    <row r="3253" spans="1:10" x14ac:dyDescent="0.3">
      <c r="A3253" s="54" t="s">
        <v>1794</v>
      </c>
      <c r="B3253" s="54">
        <v>5642</v>
      </c>
      <c r="C3253" s="56" t="s">
        <v>23</v>
      </c>
      <c r="D3253" s="54" t="s">
        <v>1794</v>
      </c>
      <c r="E3253" s="54">
        <v>4235</v>
      </c>
      <c r="F3253" s="54" t="s">
        <v>1711</v>
      </c>
      <c r="G3253" s="54">
        <v>2672061.2059999998</v>
      </c>
      <c r="H3253" s="54">
        <v>1231764.057</v>
      </c>
      <c r="I3253" s="54" t="s">
        <v>21</v>
      </c>
      <c r="J3253" s="55">
        <v>39630</v>
      </c>
    </row>
    <row r="3254" spans="1:10" x14ac:dyDescent="0.3">
      <c r="A3254" s="54" t="s">
        <v>1789</v>
      </c>
      <c r="B3254" s="54">
        <v>5643</v>
      </c>
      <c r="C3254" s="56" t="s">
        <v>46</v>
      </c>
      <c r="D3254" s="54" t="s">
        <v>1783</v>
      </c>
      <c r="E3254" s="54">
        <v>4239</v>
      </c>
      <c r="F3254" s="54" t="s">
        <v>1711</v>
      </c>
      <c r="G3254" s="54">
        <v>2669099.0759999999</v>
      </c>
      <c r="H3254" s="54">
        <v>1227506.568</v>
      </c>
      <c r="I3254" s="54" t="s">
        <v>21</v>
      </c>
      <c r="J3254" s="55">
        <v>39630</v>
      </c>
    </row>
    <row r="3255" spans="1:10" x14ac:dyDescent="0.3">
      <c r="A3255" s="54" t="s">
        <v>1788</v>
      </c>
      <c r="B3255" s="54">
        <v>5643</v>
      </c>
      <c r="C3255" s="56" t="s">
        <v>44</v>
      </c>
      <c r="D3255" s="54" t="s">
        <v>1807</v>
      </c>
      <c r="E3255" s="54">
        <v>4223</v>
      </c>
      <c r="F3255" s="54" t="s">
        <v>1711</v>
      </c>
      <c r="G3255" s="54">
        <v>2670551.9840000002</v>
      </c>
      <c r="H3255" s="54">
        <v>1228540.3559999999</v>
      </c>
      <c r="I3255" s="54" t="s">
        <v>21</v>
      </c>
      <c r="J3255" s="55">
        <v>39630</v>
      </c>
    </row>
    <row r="3256" spans="1:10" x14ac:dyDescent="0.3">
      <c r="A3256" s="54" t="s">
        <v>1788</v>
      </c>
      <c r="B3256" s="54">
        <v>5643</v>
      </c>
      <c r="C3256" s="56" t="s">
        <v>44</v>
      </c>
      <c r="D3256" s="54" t="s">
        <v>1783</v>
      </c>
      <c r="E3256" s="54">
        <v>4239</v>
      </c>
      <c r="F3256" s="54" t="s">
        <v>1711</v>
      </c>
      <c r="G3256" s="54">
        <v>2671080.1409999998</v>
      </c>
      <c r="H3256" s="54">
        <v>1227811.591</v>
      </c>
      <c r="I3256" s="54" t="s">
        <v>21</v>
      </c>
      <c r="J3256" s="55">
        <v>39630</v>
      </c>
    </row>
    <row r="3257" spans="1:10" x14ac:dyDescent="0.3">
      <c r="A3257" s="54" t="s">
        <v>1783</v>
      </c>
      <c r="B3257" s="54">
        <v>5643</v>
      </c>
      <c r="C3257" s="56" t="s">
        <v>23</v>
      </c>
      <c r="D3257" s="54" t="s">
        <v>1783</v>
      </c>
      <c r="E3257" s="54">
        <v>4239</v>
      </c>
      <c r="F3257" s="54" t="s">
        <v>1711</v>
      </c>
      <c r="G3257" s="54">
        <v>2668795.9849999999</v>
      </c>
      <c r="H3257" s="54">
        <v>1226815.946</v>
      </c>
      <c r="I3257" s="54" t="s">
        <v>21</v>
      </c>
      <c r="J3257" s="55">
        <v>39630</v>
      </c>
    </row>
    <row r="3258" spans="1:10" x14ac:dyDescent="0.3">
      <c r="A3258" s="54" t="s">
        <v>1783</v>
      </c>
      <c r="B3258" s="54">
        <v>5643</v>
      </c>
      <c r="C3258" s="56" t="s">
        <v>23</v>
      </c>
      <c r="D3258" s="54" t="s">
        <v>1783</v>
      </c>
      <c r="E3258" s="54">
        <v>4239</v>
      </c>
      <c r="F3258" s="54" t="s">
        <v>1711</v>
      </c>
      <c r="G3258" s="54">
        <v>2672084.7480000001</v>
      </c>
      <c r="H3258" s="54">
        <v>1227758.3189999999</v>
      </c>
      <c r="I3258" s="54" t="s">
        <v>21</v>
      </c>
      <c r="J3258" s="55">
        <v>39630</v>
      </c>
    </row>
    <row r="3259" spans="1:10" x14ac:dyDescent="0.3">
      <c r="A3259" s="54" t="s">
        <v>1807</v>
      </c>
      <c r="B3259" s="54">
        <v>5644</v>
      </c>
      <c r="C3259" s="56" t="s">
        <v>23</v>
      </c>
      <c r="D3259" s="54" t="s">
        <v>1807</v>
      </c>
      <c r="E3259" s="54">
        <v>4223</v>
      </c>
      <c r="F3259" s="54" t="s">
        <v>1711</v>
      </c>
      <c r="G3259" s="54">
        <v>2670443.1549999998</v>
      </c>
      <c r="H3259" s="54">
        <v>1229980.578</v>
      </c>
      <c r="I3259" s="54" t="s">
        <v>21</v>
      </c>
      <c r="J3259" s="55">
        <v>39630</v>
      </c>
    </row>
    <row r="3260" spans="1:10" x14ac:dyDescent="0.3">
      <c r="A3260" s="54" t="s">
        <v>1787</v>
      </c>
      <c r="B3260" s="54">
        <v>5645</v>
      </c>
      <c r="C3260" s="56" t="s">
        <v>23</v>
      </c>
      <c r="D3260" s="54" t="s">
        <v>1783</v>
      </c>
      <c r="E3260" s="54">
        <v>4239</v>
      </c>
      <c r="F3260" s="54" t="s">
        <v>1711</v>
      </c>
      <c r="G3260" s="54">
        <v>2670849.7779999999</v>
      </c>
      <c r="H3260" s="54">
        <v>1226396.4839999999</v>
      </c>
      <c r="I3260" s="54" t="s">
        <v>21</v>
      </c>
      <c r="J3260" s="55">
        <v>39630</v>
      </c>
    </row>
    <row r="3261" spans="1:10" x14ac:dyDescent="0.3">
      <c r="A3261" s="54" t="s">
        <v>1786</v>
      </c>
      <c r="B3261" s="54">
        <v>5645</v>
      </c>
      <c r="C3261" s="56" t="s">
        <v>46</v>
      </c>
      <c r="D3261" s="54" t="s">
        <v>1783</v>
      </c>
      <c r="E3261" s="54">
        <v>4239</v>
      </c>
      <c r="F3261" s="54" t="s">
        <v>1711</v>
      </c>
      <c r="G3261" s="54">
        <v>2670685.3930000002</v>
      </c>
      <c r="H3261" s="54">
        <v>1223538.8230000001</v>
      </c>
      <c r="I3261" s="54" t="s">
        <v>21</v>
      </c>
      <c r="J3261" s="55">
        <v>39630</v>
      </c>
    </row>
    <row r="3262" spans="1:10" x14ac:dyDescent="0.3">
      <c r="A3262" s="54" t="s">
        <v>1811</v>
      </c>
      <c r="B3262" s="54">
        <v>5646</v>
      </c>
      <c r="C3262" s="56" t="s">
        <v>23</v>
      </c>
      <c r="D3262" s="54" t="s">
        <v>1810</v>
      </c>
      <c r="E3262" s="54">
        <v>4221</v>
      </c>
      <c r="F3262" s="54" t="s">
        <v>1711</v>
      </c>
      <c r="G3262" s="54">
        <v>2669298.2540000002</v>
      </c>
      <c r="H3262" s="54">
        <v>1225091.0830000001</v>
      </c>
      <c r="I3262" s="54" t="s">
        <v>21</v>
      </c>
      <c r="J3262" s="55">
        <v>39630</v>
      </c>
    </row>
    <row r="3263" spans="1:10" x14ac:dyDescent="0.3">
      <c r="A3263" s="54" t="s">
        <v>1791</v>
      </c>
      <c r="B3263" s="54">
        <v>5647</v>
      </c>
      <c r="C3263" s="56" t="s">
        <v>23</v>
      </c>
      <c r="D3263" s="54" t="s">
        <v>1791</v>
      </c>
      <c r="E3263" s="54">
        <v>4237</v>
      </c>
      <c r="F3263" s="54" t="s">
        <v>1711</v>
      </c>
      <c r="G3263" s="54">
        <v>2672639.3969999999</v>
      </c>
      <c r="H3263" s="54">
        <v>1224847.781</v>
      </c>
      <c r="I3263" s="54" t="s">
        <v>21</v>
      </c>
      <c r="J3263" s="55">
        <v>39630</v>
      </c>
    </row>
    <row r="3264" spans="1:10" x14ac:dyDescent="0.3">
      <c r="A3264" s="54" t="s">
        <v>1820</v>
      </c>
      <c r="B3264" s="54">
        <v>5702</v>
      </c>
      <c r="C3264" s="56" t="s">
        <v>23</v>
      </c>
      <c r="D3264" s="54" t="s">
        <v>1820</v>
      </c>
      <c r="E3264" s="54">
        <v>4204</v>
      </c>
      <c r="F3264" s="54" t="s">
        <v>1711</v>
      </c>
      <c r="G3264" s="54">
        <v>2655040.3339999998</v>
      </c>
      <c r="H3264" s="54">
        <v>1250678.2960000001</v>
      </c>
      <c r="I3264" s="54" t="s">
        <v>21</v>
      </c>
      <c r="J3264" s="55">
        <v>39630</v>
      </c>
    </row>
    <row r="3265" spans="1:10" x14ac:dyDescent="0.3">
      <c r="A3265" s="54" t="s">
        <v>1813</v>
      </c>
      <c r="B3265" s="54">
        <v>5703</v>
      </c>
      <c r="C3265" s="56" t="s">
        <v>23</v>
      </c>
      <c r="D3265" s="54" t="s">
        <v>1831</v>
      </c>
      <c r="E3265" s="54">
        <v>4195</v>
      </c>
      <c r="F3265" s="54" t="s">
        <v>1711</v>
      </c>
      <c r="G3265" s="54">
        <v>2655388.7089999998</v>
      </c>
      <c r="H3265" s="54">
        <v>1245114.379</v>
      </c>
      <c r="I3265" s="54" t="s">
        <v>21</v>
      </c>
      <c r="J3265" s="55">
        <v>39630</v>
      </c>
    </row>
    <row r="3266" spans="1:10" x14ac:dyDescent="0.3">
      <c r="A3266" s="54" t="s">
        <v>1813</v>
      </c>
      <c r="B3266" s="54">
        <v>5703</v>
      </c>
      <c r="C3266" s="56" t="s">
        <v>23</v>
      </c>
      <c r="D3266" s="54" t="s">
        <v>1813</v>
      </c>
      <c r="E3266" s="54">
        <v>4209</v>
      </c>
      <c r="F3266" s="54" t="s">
        <v>1711</v>
      </c>
      <c r="G3266" s="54">
        <v>2654425.3870000001</v>
      </c>
      <c r="H3266" s="54">
        <v>1244458.993</v>
      </c>
      <c r="I3266" s="54" t="s">
        <v>21</v>
      </c>
      <c r="J3266" s="55">
        <v>39630</v>
      </c>
    </row>
    <row r="3267" spans="1:10" x14ac:dyDescent="0.3">
      <c r="A3267" s="54" t="s">
        <v>1831</v>
      </c>
      <c r="B3267" s="54">
        <v>5704</v>
      </c>
      <c r="C3267" s="56" t="s">
        <v>23</v>
      </c>
      <c r="D3267" s="54" t="s">
        <v>1831</v>
      </c>
      <c r="E3267" s="54">
        <v>4195</v>
      </c>
      <c r="F3267" s="54" t="s">
        <v>1711</v>
      </c>
      <c r="G3267" s="54">
        <v>2656928.3709999998</v>
      </c>
      <c r="H3267" s="54">
        <v>1244808.9650000001</v>
      </c>
      <c r="I3267" s="54" t="s">
        <v>21</v>
      </c>
      <c r="J3267" s="55">
        <v>39630</v>
      </c>
    </row>
    <row r="3268" spans="1:10" x14ac:dyDescent="0.3">
      <c r="A3268" s="54" t="s">
        <v>1830</v>
      </c>
      <c r="B3268" s="54">
        <v>5705</v>
      </c>
      <c r="C3268" s="56" t="s">
        <v>23</v>
      </c>
      <c r="D3268" s="54" t="s">
        <v>1830</v>
      </c>
      <c r="E3268" s="54">
        <v>4197</v>
      </c>
      <c r="F3268" s="54" t="s">
        <v>1711</v>
      </c>
      <c r="G3268" s="54">
        <v>2655787.09</v>
      </c>
      <c r="H3268" s="54">
        <v>1242168.79</v>
      </c>
      <c r="I3268" s="54" t="s">
        <v>21</v>
      </c>
      <c r="J3268" s="55">
        <v>39630</v>
      </c>
    </row>
    <row r="3269" spans="1:10" x14ac:dyDescent="0.3">
      <c r="A3269" s="54" t="s">
        <v>1834</v>
      </c>
      <c r="B3269" s="54">
        <v>5706</v>
      </c>
      <c r="C3269" s="56" t="s">
        <v>23</v>
      </c>
      <c r="D3269" s="54" t="s">
        <v>1887</v>
      </c>
      <c r="E3269" s="54">
        <v>4138</v>
      </c>
      <c r="F3269" s="54" t="s">
        <v>1711</v>
      </c>
      <c r="G3269" s="54">
        <v>2655974.1770000001</v>
      </c>
      <c r="H3269" s="54">
        <v>1240656.9890000001</v>
      </c>
      <c r="I3269" s="54" t="s">
        <v>21</v>
      </c>
      <c r="J3269" s="55">
        <v>39630</v>
      </c>
    </row>
    <row r="3270" spans="1:10" x14ac:dyDescent="0.3">
      <c r="A3270" s="54" t="s">
        <v>1834</v>
      </c>
      <c r="B3270" s="54">
        <v>5706</v>
      </c>
      <c r="C3270" s="56" t="s">
        <v>23</v>
      </c>
      <c r="D3270" s="54" t="s">
        <v>1834</v>
      </c>
      <c r="E3270" s="54">
        <v>4192</v>
      </c>
      <c r="F3270" s="54" t="s">
        <v>1711</v>
      </c>
      <c r="G3270" s="54">
        <v>2656816.7259999998</v>
      </c>
      <c r="H3270" s="54">
        <v>1240332.4850000001</v>
      </c>
      <c r="I3270" s="54" t="s">
        <v>21</v>
      </c>
      <c r="J3270" s="55">
        <v>39630</v>
      </c>
    </row>
    <row r="3271" spans="1:10" x14ac:dyDescent="0.3">
      <c r="A3271" s="54" t="s">
        <v>1814</v>
      </c>
      <c r="B3271" s="54">
        <v>5707</v>
      </c>
      <c r="C3271" s="56" t="s">
        <v>23</v>
      </c>
      <c r="D3271" s="54" t="s">
        <v>1814</v>
      </c>
      <c r="E3271" s="54">
        <v>4208</v>
      </c>
      <c r="F3271" s="54" t="s">
        <v>1711</v>
      </c>
      <c r="G3271" s="54">
        <v>2658276.645</v>
      </c>
      <c r="H3271" s="54">
        <v>1242321.824</v>
      </c>
      <c r="I3271" s="54" t="s">
        <v>21</v>
      </c>
      <c r="J3271" s="55">
        <v>39630</v>
      </c>
    </row>
    <row r="3272" spans="1:10" x14ac:dyDescent="0.3">
      <c r="A3272" s="54" t="s">
        <v>1835</v>
      </c>
      <c r="B3272" s="54">
        <v>5708</v>
      </c>
      <c r="C3272" s="56" t="s">
        <v>23</v>
      </c>
      <c r="D3272" s="54" t="s">
        <v>1835</v>
      </c>
      <c r="E3272" s="54">
        <v>4132</v>
      </c>
      <c r="F3272" s="54" t="s">
        <v>1711</v>
      </c>
      <c r="G3272" s="54">
        <v>2656982.0869999998</v>
      </c>
      <c r="H3272" s="54">
        <v>1238191.08</v>
      </c>
      <c r="I3272" s="54" t="s">
        <v>21</v>
      </c>
      <c r="J3272" s="55">
        <v>39630</v>
      </c>
    </row>
    <row r="3273" spans="1:10" x14ac:dyDescent="0.3">
      <c r="A3273" s="54" t="s">
        <v>1835</v>
      </c>
      <c r="B3273" s="54">
        <v>5708</v>
      </c>
      <c r="C3273" s="56" t="s">
        <v>23</v>
      </c>
      <c r="D3273" s="54" t="s">
        <v>1834</v>
      </c>
      <c r="E3273" s="54">
        <v>4192</v>
      </c>
      <c r="F3273" s="54" t="s">
        <v>1711</v>
      </c>
      <c r="G3273" s="54">
        <v>2657225.452</v>
      </c>
      <c r="H3273" s="54">
        <v>1239009.4040000001</v>
      </c>
      <c r="I3273" s="54" t="s">
        <v>21</v>
      </c>
      <c r="J3273" s="55">
        <v>39630</v>
      </c>
    </row>
    <row r="3274" spans="1:10" x14ac:dyDescent="0.3">
      <c r="A3274" s="54" t="s">
        <v>1892</v>
      </c>
      <c r="B3274" s="54">
        <v>5712</v>
      </c>
      <c r="C3274" s="56" t="s">
        <v>23</v>
      </c>
      <c r="D3274" s="54" t="s">
        <v>1892</v>
      </c>
      <c r="E3274" s="54">
        <v>4131</v>
      </c>
      <c r="F3274" s="54" t="s">
        <v>1711</v>
      </c>
      <c r="G3274" s="54">
        <v>2658066.9640000002</v>
      </c>
      <c r="H3274" s="54">
        <v>1235207.8840000001</v>
      </c>
      <c r="I3274" s="54" t="s">
        <v>21</v>
      </c>
      <c r="J3274" s="55">
        <v>39630</v>
      </c>
    </row>
    <row r="3275" spans="1:10" x14ac:dyDescent="0.3">
      <c r="A3275" s="54" t="s">
        <v>1875</v>
      </c>
      <c r="B3275" s="54">
        <v>5722</v>
      </c>
      <c r="C3275" s="56" t="s">
        <v>23</v>
      </c>
      <c r="D3275" s="54" t="s">
        <v>1875</v>
      </c>
      <c r="E3275" s="54">
        <v>4006</v>
      </c>
      <c r="F3275" s="54" t="s">
        <v>1711</v>
      </c>
      <c r="G3275" s="54">
        <v>2650396.8339999998</v>
      </c>
      <c r="H3275" s="54">
        <v>1245041.949</v>
      </c>
      <c r="I3275" s="54" t="s">
        <v>21</v>
      </c>
      <c r="J3275" s="55">
        <v>39630</v>
      </c>
    </row>
    <row r="3276" spans="1:10" x14ac:dyDescent="0.3">
      <c r="A3276" s="54" t="s">
        <v>1875</v>
      </c>
      <c r="B3276" s="54">
        <v>5722</v>
      </c>
      <c r="C3276" s="56" t="s">
        <v>23</v>
      </c>
      <c r="D3276" s="54" t="s">
        <v>1873</v>
      </c>
      <c r="E3276" s="54">
        <v>4146</v>
      </c>
      <c r="F3276" s="54" t="s">
        <v>1711</v>
      </c>
      <c r="G3276" s="54">
        <v>2650166.8870000001</v>
      </c>
      <c r="H3276" s="54">
        <v>1242993.2579999999</v>
      </c>
      <c r="I3276" s="54" t="s">
        <v>21</v>
      </c>
      <c r="J3276" s="55">
        <v>39630</v>
      </c>
    </row>
    <row r="3277" spans="1:10" x14ac:dyDescent="0.3">
      <c r="A3277" s="54" t="s">
        <v>1874</v>
      </c>
      <c r="B3277" s="54">
        <v>5723</v>
      </c>
      <c r="C3277" s="56" t="s">
        <v>23</v>
      </c>
      <c r="D3277" s="54" t="s">
        <v>1875</v>
      </c>
      <c r="E3277" s="54">
        <v>4006</v>
      </c>
      <c r="F3277" s="54" t="s">
        <v>1711</v>
      </c>
      <c r="G3277" s="54">
        <v>2650924.8339999998</v>
      </c>
      <c r="H3277" s="54">
        <v>1242936.443</v>
      </c>
      <c r="I3277" s="54" t="s">
        <v>21</v>
      </c>
      <c r="J3277" s="55">
        <v>39630</v>
      </c>
    </row>
    <row r="3278" spans="1:10" x14ac:dyDescent="0.3">
      <c r="A3278" s="54" t="s">
        <v>1874</v>
      </c>
      <c r="B3278" s="54">
        <v>5723</v>
      </c>
      <c r="C3278" s="56" t="s">
        <v>23</v>
      </c>
      <c r="D3278" s="54" t="s">
        <v>1876</v>
      </c>
      <c r="E3278" s="54">
        <v>4145</v>
      </c>
      <c r="F3278" s="54" t="s">
        <v>1711</v>
      </c>
      <c r="G3278" s="54">
        <v>2652148.9369999999</v>
      </c>
      <c r="H3278" s="54">
        <v>1242196.872</v>
      </c>
      <c r="I3278" s="54" t="s">
        <v>21</v>
      </c>
      <c r="J3278" s="55">
        <v>39630</v>
      </c>
    </row>
    <row r="3279" spans="1:10" x14ac:dyDescent="0.3">
      <c r="A3279" s="54" t="s">
        <v>1874</v>
      </c>
      <c r="B3279" s="54">
        <v>5723</v>
      </c>
      <c r="C3279" s="56" t="s">
        <v>23</v>
      </c>
      <c r="D3279" s="54" t="s">
        <v>1873</v>
      </c>
      <c r="E3279" s="54">
        <v>4146</v>
      </c>
      <c r="F3279" s="54" t="s">
        <v>1711</v>
      </c>
      <c r="G3279" s="54">
        <v>2650452.2990000001</v>
      </c>
      <c r="H3279" s="54">
        <v>1242887.287</v>
      </c>
      <c r="I3279" s="54" t="s">
        <v>21</v>
      </c>
      <c r="J3279" s="55">
        <v>39630</v>
      </c>
    </row>
    <row r="3280" spans="1:10" x14ac:dyDescent="0.3">
      <c r="A3280" s="54" t="s">
        <v>1877</v>
      </c>
      <c r="B3280" s="54">
        <v>5724</v>
      </c>
      <c r="C3280" s="56" t="s">
        <v>23</v>
      </c>
      <c r="D3280" s="54" t="s">
        <v>1877</v>
      </c>
      <c r="E3280" s="54">
        <v>4134</v>
      </c>
      <c r="F3280" s="54" t="s">
        <v>1711</v>
      </c>
      <c r="G3280" s="54">
        <v>2653980.679</v>
      </c>
      <c r="H3280" s="54">
        <v>1241169.426</v>
      </c>
      <c r="I3280" s="54" t="s">
        <v>21</v>
      </c>
      <c r="J3280" s="55">
        <v>39630</v>
      </c>
    </row>
    <row r="3281" spans="1:10" x14ac:dyDescent="0.3">
      <c r="A3281" s="54" t="s">
        <v>1877</v>
      </c>
      <c r="B3281" s="54">
        <v>5724</v>
      </c>
      <c r="C3281" s="56" t="s">
        <v>23</v>
      </c>
      <c r="D3281" s="54" t="s">
        <v>1876</v>
      </c>
      <c r="E3281" s="54">
        <v>4145</v>
      </c>
      <c r="F3281" s="54" t="s">
        <v>1711</v>
      </c>
      <c r="G3281" s="54">
        <v>2653376.0449999999</v>
      </c>
      <c r="H3281" s="54">
        <v>1242643.416</v>
      </c>
      <c r="I3281" s="54" t="s">
        <v>21</v>
      </c>
      <c r="J3281" s="55">
        <v>39630</v>
      </c>
    </row>
    <row r="3282" spans="1:10" x14ac:dyDescent="0.3">
      <c r="A3282" s="54" t="s">
        <v>1887</v>
      </c>
      <c r="B3282" s="54">
        <v>5725</v>
      </c>
      <c r="C3282" s="56" t="s">
        <v>23</v>
      </c>
      <c r="D3282" s="54" t="s">
        <v>1887</v>
      </c>
      <c r="E3282" s="54">
        <v>4138</v>
      </c>
      <c r="F3282" s="54" t="s">
        <v>1711</v>
      </c>
      <c r="G3282" s="54">
        <v>2655605.6609999998</v>
      </c>
      <c r="H3282" s="54">
        <v>1239910.057</v>
      </c>
      <c r="I3282" s="54" t="s">
        <v>21</v>
      </c>
      <c r="J3282" s="55">
        <v>39630</v>
      </c>
    </row>
    <row r="3283" spans="1:10" x14ac:dyDescent="0.3">
      <c r="A3283" s="54" t="s">
        <v>1873</v>
      </c>
      <c r="B3283" s="54">
        <v>5726</v>
      </c>
      <c r="C3283" s="56" t="s">
        <v>23</v>
      </c>
      <c r="D3283" s="54" t="s">
        <v>1877</v>
      </c>
      <c r="E3283" s="54">
        <v>4134</v>
      </c>
      <c r="F3283" s="54" t="s">
        <v>1711</v>
      </c>
      <c r="G3283" s="54">
        <v>2652338.7170000002</v>
      </c>
      <c r="H3283" s="54">
        <v>1241072.4720000001</v>
      </c>
      <c r="I3283" s="54" t="s">
        <v>21</v>
      </c>
      <c r="J3283" s="55">
        <v>39630</v>
      </c>
    </row>
    <row r="3284" spans="1:10" x14ac:dyDescent="0.3">
      <c r="A3284" s="54" t="s">
        <v>1873</v>
      </c>
      <c r="B3284" s="54">
        <v>5726</v>
      </c>
      <c r="C3284" s="56" t="s">
        <v>23</v>
      </c>
      <c r="D3284" s="54" t="s">
        <v>1873</v>
      </c>
      <c r="E3284" s="54">
        <v>4146</v>
      </c>
      <c r="F3284" s="54" t="s">
        <v>1711</v>
      </c>
      <c r="G3284" s="54">
        <v>2650705.4079999998</v>
      </c>
      <c r="H3284" s="54">
        <v>1241115.7220000001</v>
      </c>
      <c r="I3284" s="54" t="s">
        <v>21</v>
      </c>
      <c r="J3284" s="55">
        <v>39630</v>
      </c>
    </row>
    <row r="3285" spans="1:10" x14ac:dyDescent="0.3">
      <c r="A3285" s="54" t="s">
        <v>1884</v>
      </c>
      <c r="B3285" s="54">
        <v>5727</v>
      </c>
      <c r="C3285" s="56" t="s">
        <v>23</v>
      </c>
      <c r="D3285" s="54" t="s">
        <v>1884</v>
      </c>
      <c r="E3285" s="54">
        <v>4140</v>
      </c>
      <c r="F3285" s="54" t="s">
        <v>1711</v>
      </c>
      <c r="G3285" s="54">
        <v>2651854.4190000002</v>
      </c>
      <c r="H3285" s="54">
        <v>1238688.9180000001</v>
      </c>
      <c r="I3285" s="54" t="s">
        <v>21</v>
      </c>
      <c r="J3285" s="55">
        <v>39630</v>
      </c>
    </row>
    <row r="3286" spans="1:10" x14ac:dyDescent="0.3">
      <c r="A3286" s="54" t="s">
        <v>1891</v>
      </c>
      <c r="B3286" s="54">
        <v>5728</v>
      </c>
      <c r="C3286" s="56" t="s">
        <v>23</v>
      </c>
      <c r="D3286" s="54" t="s">
        <v>1891</v>
      </c>
      <c r="E3286" s="54">
        <v>4135</v>
      </c>
      <c r="F3286" s="54" t="s">
        <v>1711</v>
      </c>
      <c r="G3286" s="54">
        <v>2653308.8709999998</v>
      </c>
      <c r="H3286" s="54">
        <v>1235437.139</v>
      </c>
      <c r="I3286" s="54" t="s">
        <v>21</v>
      </c>
      <c r="J3286" s="55">
        <v>39630</v>
      </c>
    </row>
    <row r="3287" spans="1:10" x14ac:dyDescent="0.3">
      <c r="A3287" s="54" t="s">
        <v>1872</v>
      </c>
      <c r="B3287" s="54">
        <v>5732</v>
      </c>
      <c r="C3287" s="56" t="s">
        <v>23</v>
      </c>
      <c r="D3287" s="54" t="s">
        <v>1872</v>
      </c>
      <c r="E3287" s="54">
        <v>4147</v>
      </c>
      <c r="F3287" s="54" t="s">
        <v>1711</v>
      </c>
      <c r="G3287" s="54">
        <v>2654527.2420000001</v>
      </c>
      <c r="H3287" s="54">
        <v>1237794.277</v>
      </c>
      <c r="I3287" s="54" t="s">
        <v>21</v>
      </c>
      <c r="J3287" s="55">
        <v>39630</v>
      </c>
    </row>
    <row r="3288" spans="1:10" x14ac:dyDescent="0.3">
      <c r="A3288" s="54" t="s">
        <v>1889</v>
      </c>
      <c r="B3288" s="54">
        <v>5733</v>
      </c>
      <c r="C3288" s="56" t="s">
        <v>23</v>
      </c>
      <c r="D3288" s="54" t="s">
        <v>1888</v>
      </c>
      <c r="E3288" s="54">
        <v>4137</v>
      </c>
      <c r="F3288" s="54" t="s">
        <v>1711</v>
      </c>
      <c r="G3288" s="54">
        <v>2655186.6770000001</v>
      </c>
      <c r="H3288" s="54">
        <v>1236222.1780000001</v>
      </c>
      <c r="I3288" s="54" t="s">
        <v>21</v>
      </c>
      <c r="J3288" s="55">
        <v>39630</v>
      </c>
    </row>
    <row r="3289" spans="1:10" x14ac:dyDescent="0.3">
      <c r="A3289" s="54" t="s">
        <v>1883</v>
      </c>
      <c r="B3289" s="54">
        <v>5734</v>
      </c>
      <c r="C3289" s="56" t="s">
        <v>23</v>
      </c>
      <c r="D3289" s="54" t="s">
        <v>1882</v>
      </c>
      <c r="E3289" s="54">
        <v>4141</v>
      </c>
      <c r="F3289" s="54" t="s">
        <v>1711</v>
      </c>
      <c r="G3289" s="54">
        <v>2655717.0589999999</v>
      </c>
      <c r="H3289" s="54">
        <v>1234995.1880000001</v>
      </c>
      <c r="I3289" s="54" t="s">
        <v>21</v>
      </c>
      <c r="J3289" s="55">
        <v>39630</v>
      </c>
    </row>
    <row r="3290" spans="1:10" x14ac:dyDescent="0.3">
      <c r="A3290" s="54" t="s">
        <v>3510</v>
      </c>
      <c r="B3290" s="54">
        <v>5735</v>
      </c>
      <c r="C3290" s="56" t="s">
        <v>23</v>
      </c>
      <c r="D3290" s="54" t="s">
        <v>3508</v>
      </c>
      <c r="E3290" s="54">
        <v>1097</v>
      </c>
      <c r="F3290" s="54" t="s">
        <v>3442</v>
      </c>
      <c r="G3290" s="54">
        <v>2654782.2560000001</v>
      </c>
      <c r="H3290" s="54">
        <v>1233094.727</v>
      </c>
      <c r="I3290" s="54" t="s">
        <v>21</v>
      </c>
      <c r="J3290" s="55">
        <v>39630</v>
      </c>
    </row>
    <row r="3291" spans="1:10" x14ac:dyDescent="0.3">
      <c r="A3291" s="54" t="s">
        <v>1886</v>
      </c>
      <c r="B3291" s="54">
        <v>5736</v>
      </c>
      <c r="C3291" s="56" t="s">
        <v>23</v>
      </c>
      <c r="D3291" s="54" t="s">
        <v>1885</v>
      </c>
      <c r="E3291" s="54">
        <v>4139</v>
      </c>
      <c r="F3291" s="54" t="s">
        <v>1711</v>
      </c>
      <c r="G3291" s="54">
        <v>2656045.5099999998</v>
      </c>
      <c r="H3291" s="54">
        <v>1231743.246</v>
      </c>
      <c r="I3291" s="54" t="s">
        <v>21</v>
      </c>
      <c r="J3291" s="55">
        <v>39630</v>
      </c>
    </row>
    <row r="3292" spans="1:10" x14ac:dyDescent="0.3">
      <c r="A3292" s="54" t="s">
        <v>1885</v>
      </c>
      <c r="B3292" s="54">
        <v>5737</v>
      </c>
      <c r="C3292" s="56" t="s">
        <v>23</v>
      </c>
      <c r="D3292" s="54" t="s">
        <v>1885</v>
      </c>
      <c r="E3292" s="54">
        <v>4139</v>
      </c>
      <c r="F3292" s="54" t="s">
        <v>1711</v>
      </c>
      <c r="G3292" s="54">
        <v>2657177.7250000001</v>
      </c>
      <c r="H3292" s="54">
        <v>1231936.183</v>
      </c>
      <c r="I3292" s="54" t="s">
        <v>21</v>
      </c>
      <c r="J3292" s="55">
        <v>39630</v>
      </c>
    </row>
    <row r="3293" spans="1:10" x14ac:dyDescent="0.3">
      <c r="A3293" s="54" t="s">
        <v>1760</v>
      </c>
      <c r="B3293" s="54">
        <v>5742</v>
      </c>
      <c r="C3293" s="56" t="s">
        <v>23</v>
      </c>
      <c r="D3293" s="54" t="s">
        <v>1760</v>
      </c>
      <c r="E3293" s="54">
        <v>4276</v>
      </c>
      <c r="F3293" s="54" t="s">
        <v>1711</v>
      </c>
      <c r="G3293" s="54">
        <v>2644169.6320000002</v>
      </c>
      <c r="H3293" s="54">
        <v>1242732.2320000001</v>
      </c>
      <c r="I3293" s="54" t="s">
        <v>21</v>
      </c>
      <c r="J3293" s="55">
        <v>39630</v>
      </c>
    </row>
    <row r="3294" spans="1:10" x14ac:dyDescent="0.3">
      <c r="A3294" s="54" t="s">
        <v>1749</v>
      </c>
      <c r="B3294" s="54">
        <v>5745</v>
      </c>
      <c r="C3294" s="56" t="s">
        <v>23</v>
      </c>
      <c r="D3294" s="54" t="s">
        <v>1749</v>
      </c>
      <c r="E3294" s="54">
        <v>4283</v>
      </c>
      <c r="F3294" s="54" t="s">
        <v>1711</v>
      </c>
      <c r="G3294" s="54">
        <v>2641402.7310000001</v>
      </c>
      <c r="H3294" s="54">
        <v>1241301.78</v>
      </c>
      <c r="I3294" s="54" t="s">
        <v>21</v>
      </c>
      <c r="J3294" s="55">
        <v>39630</v>
      </c>
    </row>
    <row r="3295" spans="1:10" x14ac:dyDescent="0.3">
      <c r="A3295" s="54" t="s">
        <v>2772</v>
      </c>
      <c r="B3295" s="54">
        <v>5746</v>
      </c>
      <c r="C3295" s="56" t="s">
        <v>23</v>
      </c>
      <c r="D3295" s="54" t="s">
        <v>2773</v>
      </c>
      <c r="E3295" s="54">
        <v>2573</v>
      </c>
      <c r="F3295" s="54" t="s">
        <v>2754</v>
      </c>
      <c r="G3295" s="54">
        <v>2638647.6490000002</v>
      </c>
      <c r="H3295" s="54">
        <v>1242940.9779999999</v>
      </c>
      <c r="I3295" s="54" t="s">
        <v>21</v>
      </c>
      <c r="J3295" s="55">
        <v>39630</v>
      </c>
    </row>
    <row r="3296" spans="1:10" x14ac:dyDescent="0.3">
      <c r="A3296" s="54" t="s">
        <v>2772</v>
      </c>
      <c r="B3296" s="54">
        <v>5746</v>
      </c>
      <c r="C3296" s="56" t="s">
        <v>23</v>
      </c>
      <c r="D3296" s="54" t="s">
        <v>2771</v>
      </c>
      <c r="E3296" s="54">
        <v>2585</v>
      </c>
      <c r="F3296" s="54" t="s">
        <v>2754</v>
      </c>
      <c r="G3296" s="54">
        <v>2640021.6979999999</v>
      </c>
      <c r="H3296" s="54">
        <v>1242147.649</v>
      </c>
      <c r="I3296" s="54" t="s">
        <v>21</v>
      </c>
      <c r="J3296" s="55">
        <v>39630</v>
      </c>
    </row>
    <row r="3297" spans="1:10" x14ac:dyDescent="0.3">
      <c r="A3297" s="54" t="s">
        <v>3537</v>
      </c>
      <c r="B3297" s="54">
        <v>6003</v>
      </c>
      <c r="C3297" s="56" t="s">
        <v>23</v>
      </c>
      <c r="D3297" s="54" t="s">
        <v>3537</v>
      </c>
      <c r="E3297" s="54">
        <v>1061</v>
      </c>
      <c r="F3297" s="54" t="s">
        <v>3442</v>
      </c>
      <c r="G3297" s="54">
        <v>2665227.0129999998</v>
      </c>
      <c r="H3297" s="54">
        <v>1211356.3659999999</v>
      </c>
      <c r="I3297" s="54" t="s">
        <v>21</v>
      </c>
      <c r="J3297" s="55">
        <v>39630</v>
      </c>
    </row>
    <row r="3298" spans="1:10" x14ac:dyDescent="0.3">
      <c r="A3298" s="54" t="s">
        <v>3537</v>
      </c>
      <c r="B3298" s="54">
        <v>6004</v>
      </c>
      <c r="C3298" s="56" t="s">
        <v>23</v>
      </c>
      <c r="D3298" s="54" t="s">
        <v>3545</v>
      </c>
      <c r="E3298" s="54">
        <v>1054</v>
      </c>
      <c r="F3298" s="54" t="s">
        <v>3442</v>
      </c>
      <c r="G3298" s="54">
        <v>2665661.3020000001</v>
      </c>
      <c r="H3298" s="54">
        <v>1213137.4080000001</v>
      </c>
      <c r="I3298" s="54" t="s">
        <v>21</v>
      </c>
      <c r="J3298" s="55">
        <v>39630</v>
      </c>
    </row>
    <row r="3299" spans="1:10" x14ac:dyDescent="0.3">
      <c r="A3299" s="54" t="s">
        <v>3537</v>
      </c>
      <c r="B3299" s="54">
        <v>6004</v>
      </c>
      <c r="C3299" s="56" t="s">
        <v>23</v>
      </c>
      <c r="D3299" s="54" t="s">
        <v>3537</v>
      </c>
      <c r="E3299" s="54">
        <v>1061</v>
      </c>
      <c r="F3299" s="54" t="s">
        <v>3442</v>
      </c>
      <c r="G3299" s="54">
        <v>2665296.6349999998</v>
      </c>
      <c r="H3299" s="54">
        <v>1212489.382</v>
      </c>
      <c r="I3299" s="54" t="s">
        <v>21</v>
      </c>
      <c r="J3299" s="55">
        <v>39630</v>
      </c>
    </row>
    <row r="3300" spans="1:10" x14ac:dyDescent="0.3">
      <c r="A3300" s="54" t="s">
        <v>3537</v>
      </c>
      <c r="B3300" s="54">
        <v>6005</v>
      </c>
      <c r="C3300" s="56" t="s">
        <v>23</v>
      </c>
      <c r="D3300" s="54" t="s">
        <v>3540</v>
      </c>
      <c r="E3300" s="54">
        <v>1058</v>
      </c>
      <c r="F3300" s="54" t="s">
        <v>3442</v>
      </c>
      <c r="G3300" s="54">
        <v>2666841.827</v>
      </c>
      <c r="H3300" s="54">
        <v>1209262.774</v>
      </c>
      <c r="I3300" s="54" t="s">
        <v>21</v>
      </c>
      <c r="J3300" s="55">
        <v>39630</v>
      </c>
    </row>
    <row r="3301" spans="1:10" x14ac:dyDescent="0.3">
      <c r="A3301" s="54" t="s">
        <v>3537</v>
      </c>
      <c r="B3301" s="54">
        <v>6005</v>
      </c>
      <c r="C3301" s="56" t="s">
        <v>23</v>
      </c>
      <c r="D3301" s="54" t="s">
        <v>3324</v>
      </c>
      <c r="E3301" s="54">
        <v>1059</v>
      </c>
      <c r="F3301" s="54" t="s">
        <v>3442</v>
      </c>
      <c r="G3301" s="54">
        <v>2664924.8840000001</v>
      </c>
      <c r="H3301" s="54">
        <v>1210308.436</v>
      </c>
      <c r="I3301" s="54" t="s">
        <v>21</v>
      </c>
      <c r="J3301" s="55">
        <v>39630</v>
      </c>
    </row>
    <row r="3302" spans="1:10" x14ac:dyDescent="0.3">
      <c r="A3302" s="54" t="s">
        <v>3537</v>
      </c>
      <c r="B3302" s="54">
        <v>6005</v>
      </c>
      <c r="C3302" s="56" t="s">
        <v>23</v>
      </c>
      <c r="D3302" s="54" t="s">
        <v>3537</v>
      </c>
      <c r="E3302" s="54">
        <v>1061</v>
      </c>
      <c r="F3302" s="54" t="s">
        <v>3442</v>
      </c>
      <c r="G3302" s="54">
        <v>2666558.5210000002</v>
      </c>
      <c r="H3302" s="54">
        <v>1210094.764</v>
      </c>
      <c r="I3302" s="54" t="s">
        <v>21</v>
      </c>
      <c r="J3302" s="55">
        <v>39630</v>
      </c>
    </row>
    <row r="3303" spans="1:10" x14ac:dyDescent="0.3">
      <c r="A3303" s="54" t="s">
        <v>3543</v>
      </c>
      <c r="B3303" s="54">
        <v>6005</v>
      </c>
      <c r="C3303" s="56" t="s">
        <v>46</v>
      </c>
      <c r="D3303" s="54" t="s">
        <v>3540</v>
      </c>
      <c r="E3303" s="54">
        <v>1058</v>
      </c>
      <c r="F3303" s="54" t="s">
        <v>3442</v>
      </c>
      <c r="G3303" s="54">
        <v>2668093.7629999998</v>
      </c>
      <c r="H3303" s="54">
        <v>1208884.206</v>
      </c>
      <c r="I3303" s="54" t="s">
        <v>21</v>
      </c>
      <c r="J3303" s="55">
        <v>41944</v>
      </c>
    </row>
    <row r="3304" spans="1:10" x14ac:dyDescent="0.3">
      <c r="A3304" s="54" t="s">
        <v>3537</v>
      </c>
      <c r="B3304" s="54">
        <v>6006</v>
      </c>
      <c r="C3304" s="56" t="s">
        <v>23</v>
      </c>
      <c r="D3304" s="54" t="s">
        <v>3545</v>
      </c>
      <c r="E3304" s="54">
        <v>1054</v>
      </c>
      <c r="F3304" s="54" t="s">
        <v>3442</v>
      </c>
      <c r="G3304" s="54">
        <v>2666595.4720000001</v>
      </c>
      <c r="H3304" s="54">
        <v>1213367.0730000001</v>
      </c>
      <c r="I3304" s="54" t="s">
        <v>21</v>
      </c>
      <c r="J3304" s="55">
        <v>39630</v>
      </c>
    </row>
    <row r="3305" spans="1:10" x14ac:dyDescent="0.3">
      <c r="A3305" s="54" t="s">
        <v>3537</v>
      </c>
      <c r="B3305" s="54">
        <v>6006</v>
      </c>
      <c r="C3305" s="56" t="s">
        <v>23</v>
      </c>
      <c r="D3305" s="54" t="s">
        <v>3537</v>
      </c>
      <c r="E3305" s="54">
        <v>1061</v>
      </c>
      <c r="F3305" s="54" t="s">
        <v>3442</v>
      </c>
      <c r="G3305" s="54">
        <v>2668811.824</v>
      </c>
      <c r="H3305" s="54">
        <v>1211710.429</v>
      </c>
      <c r="I3305" s="54" t="s">
        <v>21</v>
      </c>
      <c r="J3305" s="55">
        <v>39630</v>
      </c>
    </row>
    <row r="3306" spans="1:10" x14ac:dyDescent="0.3">
      <c r="A3306" s="54" t="s">
        <v>3537</v>
      </c>
      <c r="B3306" s="54">
        <v>6006</v>
      </c>
      <c r="C3306" s="56" t="s">
        <v>23</v>
      </c>
      <c r="D3306" s="54" t="s">
        <v>3536</v>
      </c>
      <c r="E3306" s="54">
        <v>1063</v>
      </c>
      <c r="F3306" s="54" t="s">
        <v>3442</v>
      </c>
      <c r="G3306" s="54">
        <v>2669654.5869999998</v>
      </c>
      <c r="H3306" s="54">
        <v>1210106.2309999999</v>
      </c>
      <c r="I3306" s="54" t="s">
        <v>21</v>
      </c>
      <c r="J3306" s="55">
        <v>39630</v>
      </c>
    </row>
    <row r="3307" spans="1:10" x14ac:dyDescent="0.3">
      <c r="A3307" s="54" t="s">
        <v>3324</v>
      </c>
      <c r="B3307" s="54">
        <v>6010</v>
      </c>
      <c r="C3307" s="56" t="s">
        <v>23</v>
      </c>
      <c r="D3307" s="54" t="s">
        <v>3324</v>
      </c>
      <c r="E3307" s="54">
        <v>1059</v>
      </c>
      <c r="F3307" s="54" t="s">
        <v>3442</v>
      </c>
      <c r="G3307" s="54">
        <v>2663133.3059999999</v>
      </c>
      <c r="H3307" s="54">
        <v>1207586.57</v>
      </c>
      <c r="I3307" s="54" t="s">
        <v>21</v>
      </c>
      <c r="J3307" s="55">
        <v>39630</v>
      </c>
    </row>
    <row r="3308" spans="1:10" x14ac:dyDescent="0.3">
      <c r="A3308" s="54" t="s">
        <v>3324</v>
      </c>
      <c r="B3308" s="54">
        <v>6010</v>
      </c>
      <c r="C3308" s="56" t="s">
        <v>23</v>
      </c>
      <c r="D3308" s="54" t="s">
        <v>3321</v>
      </c>
      <c r="E3308" s="54">
        <v>1507</v>
      </c>
      <c r="F3308" s="54" t="s">
        <v>3302</v>
      </c>
      <c r="G3308" s="54">
        <v>2661911.7149999999</v>
      </c>
      <c r="H3308" s="54">
        <v>1204693.4890000001</v>
      </c>
      <c r="I3308" s="54" t="s">
        <v>21</v>
      </c>
      <c r="J3308" s="55">
        <v>39630</v>
      </c>
    </row>
    <row r="3309" spans="1:10" x14ac:dyDescent="0.3">
      <c r="A3309" s="54" t="s">
        <v>3349</v>
      </c>
      <c r="B3309" s="54">
        <v>6010</v>
      </c>
      <c r="C3309" s="56" t="s">
        <v>46</v>
      </c>
      <c r="D3309" s="54" t="s">
        <v>3346</v>
      </c>
      <c r="E3309" s="54">
        <v>1401</v>
      </c>
      <c r="F3309" s="54" t="s">
        <v>3330</v>
      </c>
      <c r="G3309" s="54">
        <v>2662154.1379999998</v>
      </c>
      <c r="H3309" s="54">
        <v>1203458.773</v>
      </c>
      <c r="I3309" s="54" t="s">
        <v>21</v>
      </c>
      <c r="J3309" s="55">
        <v>39630</v>
      </c>
    </row>
    <row r="3310" spans="1:10" x14ac:dyDescent="0.3">
      <c r="A3310" s="54" t="s">
        <v>3541</v>
      </c>
      <c r="B3310" s="54">
        <v>6012</v>
      </c>
      <c r="C3310" s="56" t="s">
        <v>23</v>
      </c>
      <c r="D3310" s="54" t="s">
        <v>3324</v>
      </c>
      <c r="E3310" s="54">
        <v>1059</v>
      </c>
      <c r="F3310" s="54" t="s">
        <v>3442</v>
      </c>
      <c r="G3310" s="54">
        <v>2660720.6030000001</v>
      </c>
      <c r="H3310" s="54">
        <v>1208822.8119999999</v>
      </c>
      <c r="I3310" s="54" t="s">
        <v>21</v>
      </c>
      <c r="J3310" s="55">
        <v>39630</v>
      </c>
    </row>
    <row r="3311" spans="1:10" x14ac:dyDescent="0.3">
      <c r="A3311" s="54" t="s">
        <v>3323</v>
      </c>
      <c r="B3311" s="54">
        <v>6013</v>
      </c>
      <c r="C3311" s="56" t="s">
        <v>23</v>
      </c>
      <c r="D3311" s="54" t="s">
        <v>3324</v>
      </c>
      <c r="E3311" s="54">
        <v>1059</v>
      </c>
      <c r="F3311" s="54" t="s">
        <v>3442</v>
      </c>
      <c r="G3311" s="54">
        <v>2659693.5839999998</v>
      </c>
      <c r="H3311" s="54">
        <v>1207432.5379999999</v>
      </c>
      <c r="I3311" s="54" t="s">
        <v>21</v>
      </c>
      <c r="J3311" s="55">
        <v>39630</v>
      </c>
    </row>
    <row r="3312" spans="1:10" x14ac:dyDescent="0.3">
      <c r="A3312" s="54" t="s">
        <v>3323</v>
      </c>
      <c r="B3312" s="54">
        <v>6013</v>
      </c>
      <c r="C3312" s="56" t="s">
        <v>23</v>
      </c>
      <c r="D3312" s="54" t="s">
        <v>3528</v>
      </c>
      <c r="E3312" s="54">
        <v>1066</v>
      </c>
      <c r="F3312" s="54" t="s">
        <v>3442</v>
      </c>
      <c r="G3312" s="54">
        <v>2658702.071</v>
      </c>
      <c r="H3312" s="54">
        <v>1203542.591</v>
      </c>
      <c r="I3312" s="54" t="s">
        <v>21</v>
      </c>
      <c r="J3312" s="55">
        <v>39630</v>
      </c>
    </row>
    <row r="3313" spans="1:10" x14ac:dyDescent="0.3">
      <c r="A3313" s="54" t="s">
        <v>3323</v>
      </c>
      <c r="B3313" s="54">
        <v>6013</v>
      </c>
      <c r="C3313" s="56" t="s">
        <v>23</v>
      </c>
      <c r="D3313" s="54" t="s">
        <v>3321</v>
      </c>
      <c r="E3313" s="54">
        <v>1507</v>
      </c>
      <c r="F3313" s="54" t="s">
        <v>3302</v>
      </c>
      <c r="G3313" s="54">
        <v>2659743.1529999999</v>
      </c>
      <c r="H3313" s="54">
        <v>1204048.7960000001</v>
      </c>
      <c r="I3313" s="54" t="s">
        <v>21</v>
      </c>
      <c r="J3313" s="55">
        <v>39630</v>
      </c>
    </row>
    <row r="3314" spans="1:10" x14ac:dyDescent="0.3">
      <c r="A3314" s="54" t="s">
        <v>3537</v>
      </c>
      <c r="B3314" s="54">
        <v>6014</v>
      </c>
      <c r="C3314" s="56" t="s">
        <v>23</v>
      </c>
      <c r="D3314" s="54" t="s">
        <v>3537</v>
      </c>
      <c r="E3314" s="54">
        <v>1061</v>
      </c>
      <c r="F3314" s="54" t="s">
        <v>3442</v>
      </c>
      <c r="G3314" s="54">
        <v>2661014.61</v>
      </c>
      <c r="H3314" s="54">
        <v>1212152.0190000001</v>
      </c>
      <c r="I3314" s="54" t="s">
        <v>21</v>
      </c>
      <c r="J3314" s="55">
        <v>39630</v>
      </c>
    </row>
    <row r="3315" spans="1:10" x14ac:dyDescent="0.3">
      <c r="A3315" s="54" t="s">
        <v>3537</v>
      </c>
      <c r="B3315" s="54">
        <v>6014</v>
      </c>
      <c r="C3315" s="56" t="s">
        <v>23</v>
      </c>
      <c r="D3315" s="54" t="s">
        <v>3538</v>
      </c>
      <c r="E3315" s="54">
        <v>1062</v>
      </c>
      <c r="F3315" s="54" t="s">
        <v>3442</v>
      </c>
      <c r="G3315" s="54">
        <v>2660402.6770000001</v>
      </c>
      <c r="H3315" s="54">
        <v>1211994.6950000001</v>
      </c>
      <c r="I3315" s="54" t="s">
        <v>21</v>
      </c>
      <c r="J3315" s="55">
        <v>39630</v>
      </c>
    </row>
    <row r="3316" spans="1:10" x14ac:dyDescent="0.3">
      <c r="A3316" s="54" t="s">
        <v>3537</v>
      </c>
      <c r="B3316" s="54">
        <v>6015</v>
      </c>
      <c r="C3316" s="56" t="s">
        <v>23</v>
      </c>
      <c r="D3316" s="54" t="s">
        <v>3537</v>
      </c>
      <c r="E3316" s="54">
        <v>1061</v>
      </c>
      <c r="F3316" s="54" t="s">
        <v>3442</v>
      </c>
      <c r="G3316" s="54">
        <v>2663751.6889999998</v>
      </c>
      <c r="H3316" s="54">
        <v>1212860.801</v>
      </c>
      <c r="I3316" s="54" t="s">
        <v>21</v>
      </c>
      <c r="J3316" s="55">
        <v>39630</v>
      </c>
    </row>
    <row r="3317" spans="1:10" x14ac:dyDescent="0.3">
      <c r="A3317" s="54" t="s">
        <v>3507</v>
      </c>
      <c r="B3317" s="54">
        <v>6016</v>
      </c>
      <c r="C3317" s="56" t="s">
        <v>23</v>
      </c>
      <c r="D3317" s="54" t="s">
        <v>3537</v>
      </c>
      <c r="E3317" s="54">
        <v>1061</v>
      </c>
      <c r="F3317" s="54" t="s">
        <v>3442</v>
      </c>
      <c r="G3317" s="54">
        <v>2659358.1379999998</v>
      </c>
      <c r="H3317" s="54">
        <v>1214009.5460000001</v>
      </c>
      <c r="I3317" s="54" t="s">
        <v>21</v>
      </c>
      <c r="J3317" s="55">
        <v>39630</v>
      </c>
    </row>
    <row r="3318" spans="1:10" x14ac:dyDescent="0.3">
      <c r="A3318" s="54" t="s">
        <v>3507</v>
      </c>
      <c r="B3318" s="54">
        <v>6016</v>
      </c>
      <c r="C3318" s="56" t="s">
        <v>23</v>
      </c>
      <c r="D3318" s="54" t="s">
        <v>3538</v>
      </c>
      <c r="E3318" s="54">
        <v>1062</v>
      </c>
      <c r="F3318" s="54" t="s">
        <v>3442</v>
      </c>
      <c r="G3318" s="54">
        <v>2657350.86</v>
      </c>
      <c r="H3318" s="54">
        <v>1212220.6470000001</v>
      </c>
      <c r="I3318" s="54" t="s">
        <v>21</v>
      </c>
      <c r="J3318" s="55">
        <v>39630</v>
      </c>
    </row>
    <row r="3319" spans="1:10" x14ac:dyDescent="0.3">
      <c r="A3319" s="54" t="s">
        <v>3507</v>
      </c>
      <c r="B3319" s="54">
        <v>6016</v>
      </c>
      <c r="C3319" s="56" t="s">
        <v>23</v>
      </c>
      <c r="D3319" s="54" t="s">
        <v>3502</v>
      </c>
      <c r="E3319" s="54">
        <v>1093</v>
      </c>
      <c r="F3319" s="54" t="s">
        <v>3442</v>
      </c>
      <c r="G3319" s="54">
        <v>2657491.6260000002</v>
      </c>
      <c r="H3319" s="54">
        <v>1213771.1429999999</v>
      </c>
      <c r="I3319" s="54" t="s">
        <v>21</v>
      </c>
      <c r="J3319" s="55">
        <v>39630</v>
      </c>
    </row>
    <row r="3320" spans="1:10" x14ac:dyDescent="0.3">
      <c r="A3320" s="54" t="s">
        <v>3507</v>
      </c>
      <c r="B3320" s="54">
        <v>6016</v>
      </c>
      <c r="C3320" s="56" t="s">
        <v>23</v>
      </c>
      <c r="D3320" s="54" t="s">
        <v>3500</v>
      </c>
      <c r="E3320" s="54">
        <v>1098</v>
      </c>
      <c r="F3320" s="54" t="s">
        <v>3442</v>
      </c>
      <c r="G3320" s="54">
        <v>2656547.8509999998</v>
      </c>
      <c r="H3320" s="54">
        <v>1213833.057</v>
      </c>
      <c r="I3320" s="54" t="s">
        <v>21</v>
      </c>
      <c r="J3320" s="55">
        <v>39630</v>
      </c>
    </row>
    <row r="3321" spans="1:10" x14ac:dyDescent="0.3">
      <c r="A3321" s="54" t="s">
        <v>3500</v>
      </c>
      <c r="B3321" s="54">
        <v>6017</v>
      </c>
      <c r="C3321" s="56" t="s">
        <v>23</v>
      </c>
      <c r="D3321" s="54" t="s">
        <v>3500</v>
      </c>
      <c r="E3321" s="54">
        <v>1098</v>
      </c>
      <c r="F3321" s="54" t="s">
        <v>3442</v>
      </c>
      <c r="G3321" s="54">
        <v>2652622.89</v>
      </c>
      <c r="H3321" s="54">
        <v>1214834.0349999999</v>
      </c>
      <c r="I3321" s="54" t="s">
        <v>21</v>
      </c>
      <c r="J3321" s="55">
        <v>39630</v>
      </c>
    </row>
    <row r="3322" spans="1:10" x14ac:dyDescent="0.3">
      <c r="A3322" s="54" t="s">
        <v>3506</v>
      </c>
      <c r="B3322" s="54">
        <v>6018</v>
      </c>
      <c r="C3322" s="56" t="s">
        <v>23</v>
      </c>
      <c r="D3322" s="54" t="s">
        <v>3506</v>
      </c>
      <c r="E3322" s="54">
        <v>1083</v>
      </c>
      <c r="F3322" s="54" t="s">
        <v>3442</v>
      </c>
      <c r="G3322" s="54">
        <v>2649856.0980000002</v>
      </c>
      <c r="H3322" s="54">
        <v>1218333.6070000001</v>
      </c>
      <c r="I3322" s="54" t="s">
        <v>21</v>
      </c>
      <c r="J3322" s="55">
        <v>39630</v>
      </c>
    </row>
    <row r="3323" spans="1:10" x14ac:dyDescent="0.3">
      <c r="A3323" s="54" t="s">
        <v>3506</v>
      </c>
      <c r="B3323" s="54">
        <v>6018</v>
      </c>
      <c r="C3323" s="56" t="s">
        <v>23</v>
      </c>
      <c r="D3323" s="54" t="s">
        <v>3511</v>
      </c>
      <c r="E3323" s="54">
        <v>1095</v>
      </c>
      <c r="F3323" s="54" t="s">
        <v>3442</v>
      </c>
      <c r="G3323" s="54">
        <v>2650075.2459999998</v>
      </c>
      <c r="H3323" s="54">
        <v>1221259.57</v>
      </c>
      <c r="I3323" s="54" t="s">
        <v>21</v>
      </c>
      <c r="J3323" s="55">
        <v>39630</v>
      </c>
    </row>
    <row r="3324" spans="1:10" x14ac:dyDescent="0.3">
      <c r="A3324" s="54" t="s">
        <v>3506</v>
      </c>
      <c r="B3324" s="54">
        <v>6018</v>
      </c>
      <c r="C3324" s="56" t="s">
        <v>23</v>
      </c>
      <c r="D3324" s="54" t="s">
        <v>3500</v>
      </c>
      <c r="E3324" s="54">
        <v>1098</v>
      </c>
      <c r="F3324" s="54" t="s">
        <v>3442</v>
      </c>
      <c r="G3324" s="54">
        <v>2649901.287</v>
      </c>
      <c r="H3324" s="54">
        <v>1216557.6089999999</v>
      </c>
      <c r="I3324" s="54" t="s">
        <v>21</v>
      </c>
      <c r="J3324" s="55">
        <v>39630</v>
      </c>
    </row>
    <row r="3325" spans="1:10" x14ac:dyDescent="0.3">
      <c r="A3325" s="54" t="s">
        <v>3505</v>
      </c>
      <c r="B3325" s="54">
        <v>6019</v>
      </c>
      <c r="C3325" s="56" t="s">
        <v>23</v>
      </c>
      <c r="D3325" s="54" t="s">
        <v>3538</v>
      </c>
      <c r="E3325" s="54">
        <v>1062</v>
      </c>
      <c r="F3325" s="54" t="s">
        <v>3442</v>
      </c>
      <c r="G3325" s="54">
        <v>2653910.443</v>
      </c>
      <c r="H3325" s="54">
        <v>1210839.638</v>
      </c>
      <c r="I3325" s="54" t="s">
        <v>21</v>
      </c>
      <c r="J3325" s="55">
        <v>39630</v>
      </c>
    </row>
    <row r="3326" spans="1:10" x14ac:dyDescent="0.3">
      <c r="A3326" s="54" t="s">
        <v>3505</v>
      </c>
      <c r="B3326" s="54">
        <v>6019</v>
      </c>
      <c r="C3326" s="56" t="s">
        <v>23</v>
      </c>
      <c r="D3326" s="54" t="s">
        <v>3500</v>
      </c>
      <c r="E3326" s="54">
        <v>1098</v>
      </c>
      <c r="F3326" s="54" t="s">
        <v>3442</v>
      </c>
      <c r="G3326" s="54">
        <v>2653117.8020000001</v>
      </c>
      <c r="H3326" s="54">
        <v>1212463.0430000001</v>
      </c>
      <c r="I3326" s="54" t="s">
        <v>21</v>
      </c>
      <c r="J3326" s="55">
        <v>39630</v>
      </c>
    </row>
    <row r="3327" spans="1:10" x14ac:dyDescent="0.3">
      <c r="A3327" s="54" t="s">
        <v>3539</v>
      </c>
      <c r="B3327" s="54">
        <v>6020</v>
      </c>
      <c r="C3327" s="56" t="s">
        <v>23</v>
      </c>
      <c r="D3327" s="54" t="s">
        <v>3546</v>
      </c>
      <c r="E3327" s="54">
        <v>1024</v>
      </c>
      <c r="F3327" s="54" t="s">
        <v>3442</v>
      </c>
      <c r="G3327" s="54">
        <v>2662494.398</v>
      </c>
      <c r="H3327" s="54">
        <v>1214233.4509999999</v>
      </c>
      <c r="I3327" s="54" t="s">
        <v>21</v>
      </c>
      <c r="J3327" s="55">
        <v>39630</v>
      </c>
    </row>
    <row r="3328" spans="1:10" x14ac:dyDescent="0.3">
      <c r="A3328" s="54" t="s">
        <v>3539</v>
      </c>
      <c r="B3328" s="54">
        <v>6020</v>
      </c>
      <c r="C3328" s="56" t="s">
        <v>23</v>
      </c>
      <c r="D3328" s="54" t="s">
        <v>3545</v>
      </c>
      <c r="E3328" s="54">
        <v>1054</v>
      </c>
      <c r="F3328" s="54" t="s">
        <v>3442</v>
      </c>
      <c r="G3328" s="54">
        <v>2665331.3530000001</v>
      </c>
      <c r="H3328" s="54">
        <v>1213275.1029999999</v>
      </c>
      <c r="I3328" s="54" t="s">
        <v>21</v>
      </c>
      <c r="J3328" s="55">
        <v>39630</v>
      </c>
    </row>
    <row r="3329" spans="1:10" x14ac:dyDescent="0.3">
      <c r="A3329" s="54" t="s">
        <v>3539</v>
      </c>
      <c r="B3329" s="54">
        <v>6020</v>
      </c>
      <c r="C3329" s="56" t="s">
        <v>23</v>
      </c>
      <c r="D3329" s="54" t="s">
        <v>3537</v>
      </c>
      <c r="E3329" s="54">
        <v>1061</v>
      </c>
      <c r="F3329" s="54" t="s">
        <v>3442</v>
      </c>
      <c r="G3329" s="54">
        <v>2662619.2719999999</v>
      </c>
      <c r="H3329" s="54">
        <v>1212798.0460000001</v>
      </c>
      <c r="I3329" s="54" t="s">
        <v>21</v>
      </c>
      <c r="J3329" s="55">
        <v>39630</v>
      </c>
    </row>
    <row r="3330" spans="1:10" x14ac:dyDescent="0.3">
      <c r="A3330" s="54" t="s">
        <v>3483</v>
      </c>
      <c r="B3330" s="54">
        <v>6022</v>
      </c>
      <c r="C3330" s="56" t="s">
        <v>23</v>
      </c>
      <c r="D3330" s="54" t="s">
        <v>3506</v>
      </c>
      <c r="E3330" s="54">
        <v>1083</v>
      </c>
      <c r="F3330" s="54" t="s">
        <v>3442</v>
      </c>
      <c r="G3330" s="54">
        <v>2648972.7000000002</v>
      </c>
      <c r="H3330" s="54">
        <v>1220313.977</v>
      </c>
      <c r="I3330" s="54" t="s">
        <v>21</v>
      </c>
      <c r="J3330" s="55">
        <v>39630</v>
      </c>
    </row>
    <row r="3331" spans="1:10" x14ac:dyDescent="0.3">
      <c r="A3331" s="54" t="s">
        <v>3483</v>
      </c>
      <c r="B3331" s="54">
        <v>6022</v>
      </c>
      <c r="C3331" s="56" t="s">
        <v>23</v>
      </c>
      <c r="D3331" s="54" t="s">
        <v>3483</v>
      </c>
      <c r="E3331" s="54">
        <v>1086</v>
      </c>
      <c r="F3331" s="54" t="s">
        <v>3442</v>
      </c>
      <c r="G3331" s="54">
        <v>2646744.8360000001</v>
      </c>
      <c r="H3331" s="54">
        <v>1220389.9040000001</v>
      </c>
      <c r="I3331" s="54" t="s">
        <v>21</v>
      </c>
      <c r="J3331" s="55">
        <v>39630</v>
      </c>
    </row>
    <row r="3332" spans="1:10" x14ac:dyDescent="0.3">
      <c r="A3332" s="54" t="s">
        <v>3483</v>
      </c>
      <c r="B3332" s="54">
        <v>6022</v>
      </c>
      <c r="C3332" s="56" t="s">
        <v>23</v>
      </c>
      <c r="D3332" s="54" t="s">
        <v>3481</v>
      </c>
      <c r="E3332" s="54">
        <v>1128</v>
      </c>
      <c r="F3332" s="54" t="s">
        <v>3442</v>
      </c>
      <c r="G3332" s="54">
        <v>2644991.176</v>
      </c>
      <c r="H3332" s="54">
        <v>1221565.51</v>
      </c>
      <c r="I3332" s="54" t="s">
        <v>21</v>
      </c>
      <c r="J3332" s="55">
        <v>39630</v>
      </c>
    </row>
    <row r="3333" spans="1:10" x14ac:dyDescent="0.3">
      <c r="A3333" s="54" t="s">
        <v>3515</v>
      </c>
      <c r="B3333" s="54">
        <v>6023</v>
      </c>
      <c r="C3333" s="56" t="s">
        <v>23</v>
      </c>
      <c r="D3333" s="54" t="s">
        <v>3546</v>
      </c>
      <c r="E3333" s="54">
        <v>1024</v>
      </c>
      <c r="F3333" s="54" t="s">
        <v>3442</v>
      </c>
      <c r="G3333" s="54">
        <v>2661401.1090000002</v>
      </c>
      <c r="H3333" s="54">
        <v>1215191.6950000001</v>
      </c>
      <c r="I3333" s="54" t="s">
        <v>21</v>
      </c>
      <c r="J3333" s="55">
        <v>39630</v>
      </c>
    </row>
    <row r="3334" spans="1:10" x14ac:dyDescent="0.3">
      <c r="A3334" s="54" t="s">
        <v>3515</v>
      </c>
      <c r="B3334" s="54">
        <v>6023</v>
      </c>
      <c r="C3334" s="56" t="s">
        <v>23</v>
      </c>
      <c r="D3334" s="54" t="s">
        <v>3515</v>
      </c>
      <c r="E3334" s="54">
        <v>1040</v>
      </c>
      <c r="F3334" s="54" t="s">
        <v>3442</v>
      </c>
      <c r="G3334" s="54">
        <v>2662892.7510000002</v>
      </c>
      <c r="H3334" s="54">
        <v>1217254.6399999999</v>
      </c>
      <c r="I3334" s="54" t="s">
        <v>21</v>
      </c>
      <c r="J3334" s="55">
        <v>39630</v>
      </c>
    </row>
    <row r="3335" spans="1:10" x14ac:dyDescent="0.3">
      <c r="A3335" s="54" t="s">
        <v>3515</v>
      </c>
      <c r="B3335" s="54">
        <v>6023</v>
      </c>
      <c r="C3335" s="56" t="s">
        <v>23</v>
      </c>
      <c r="D3335" s="54" t="s">
        <v>3502</v>
      </c>
      <c r="E3335" s="54">
        <v>1093</v>
      </c>
      <c r="F3335" s="54" t="s">
        <v>3442</v>
      </c>
      <c r="G3335" s="54">
        <v>2660230.7940000002</v>
      </c>
      <c r="H3335" s="54">
        <v>1218106.2579999999</v>
      </c>
      <c r="I3335" s="54" t="s">
        <v>21</v>
      </c>
      <c r="J3335" s="55">
        <v>39630</v>
      </c>
    </row>
    <row r="3336" spans="1:10" x14ac:dyDescent="0.3">
      <c r="A3336" s="54" t="s">
        <v>3496</v>
      </c>
      <c r="B3336" s="54">
        <v>6024</v>
      </c>
      <c r="C3336" s="56" t="s">
        <v>23</v>
      </c>
      <c r="D3336" s="54" t="s">
        <v>3496</v>
      </c>
      <c r="E3336" s="54">
        <v>1088</v>
      </c>
      <c r="F3336" s="54" t="s">
        <v>3442</v>
      </c>
      <c r="G3336" s="54">
        <v>2660397.2549999999</v>
      </c>
      <c r="H3336" s="54">
        <v>1222013.9010000001</v>
      </c>
      <c r="I3336" s="54" t="s">
        <v>21</v>
      </c>
      <c r="J3336" s="55">
        <v>39630</v>
      </c>
    </row>
    <row r="3337" spans="1:10" x14ac:dyDescent="0.3">
      <c r="A3337" s="54" t="s">
        <v>3496</v>
      </c>
      <c r="B3337" s="54">
        <v>6024</v>
      </c>
      <c r="C3337" s="56" t="s">
        <v>23</v>
      </c>
      <c r="D3337" s="54" t="s">
        <v>3502</v>
      </c>
      <c r="E3337" s="54">
        <v>1093</v>
      </c>
      <c r="F3337" s="54" t="s">
        <v>3442</v>
      </c>
      <c r="G3337" s="54">
        <v>2659894.7069999999</v>
      </c>
      <c r="H3337" s="54">
        <v>1220613.7579999999</v>
      </c>
      <c r="I3337" s="54" t="s">
        <v>21</v>
      </c>
      <c r="J3337" s="55">
        <v>39630</v>
      </c>
    </row>
    <row r="3338" spans="1:10" x14ac:dyDescent="0.3">
      <c r="A3338" s="54" t="s">
        <v>3496</v>
      </c>
      <c r="B3338" s="54">
        <v>6024</v>
      </c>
      <c r="C3338" s="56" t="s">
        <v>23</v>
      </c>
      <c r="D3338" s="54" t="s">
        <v>3495</v>
      </c>
      <c r="E3338" s="54">
        <v>1102</v>
      </c>
      <c r="F3338" s="54" t="s">
        <v>3442</v>
      </c>
      <c r="G3338" s="54">
        <v>2658234.7880000002</v>
      </c>
      <c r="H3338" s="54">
        <v>1223309.098</v>
      </c>
      <c r="I3338" s="54" t="s">
        <v>21</v>
      </c>
      <c r="J3338" s="55">
        <v>39630</v>
      </c>
    </row>
    <row r="3339" spans="1:10" x14ac:dyDescent="0.3">
      <c r="A3339" s="54" t="s">
        <v>3524</v>
      </c>
      <c r="B3339" s="54">
        <v>6025</v>
      </c>
      <c r="C3339" s="56" t="s">
        <v>23</v>
      </c>
      <c r="D3339" s="54" t="s">
        <v>3521</v>
      </c>
      <c r="E3339" s="54">
        <v>1081</v>
      </c>
      <c r="F3339" s="54" t="s">
        <v>3442</v>
      </c>
      <c r="G3339" s="54">
        <v>2658244.6690000002</v>
      </c>
      <c r="H3339" s="54">
        <v>1225528.254</v>
      </c>
      <c r="I3339" s="54" t="s">
        <v>21</v>
      </c>
      <c r="J3339" s="55">
        <v>39630</v>
      </c>
    </row>
    <row r="3340" spans="1:10" x14ac:dyDescent="0.3">
      <c r="A3340" s="54" t="s">
        <v>3552</v>
      </c>
      <c r="B3340" s="54">
        <v>6026</v>
      </c>
      <c r="C3340" s="56" t="s">
        <v>23</v>
      </c>
      <c r="D3340" s="54" t="s">
        <v>3569</v>
      </c>
      <c r="E3340" s="54">
        <v>1026</v>
      </c>
      <c r="F3340" s="54" t="s">
        <v>3442</v>
      </c>
      <c r="G3340" s="54">
        <v>2664050.2859999998</v>
      </c>
      <c r="H3340" s="54">
        <v>1219981.8859999999</v>
      </c>
      <c r="I3340" s="54" t="s">
        <v>21</v>
      </c>
      <c r="J3340" s="55">
        <v>39630</v>
      </c>
    </row>
    <row r="3341" spans="1:10" x14ac:dyDescent="0.3">
      <c r="A3341" s="54" t="s">
        <v>3552</v>
      </c>
      <c r="B3341" s="54">
        <v>6026</v>
      </c>
      <c r="C3341" s="56" t="s">
        <v>23</v>
      </c>
      <c r="D3341" s="54" t="s">
        <v>3552</v>
      </c>
      <c r="E3341" s="54">
        <v>1037</v>
      </c>
      <c r="F3341" s="54" t="s">
        <v>3442</v>
      </c>
      <c r="G3341" s="54">
        <v>2662671.5819999999</v>
      </c>
      <c r="H3341" s="54">
        <v>1220548.406</v>
      </c>
      <c r="I3341" s="54" t="s">
        <v>21</v>
      </c>
      <c r="J3341" s="55">
        <v>39630</v>
      </c>
    </row>
    <row r="3342" spans="1:10" x14ac:dyDescent="0.3">
      <c r="A3342" s="54" t="s">
        <v>3552</v>
      </c>
      <c r="B3342" s="54">
        <v>6026</v>
      </c>
      <c r="C3342" s="56" t="s">
        <v>23</v>
      </c>
      <c r="D3342" s="54" t="s">
        <v>3553</v>
      </c>
      <c r="E3342" s="54">
        <v>1039</v>
      </c>
      <c r="F3342" s="54" t="s">
        <v>3442</v>
      </c>
      <c r="G3342" s="54">
        <v>2661965.6239999998</v>
      </c>
      <c r="H3342" s="54">
        <v>1222039.0079999999</v>
      </c>
      <c r="I3342" s="54" t="s">
        <v>21</v>
      </c>
      <c r="J3342" s="55">
        <v>39630</v>
      </c>
    </row>
    <row r="3343" spans="1:10" x14ac:dyDescent="0.3">
      <c r="A3343" s="54" t="s">
        <v>3552</v>
      </c>
      <c r="B3343" s="54">
        <v>6026</v>
      </c>
      <c r="C3343" s="56" t="s">
        <v>23</v>
      </c>
      <c r="D3343" s="54" t="s">
        <v>3515</v>
      </c>
      <c r="E3343" s="54">
        <v>1040</v>
      </c>
      <c r="F3343" s="54" t="s">
        <v>3442</v>
      </c>
      <c r="G3343" s="54">
        <v>2664078.5580000002</v>
      </c>
      <c r="H3343" s="54">
        <v>1218953.453</v>
      </c>
      <c r="I3343" s="54" t="s">
        <v>21</v>
      </c>
      <c r="J3343" s="55">
        <v>39630</v>
      </c>
    </row>
    <row r="3344" spans="1:10" x14ac:dyDescent="0.3">
      <c r="A3344" s="54" t="s">
        <v>3557</v>
      </c>
      <c r="B3344" s="54">
        <v>6027</v>
      </c>
      <c r="C3344" s="56" t="s">
        <v>23</v>
      </c>
      <c r="D3344" s="54" t="s">
        <v>3553</v>
      </c>
      <c r="E3344" s="54">
        <v>1039</v>
      </c>
      <c r="F3344" s="54" t="s">
        <v>3442</v>
      </c>
      <c r="G3344" s="54">
        <v>2661472.3470000001</v>
      </c>
      <c r="H3344" s="54">
        <v>1225006.3729999999</v>
      </c>
      <c r="I3344" s="54" t="s">
        <v>21</v>
      </c>
      <c r="J3344" s="55">
        <v>39630</v>
      </c>
    </row>
    <row r="3345" spans="1:10" x14ac:dyDescent="0.3">
      <c r="A3345" s="54" t="s">
        <v>3523</v>
      </c>
      <c r="B3345" s="54">
        <v>6028</v>
      </c>
      <c r="C3345" s="56" t="s">
        <v>23</v>
      </c>
      <c r="D3345" s="54" t="s">
        <v>3553</v>
      </c>
      <c r="E3345" s="54">
        <v>1039</v>
      </c>
      <c r="F3345" s="54" t="s">
        <v>3442</v>
      </c>
      <c r="G3345" s="54">
        <v>2659936.3050000002</v>
      </c>
      <c r="H3345" s="54">
        <v>1227531.47</v>
      </c>
      <c r="I3345" s="54" t="s">
        <v>21</v>
      </c>
      <c r="J3345" s="55">
        <v>39630</v>
      </c>
    </row>
    <row r="3346" spans="1:10" x14ac:dyDescent="0.3">
      <c r="A3346" s="54" t="s">
        <v>3523</v>
      </c>
      <c r="B3346" s="54">
        <v>6028</v>
      </c>
      <c r="C3346" s="56" t="s">
        <v>23</v>
      </c>
      <c r="D3346" s="54" t="s">
        <v>3521</v>
      </c>
      <c r="E3346" s="54">
        <v>1081</v>
      </c>
      <c r="F3346" s="54" t="s">
        <v>3442</v>
      </c>
      <c r="G3346" s="54">
        <v>2659291.5610000002</v>
      </c>
      <c r="H3346" s="54">
        <v>1228736.2209999999</v>
      </c>
      <c r="I3346" s="54" t="s">
        <v>21</v>
      </c>
      <c r="J3346" s="55">
        <v>39630</v>
      </c>
    </row>
    <row r="3347" spans="1:10" x14ac:dyDescent="0.3">
      <c r="A3347" s="54" t="s">
        <v>3545</v>
      </c>
      <c r="B3347" s="54">
        <v>6030</v>
      </c>
      <c r="C3347" s="56" t="s">
        <v>23</v>
      </c>
      <c r="D3347" s="54" t="s">
        <v>3549</v>
      </c>
      <c r="E3347" s="54">
        <v>1051</v>
      </c>
      <c r="F3347" s="54" t="s">
        <v>3442</v>
      </c>
      <c r="G3347" s="54">
        <v>2669641.6809999999</v>
      </c>
      <c r="H3347" s="54">
        <v>1214532.7849999999</v>
      </c>
      <c r="I3347" s="54" t="s">
        <v>21</v>
      </c>
      <c r="J3347" s="55">
        <v>39630</v>
      </c>
    </row>
    <row r="3348" spans="1:10" x14ac:dyDescent="0.3">
      <c r="A3348" s="54" t="s">
        <v>3545</v>
      </c>
      <c r="B3348" s="54">
        <v>6030</v>
      </c>
      <c r="C3348" s="56" t="s">
        <v>23</v>
      </c>
      <c r="D3348" s="54" t="s">
        <v>3548</v>
      </c>
      <c r="E3348" s="54">
        <v>1052</v>
      </c>
      <c r="F3348" s="54" t="s">
        <v>3442</v>
      </c>
      <c r="G3348" s="54">
        <v>2668969.23</v>
      </c>
      <c r="H3348" s="54">
        <v>1215870.923</v>
      </c>
      <c r="I3348" s="54" t="s">
        <v>21</v>
      </c>
      <c r="J3348" s="55">
        <v>39630</v>
      </c>
    </row>
    <row r="3349" spans="1:10" x14ac:dyDescent="0.3">
      <c r="A3349" s="54" t="s">
        <v>3545</v>
      </c>
      <c r="B3349" s="54">
        <v>6030</v>
      </c>
      <c r="C3349" s="56" t="s">
        <v>23</v>
      </c>
      <c r="D3349" s="54" t="s">
        <v>3545</v>
      </c>
      <c r="E3349" s="54">
        <v>1054</v>
      </c>
      <c r="F3349" s="54" t="s">
        <v>3442</v>
      </c>
      <c r="G3349" s="54">
        <v>2668669.426</v>
      </c>
      <c r="H3349" s="54">
        <v>1214831.503</v>
      </c>
      <c r="I3349" s="54" t="s">
        <v>21</v>
      </c>
      <c r="J3349" s="55">
        <v>39630</v>
      </c>
    </row>
    <row r="3350" spans="1:10" x14ac:dyDescent="0.3">
      <c r="A3350" s="54" t="s">
        <v>3546</v>
      </c>
      <c r="B3350" s="54">
        <v>6032</v>
      </c>
      <c r="C3350" s="56" t="s">
        <v>23</v>
      </c>
      <c r="D3350" s="54" t="s">
        <v>3546</v>
      </c>
      <c r="E3350" s="54">
        <v>1024</v>
      </c>
      <c r="F3350" s="54" t="s">
        <v>3442</v>
      </c>
      <c r="G3350" s="54">
        <v>2666125.713</v>
      </c>
      <c r="H3350" s="54">
        <v>1215556.341</v>
      </c>
      <c r="I3350" s="54" t="s">
        <v>21</v>
      </c>
      <c r="J3350" s="55">
        <v>39630</v>
      </c>
    </row>
    <row r="3351" spans="1:10" x14ac:dyDescent="0.3">
      <c r="A3351" s="54" t="s">
        <v>3546</v>
      </c>
      <c r="B3351" s="54">
        <v>6032</v>
      </c>
      <c r="C3351" s="56" t="s">
        <v>23</v>
      </c>
      <c r="D3351" s="54" t="s">
        <v>3545</v>
      </c>
      <c r="E3351" s="54">
        <v>1054</v>
      </c>
      <c r="F3351" s="54" t="s">
        <v>3442</v>
      </c>
      <c r="G3351" s="54">
        <v>2666666.9879999999</v>
      </c>
      <c r="H3351" s="54">
        <v>1214656.5889999999</v>
      </c>
      <c r="I3351" s="54" t="s">
        <v>21</v>
      </c>
      <c r="J3351" s="55">
        <v>39630</v>
      </c>
    </row>
    <row r="3352" spans="1:10" x14ac:dyDescent="0.3">
      <c r="A3352" s="54" t="s">
        <v>3548</v>
      </c>
      <c r="B3352" s="54">
        <v>6033</v>
      </c>
      <c r="C3352" s="56" t="s">
        <v>23</v>
      </c>
      <c r="D3352" s="54" t="s">
        <v>3548</v>
      </c>
      <c r="E3352" s="54">
        <v>1052</v>
      </c>
      <c r="F3352" s="54" t="s">
        <v>3442</v>
      </c>
      <c r="G3352" s="54">
        <v>2668929.5260000001</v>
      </c>
      <c r="H3352" s="54">
        <v>1217175.0970000001</v>
      </c>
      <c r="I3352" s="54" t="s">
        <v>21</v>
      </c>
      <c r="J3352" s="55">
        <v>39630</v>
      </c>
    </row>
    <row r="3353" spans="1:10" x14ac:dyDescent="0.3">
      <c r="A3353" s="54" t="s">
        <v>1785</v>
      </c>
      <c r="B3353" s="54">
        <v>6034</v>
      </c>
      <c r="C3353" s="56" t="s">
        <v>23</v>
      </c>
      <c r="D3353" s="54" t="s">
        <v>1784</v>
      </c>
      <c r="E3353" s="54">
        <v>1023</v>
      </c>
      <c r="F3353" s="54" t="s">
        <v>3442</v>
      </c>
      <c r="G3353" s="54">
        <v>2669095.696</v>
      </c>
      <c r="H3353" s="54">
        <v>1221336.673</v>
      </c>
      <c r="I3353" s="54" t="s">
        <v>21</v>
      </c>
      <c r="J3353" s="55">
        <v>39630</v>
      </c>
    </row>
    <row r="3354" spans="1:10" x14ac:dyDescent="0.3">
      <c r="A3354" s="54" t="s">
        <v>1785</v>
      </c>
      <c r="B3354" s="54">
        <v>6034</v>
      </c>
      <c r="C3354" s="56" t="s">
        <v>23</v>
      </c>
      <c r="D3354" s="54" t="s">
        <v>3569</v>
      </c>
      <c r="E3354" s="54">
        <v>1026</v>
      </c>
      <c r="F3354" s="54" t="s">
        <v>3442</v>
      </c>
      <c r="G3354" s="54">
        <v>2668229.4709999999</v>
      </c>
      <c r="H3354" s="54">
        <v>1218572.618</v>
      </c>
      <c r="I3354" s="54" t="s">
        <v>21</v>
      </c>
      <c r="J3354" s="55">
        <v>39630</v>
      </c>
    </row>
    <row r="3355" spans="1:10" x14ac:dyDescent="0.3">
      <c r="A3355" s="54" t="s">
        <v>1785</v>
      </c>
      <c r="B3355" s="54">
        <v>6034</v>
      </c>
      <c r="C3355" s="56" t="s">
        <v>23</v>
      </c>
      <c r="D3355" s="54" t="s">
        <v>1785</v>
      </c>
      <c r="E3355" s="54">
        <v>1033</v>
      </c>
      <c r="F3355" s="54" t="s">
        <v>3442</v>
      </c>
      <c r="G3355" s="54">
        <v>2670188.3289999999</v>
      </c>
      <c r="H3355" s="54">
        <v>1220062.04</v>
      </c>
      <c r="I3355" s="54" t="s">
        <v>21</v>
      </c>
      <c r="J3355" s="55">
        <v>39630</v>
      </c>
    </row>
    <row r="3356" spans="1:10" x14ac:dyDescent="0.3">
      <c r="A3356" s="54" t="s">
        <v>1785</v>
      </c>
      <c r="B3356" s="54">
        <v>6034</v>
      </c>
      <c r="C3356" s="56" t="s">
        <v>23</v>
      </c>
      <c r="D3356" s="54" t="s">
        <v>1799</v>
      </c>
      <c r="E3356" s="54">
        <v>4231</v>
      </c>
      <c r="F3356" s="54" t="s">
        <v>1711</v>
      </c>
      <c r="G3356" s="54">
        <v>2671400.5720000002</v>
      </c>
      <c r="H3356" s="54">
        <v>1221740.3770000001</v>
      </c>
      <c r="I3356" s="54" t="s">
        <v>21</v>
      </c>
      <c r="J3356" s="55">
        <v>39630</v>
      </c>
    </row>
    <row r="3357" spans="1:10" x14ac:dyDescent="0.3">
      <c r="A3357" s="54" t="s">
        <v>1785</v>
      </c>
      <c r="B3357" s="54">
        <v>6034</v>
      </c>
      <c r="C3357" s="56" t="s">
        <v>23</v>
      </c>
      <c r="D3357" s="54" t="s">
        <v>1783</v>
      </c>
      <c r="E3357" s="54">
        <v>4239</v>
      </c>
      <c r="F3357" s="54" t="s">
        <v>1711</v>
      </c>
      <c r="G3357" s="54">
        <v>2670925.0639999998</v>
      </c>
      <c r="H3357" s="54">
        <v>1221949.4639999999</v>
      </c>
      <c r="I3357" s="54" t="s">
        <v>21</v>
      </c>
      <c r="J3357" s="55">
        <v>39630</v>
      </c>
    </row>
    <row r="3358" spans="1:10" x14ac:dyDescent="0.3">
      <c r="A3358" s="54" t="s">
        <v>3534</v>
      </c>
      <c r="B3358" s="54">
        <v>6035</v>
      </c>
      <c r="C3358" s="56" t="s">
        <v>23</v>
      </c>
      <c r="D3358" s="54" t="s">
        <v>3548</v>
      </c>
      <c r="E3358" s="54">
        <v>1052</v>
      </c>
      <c r="F3358" s="54" t="s">
        <v>3442</v>
      </c>
      <c r="G3358" s="54">
        <v>2669598.2790000001</v>
      </c>
      <c r="H3358" s="54">
        <v>1217953.5900000001</v>
      </c>
      <c r="I3358" s="54" t="s">
        <v>21</v>
      </c>
      <c r="J3358" s="55">
        <v>39630</v>
      </c>
    </row>
    <row r="3359" spans="1:10" x14ac:dyDescent="0.3">
      <c r="A3359" s="54" t="s">
        <v>3534</v>
      </c>
      <c r="B3359" s="54">
        <v>6035</v>
      </c>
      <c r="C3359" s="56" t="s">
        <v>23</v>
      </c>
      <c r="D3359" s="54" t="s">
        <v>3530</v>
      </c>
      <c r="E3359" s="54">
        <v>1065</v>
      </c>
      <c r="F3359" s="54" t="s">
        <v>3442</v>
      </c>
      <c r="G3359" s="54">
        <v>2670288.824</v>
      </c>
      <c r="H3359" s="54">
        <v>1218156.845</v>
      </c>
      <c r="I3359" s="54" t="s">
        <v>21</v>
      </c>
      <c r="J3359" s="55">
        <v>39630</v>
      </c>
    </row>
    <row r="3360" spans="1:10" x14ac:dyDescent="0.3">
      <c r="A3360" s="54" t="s">
        <v>3547</v>
      </c>
      <c r="B3360" s="54">
        <v>6036</v>
      </c>
      <c r="C3360" s="56" t="s">
        <v>23</v>
      </c>
      <c r="D3360" s="54" t="s">
        <v>3547</v>
      </c>
      <c r="E3360" s="54">
        <v>1053</v>
      </c>
      <c r="F3360" s="54" t="s">
        <v>3442</v>
      </c>
      <c r="G3360" s="54">
        <v>2670991.89</v>
      </c>
      <c r="H3360" s="54">
        <v>1216278.213</v>
      </c>
      <c r="I3360" s="54" t="s">
        <v>21</v>
      </c>
      <c r="J3360" s="55">
        <v>39630</v>
      </c>
    </row>
    <row r="3361" spans="1:10" x14ac:dyDescent="0.3">
      <c r="A3361" s="54" t="s">
        <v>3530</v>
      </c>
      <c r="B3361" s="54">
        <v>6037</v>
      </c>
      <c r="C3361" s="56" t="s">
        <v>23</v>
      </c>
      <c r="D3361" s="54" t="s">
        <v>3547</v>
      </c>
      <c r="E3361" s="54">
        <v>1053</v>
      </c>
      <c r="F3361" s="54" t="s">
        <v>3442</v>
      </c>
      <c r="G3361" s="54">
        <v>2670590.6579999998</v>
      </c>
      <c r="H3361" s="54">
        <v>1217224.433</v>
      </c>
      <c r="I3361" s="54" t="s">
        <v>21</v>
      </c>
      <c r="J3361" s="55">
        <v>39630</v>
      </c>
    </row>
    <row r="3362" spans="1:10" x14ac:dyDescent="0.3">
      <c r="A3362" s="54" t="s">
        <v>3530</v>
      </c>
      <c r="B3362" s="54">
        <v>6037</v>
      </c>
      <c r="C3362" s="56" t="s">
        <v>23</v>
      </c>
      <c r="D3362" s="54" t="s">
        <v>3530</v>
      </c>
      <c r="E3362" s="54">
        <v>1065</v>
      </c>
      <c r="F3362" s="54" t="s">
        <v>3442</v>
      </c>
      <c r="G3362" s="54">
        <v>2672202.23</v>
      </c>
      <c r="H3362" s="54">
        <v>1218159.419</v>
      </c>
      <c r="I3362" s="54" t="s">
        <v>21</v>
      </c>
      <c r="J3362" s="55">
        <v>39630</v>
      </c>
    </row>
    <row r="3363" spans="1:10" x14ac:dyDescent="0.3">
      <c r="A3363" s="54" t="s">
        <v>3533</v>
      </c>
      <c r="B3363" s="54">
        <v>6038</v>
      </c>
      <c r="C3363" s="56" t="s">
        <v>23</v>
      </c>
      <c r="D3363" s="54" t="s">
        <v>1785</v>
      </c>
      <c r="E3363" s="54">
        <v>1033</v>
      </c>
      <c r="F3363" s="54" t="s">
        <v>3442</v>
      </c>
      <c r="G3363" s="54">
        <v>2672619.4210000001</v>
      </c>
      <c r="H3363" s="54">
        <v>1220734.932</v>
      </c>
      <c r="I3363" s="54" t="s">
        <v>21</v>
      </c>
      <c r="J3363" s="55">
        <v>39630</v>
      </c>
    </row>
    <row r="3364" spans="1:10" x14ac:dyDescent="0.3">
      <c r="A3364" s="54" t="s">
        <v>3533</v>
      </c>
      <c r="B3364" s="54">
        <v>6038</v>
      </c>
      <c r="C3364" s="56" t="s">
        <v>23</v>
      </c>
      <c r="D3364" s="54" t="s">
        <v>3533</v>
      </c>
      <c r="E3364" s="54">
        <v>1055</v>
      </c>
      <c r="F3364" s="54" t="s">
        <v>3442</v>
      </c>
      <c r="G3364" s="54">
        <v>2672955.6740000001</v>
      </c>
      <c r="H3364" s="54">
        <v>1219990.7439999999</v>
      </c>
      <c r="I3364" s="54" t="s">
        <v>21</v>
      </c>
      <c r="J3364" s="55">
        <v>39630</v>
      </c>
    </row>
    <row r="3365" spans="1:10" x14ac:dyDescent="0.3">
      <c r="A3365" s="54" t="s">
        <v>3533</v>
      </c>
      <c r="B3365" s="54">
        <v>6038</v>
      </c>
      <c r="C3365" s="56" t="s">
        <v>23</v>
      </c>
      <c r="D3365" s="54" t="s">
        <v>3530</v>
      </c>
      <c r="E3365" s="54">
        <v>1065</v>
      </c>
      <c r="F3365" s="54" t="s">
        <v>3442</v>
      </c>
      <c r="G3365" s="54">
        <v>2673190.2439999999</v>
      </c>
      <c r="H3365" s="54">
        <v>1219300.7560000001</v>
      </c>
      <c r="I3365" s="54" t="s">
        <v>21</v>
      </c>
      <c r="J3365" s="55">
        <v>39630</v>
      </c>
    </row>
    <row r="3366" spans="1:10" x14ac:dyDescent="0.3">
      <c r="A3366" s="54" t="s">
        <v>3532</v>
      </c>
      <c r="B3366" s="54">
        <v>6038</v>
      </c>
      <c r="C3366" s="56" t="s">
        <v>46</v>
      </c>
      <c r="D3366" s="54" t="s">
        <v>3530</v>
      </c>
      <c r="E3366" s="54">
        <v>1065</v>
      </c>
      <c r="F3366" s="54" t="s">
        <v>3442</v>
      </c>
      <c r="G3366" s="54">
        <v>2673551.213</v>
      </c>
      <c r="H3366" s="54">
        <v>1220626.6769999999</v>
      </c>
      <c r="I3366" s="54" t="s">
        <v>21</v>
      </c>
      <c r="J3366" s="55">
        <v>39630</v>
      </c>
    </row>
    <row r="3367" spans="1:10" x14ac:dyDescent="0.3">
      <c r="A3367" s="54" t="s">
        <v>3531</v>
      </c>
      <c r="B3367" s="54">
        <v>6039</v>
      </c>
      <c r="C3367" s="56" t="s">
        <v>23</v>
      </c>
      <c r="D3367" s="54" t="s">
        <v>3530</v>
      </c>
      <c r="E3367" s="54">
        <v>1065</v>
      </c>
      <c r="F3367" s="54" t="s">
        <v>3442</v>
      </c>
      <c r="G3367" s="54">
        <v>2670966.2259999998</v>
      </c>
      <c r="H3367" s="54">
        <v>1217339.4339999999</v>
      </c>
      <c r="I3367" s="54" t="s">
        <v>21</v>
      </c>
      <c r="J3367" s="55">
        <v>41640</v>
      </c>
    </row>
    <row r="3368" spans="1:10" x14ac:dyDescent="0.3">
      <c r="A3368" s="54" t="s">
        <v>1799</v>
      </c>
      <c r="B3368" s="54">
        <v>6042</v>
      </c>
      <c r="C3368" s="56" t="s">
        <v>23</v>
      </c>
      <c r="D3368" s="54" t="s">
        <v>1799</v>
      </c>
      <c r="E3368" s="54">
        <v>4231</v>
      </c>
      <c r="F3368" s="54" t="s">
        <v>1711</v>
      </c>
      <c r="G3368" s="54">
        <v>2672659.7050000001</v>
      </c>
      <c r="H3368" s="54">
        <v>1222512.023</v>
      </c>
      <c r="I3368" s="54" t="s">
        <v>21</v>
      </c>
      <c r="J3368" s="55">
        <v>39630</v>
      </c>
    </row>
    <row r="3369" spans="1:10" x14ac:dyDescent="0.3">
      <c r="A3369" s="54" t="s">
        <v>3549</v>
      </c>
      <c r="B3369" s="54">
        <v>6043</v>
      </c>
      <c r="C3369" s="56" t="s">
        <v>23</v>
      </c>
      <c r="D3369" s="54" t="s">
        <v>3549</v>
      </c>
      <c r="E3369" s="54">
        <v>1051</v>
      </c>
      <c r="F3369" s="54" t="s">
        <v>3442</v>
      </c>
      <c r="G3369" s="54">
        <v>2670618.284</v>
      </c>
      <c r="H3369" s="54">
        <v>1213830.642</v>
      </c>
      <c r="I3369" s="54" t="s">
        <v>21</v>
      </c>
      <c r="J3369" s="55">
        <v>39630</v>
      </c>
    </row>
    <row r="3370" spans="1:10" x14ac:dyDescent="0.3">
      <c r="A3370" s="54" t="s">
        <v>3527</v>
      </c>
      <c r="B3370" s="54">
        <v>6044</v>
      </c>
      <c r="C3370" s="56" t="s">
        <v>23</v>
      </c>
      <c r="D3370" s="54" t="s">
        <v>3530</v>
      </c>
      <c r="E3370" s="54">
        <v>1065</v>
      </c>
      <c r="F3370" s="54" t="s">
        <v>3442</v>
      </c>
      <c r="G3370" s="54">
        <v>2672978.594</v>
      </c>
      <c r="H3370" s="54">
        <v>1217651.6839999999</v>
      </c>
      <c r="I3370" s="54" t="s">
        <v>21</v>
      </c>
      <c r="J3370" s="55">
        <v>39630</v>
      </c>
    </row>
    <row r="3371" spans="1:10" x14ac:dyDescent="0.3">
      <c r="A3371" s="54" t="s">
        <v>3527</v>
      </c>
      <c r="B3371" s="54">
        <v>6044</v>
      </c>
      <c r="C3371" s="56" t="s">
        <v>23</v>
      </c>
      <c r="D3371" s="54" t="s">
        <v>3527</v>
      </c>
      <c r="E3371" s="54">
        <v>1067</v>
      </c>
      <c r="F3371" s="54" t="s">
        <v>3442</v>
      </c>
      <c r="G3371" s="54">
        <v>2672911.5279999999</v>
      </c>
      <c r="H3371" s="54">
        <v>1216089.2390000001</v>
      </c>
      <c r="I3371" s="54" t="s">
        <v>21</v>
      </c>
      <c r="J3371" s="55">
        <v>39630</v>
      </c>
    </row>
    <row r="3372" spans="1:10" x14ac:dyDescent="0.3">
      <c r="A3372" s="54" t="s">
        <v>3536</v>
      </c>
      <c r="B3372" s="54">
        <v>6045</v>
      </c>
      <c r="C3372" s="56" t="s">
        <v>23</v>
      </c>
      <c r="D3372" s="54" t="s">
        <v>3536</v>
      </c>
      <c r="E3372" s="54">
        <v>1063</v>
      </c>
      <c r="F3372" s="54" t="s">
        <v>3442</v>
      </c>
      <c r="G3372" s="54">
        <v>2670798.8960000002</v>
      </c>
      <c r="H3372" s="54">
        <v>1211513.4080000001</v>
      </c>
      <c r="I3372" s="54" t="s">
        <v>21</v>
      </c>
      <c r="J3372" s="55">
        <v>39630</v>
      </c>
    </row>
    <row r="3373" spans="1:10" x14ac:dyDescent="0.3">
      <c r="A3373" s="54" t="s">
        <v>3542</v>
      </c>
      <c r="B3373" s="54">
        <v>6047</v>
      </c>
      <c r="C3373" s="56" t="s">
        <v>23</v>
      </c>
      <c r="D3373" s="54" t="s">
        <v>3540</v>
      </c>
      <c r="E3373" s="54">
        <v>1058</v>
      </c>
      <c r="F3373" s="54" t="s">
        <v>3442</v>
      </c>
      <c r="G3373" s="54">
        <v>2667857.2769999998</v>
      </c>
      <c r="H3373" s="54">
        <v>1206866.527</v>
      </c>
      <c r="I3373" s="54" t="s">
        <v>21</v>
      </c>
      <c r="J3373" s="55">
        <v>39630</v>
      </c>
    </row>
    <row r="3374" spans="1:10" x14ac:dyDescent="0.3">
      <c r="A3374" s="54" t="s">
        <v>3540</v>
      </c>
      <c r="B3374" s="54">
        <v>6048</v>
      </c>
      <c r="C3374" s="56" t="s">
        <v>23</v>
      </c>
      <c r="D3374" s="54" t="s">
        <v>3540</v>
      </c>
      <c r="E3374" s="54">
        <v>1058</v>
      </c>
      <c r="F3374" s="54" t="s">
        <v>3442</v>
      </c>
      <c r="G3374" s="54">
        <v>2666465.6809999999</v>
      </c>
      <c r="H3374" s="54">
        <v>1207307.7649999999</v>
      </c>
      <c r="I3374" s="54" t="s">
        <v>21</v>
      </c>
      <c r="J3374" s="55">
        <v>39630</v>
      </c>
    </row>
    <row r="3375" spans="1:10" x14ac:dyDescent="0.3">
      <c r="A3375" s="54" t="s">
        <v>3540</v>
      </c>
      <c r="B3375" s="54">
        <v>6048</v>
      </c>
      <c r="C3375" s="56" t="s">
        <v>23</v>
      </c>
      <c r="D3375" s="54" t="s">
        <v>3324</v>
      </c>
      <c r="E3375" s="54">
        <v>1059</v>
      </c>
      <c r="F3375" s="54" t="s">
        <v>3442</v>
      </c>
      <c r="G3375" s="54">
        <v>2665788.0759999999</v>
      </c>
      <c r="H3375" s="54">
        <v>1208167.959</v>
      </c>
      <c r="I3375" s="54" t="s">
        <v>21</v>
      </c>
      <c r="J3375" s="55">
        <v>39630</v>
      </c>
    </row>
    <row r="3376" spans="1:10" x14ac:dyDescent="0.3">
      <c r="A3376" s="54" t="s">
        <v>3322</v>
      </c>
      <c r="B3376" s="54">
        <v>6052</v>
      </c>
      <c r="C3376" s="56" t="s">
        <v>23</v>
      </c>
      <c r="D3376" s="54" t="s">
        <v>3540</v>
      </c>
      <c r="E3376" s="54">
        <v>1058</v>
      </c>
      <c r="F3376" s="54" t="s">
        <v>3442</v>
      </c>
      <c r="G3376" s="54">
        <v>2666396.77</v>
      </c>
      <c r="H3376" s="54">
        <v>1205646.797</v>
      </c>
      <c r="I3376" s="54" t="s">
        <v>21</v>
      </c>
      <c r="J3376" s="55">
        <v>39630</v>
      </c>
    </row>
    <row r="3377" spans="1:10" x14ac:dyDescent="0.3">
      <c r="A3377" s="54" t="s">
        <v>3322</v>
      </c>
      <c r="B3377" s="54">
        <v>6052</v>
      </c>
      <c r="C3377" s="56" t="s">
        <v>23</v>
      </c>
      <c r="D3377" s="54" t="s">
        <v>3321</v>
      </c>
      <c r="E3377" s="54">
        <v>1507</v>
      </c>
      <c r="F3377" s="54" t="s">
        <v>3302</v>
      </c>
      <c r="G3377" s="54">
        <v>2663914.7030000002</v>
      </c>
      <c r="H3377" s="54">
        <v>1204229.8589999999</v>
      </c>
      <c r="I3377" s="54" t="s">
        <v>21</v>
      </c>
      <c r="J3377" s="55">
        <v>39630</v>
      </c>
    </row>
    <row r="3378" spans="1:10" x14ac:dyDescent="0.3">
      <c r="A3378" s="54" t="s">
        <v>3348</v>
      </c>
      <c r="B3378" s="54">
        <v>6053</v>
      </c>
      <c r="C3378" s="56" t="s">
        <v>23</v>
      </c>
      <c r="D3378" s="54" t="s">
        <v>3346</v>
      </c>
      <c r="E3378" s="54">
        <v>1401</v>
      </c>
      <c r="F3378" s="54" t="s">
        <v>3330</v>
      </c>
      <c r="G3378" s="54">
        <v>2664633.8459999999</v>
      </c>
      <c r="H3378" s="54">
        <v>1201988.594</v>
      </c>
      <c r="I3378" s="54" t="s">
        <v>21</v>
      </c>
      <c r="J3378" s="55">
        <v>39630</v>
      </c>
    </row>
    <row r="3379" spans="1:10" x14ac:dyDescent="0.3">
      <c r="A3379" s="54" t="s">
        <v>3347</v>
      </c>
      <c r="B3379" s="54">
        <v>6055</v>
      </c>
      <c r="C3379" s="56" t="s">
        <v>23</v>
      </c>
      <c r="D3379" s="54" t="s">
        <v>3346</v>
      </c>
      <c r="E3379" s="54">
        <v>1401</v>
      </c>
      <c r="F3379" s="54" t="s">
        <v>3330</v>
      </c>
      <c r="G3379" s="54">
        <v>2658796.5189999999</v>
      </c>
      <c r="H3379" s="54">
        <v>1200208.662</v>
      </c>
      <c r="I3379" s="54" t="s">
        <v>21</v>
      </c>
      <c r="J3379" s="55">
        <v>39630</v>
      </c>
    </row>
    <row r="3380" spans="1:10" x14ac:dyDescent="0.3">
      <c r="A3380" s="54" t="s">
        <v>3335</v>
      </c>
      <c r="B3380" s="54">
        <v>6056</v>
      </c>
      <c r="C3380" s="56" t="s">
        <v>23</v>
      </c>
      <c r="D3380" s="54" t="s">
        <v>3331</v>
      </c>
      <c r="E3380" s="54">
        <v>1407</v>
      </c>
      <c r="F3380" s="54" t="s">
        <v>3330</v>
      </c>
      <c r="G3380" s="54">
        <v>2661633.1680000001</v>
      </c>
      <c r="H3380" s="54">
        <v>1196519.6270000001</v>
      </c>
      <c r="I3380" s="54" t="s">
        <v>21</v>
      </c>
      <c r="J3380" s="55">
        <v>39630</v>
      </c>
    </row>
    <row r="3381" spans="1:10" x14ac:dyDescent="0.3">
      <c r="A3381" s="54" t="s">
        <v>3334</v>
      </c>
      <c r="B3381" s="54">
        <v>6060</v>
      </c>
      <c r="C3381" s="56" t="s">
        <v>46</v>
      </c>
      <c r="D3381" s="54" t="s">
        <v>3331</v>
      </c>
      <c r="E3381" s="54">
        <v>1407</v>
      </c>
      <c r="F3381" s="54" t="s">
        <v>3330</v>
      </c>
      <c r="G3381" s="54">
        <v>2659616.1529999999</v>
      </c>
      <c r="H3381" s="54">
        <v>1195102.605</v>
      </c>
      <c r="I3381" s="54" t="s">
        <v>21</v>
      </c>
      <c r="J3381" s="55">
        <v>39630</v>
      </c>
    </row>
    <row r="3382" spans="1:10" x14ac:dyDescent="0.3">
      <c r="A3382" s="54" t="s">
        <v>3331</v>
      </c>
      <c r="B3382" s="54">
        <v>6060</v>
      </c>
      <c r="C3382" s="56" t="s">
        <v>23</v>
      </c>
      <c r="D3382" s="54" t="s">
        <v>3331</v>
      </c>
      <c r="E3382" s="54">
        <v>1407</v>
      </c>
      <c r="F3382" s="54" t="s">
        <v>3330</v>
      </c>
      <c r="G3382" s="54">
        <v>2661862.4410000001</v>
      </c>
      <c r="H3382" s="54">
        <v>1194783.577</v>
      </c>
      <c r="I3382" s="54" t="s">
        <v>21</v>
      </c>
      <c r="J3382" s="55">
        <v>39630</v>
      </c>
    </row>
    <row r="3383" spans="1:10" x14ac:dyDescent="0.3">
      <c r="A3383" s="54" t="s">
        <v>3333</v>
      </c>
      <c r="B3383" s="54">
        <v>6062</v>
      </c>
      <c r="C3383" s="56" t="s">
        <v>23</v>
      </c>
      <c r="D3383" s="54" t="s">
        <v>3331</v>
      </c>
      <c r="E3383" s="54">
        <v>1407</v>
      </c>
      <c r="F3383" s="54" t="s">
        <v>3330</v>
      </c>
      <c r="G3383" s="54">
        <v>2658744.673</v>
      </c>
      <c r="H3383" s="54">
        <v>1191657.702</v>
      </c>
      <c r="I3383" s="54" t="s">
        <v>21</v>
      </c>
      <c r="J3383" s="55">
        <v>39630</v>
      </c>
    </row>
    <row r="3384" spans="1:10" x14ac:dyDescent="0.3">
      <c r="A3384" s="54" t="s">
        <v>3332</v>
      </c>
      <c r="B3384" s="54">
        <v>6063</v>
      </c>
      <c r="C3384" s="56" t="s">
        <v>23</v>
      </c>
      <c r="D3384" s="54" t="s">
        <v>3331</v>
      </c>
      <c r="E3384" s="54">
        <v>1407</v>
      </c>
      <c r="F3384" s="54" t="s">
        <v>3330</v>
      </c>
      <c r="G3384" s="54">
        <v>2655200.1239999998</v>
      </c>
      <c r="H3384" s="54">
        <v>1194519.2279999999</v>
      </c>
      <c r="I3384" s="54" t="s">
        <v>21</v>
      </c>
      <c r="J3384" s="55">
        <v>39630</v>
      </c>
    </row>
    <row r="3385" spans="1:10" x14ac:dyDescent="0.3">
      <c r="A3385" s="54" t="s">
        <v>3342</v>
      </c>
      <c r="B3385" s="54">
        <v>6064</v>
      </c>
      <c r="C3385" s="56" t="s">
        <v>23</v>
      </c>
      <c r="D3385" s="54" t="s">
        <v>3346</v>
      </c>
      <c r="E3385" s="54">
        <v>1401</v>
      </c>
      <c r="F3385" s="54" t="s">
        <v>3330</v>
      </c>
      <c r="G3385" s="54">
        <v>2664141.1189999999</v>
      </c>
      <c r="H3385" s="54">
        <v>1197612.2590000001</v>
      </c>
      <c r="I3385" s="54" t="s">
        <v>21</v>
      </c>
      <c r="J3385" s="55">
        <v>39630</v>
      </c>
    </row>
    <row r="3386" spans="1:10" x14ac:dyDescent="0.3">
      <c r="A3386" s="54" t="s">
        <v>3342</v>
      </c>
      <c r="B3386" s="54">
        <v>6064</v>
      </c>
      <c r="C3386" s="56" t="s">
        <v>23</v>
      </c>
      <c r="D3386" s="54" t="s">
        <v>3342</v>
      </c>
      <c r="E3386" s="54">
        <v>1404</v>
      </c>
      <c r="F3386" s="54" t="s">
        <v>3330</v>
      </c>
      <c r="G3386" s="54">
        <v>2665797.554</v>
      </c>
      <c r="H3386" s="54">
        <v>1195401.987</v>
      </c>
      <c r="I3386" s="54" t="s">
        <v>21</v>
      </c>
      <c r="J3386" s="55">
        <v>39630</v>
      </c>
    </row>
    <row r="3387" spans="1:10" x14ac:dyDescent="0.3">
      <c r="A3387" s="54" t="s">
        <v>3344</v>
      </c>
      <c r="B3387" s="54">
        <v>6066</v>
      </c>
      <c r="C3387" s="56" t="s">
        <v>23</v>
      </c>
      <c r="D3387" s="54" t="s">
        <v>3342</v>
      </c>
      <c r="E3387" s="54">
        <v>1404</v>
      </c>
      <c r="F3387" s="54" t="s">
        <v>3330</v>
      </c>
      <c r="G3387" s="54">
        <v>2665765.7140000002</v>
      </c>
      <c r="H3387" s="54">
        <v>1191698.757</v>
      </c>
      <c r="I3387" s="54" t="s">
        <v>21</v>
      </c>
      <c r="J3387" s="55">
        <v>39630</v>
      </c>
    </row>
    <row r="3388" spans="1:10" x14ac:dyDescent="0.3">
      <c r="A3388" s="54" t="s">
        <v>3339</v>
      </c>
      <c r="B3388" s="54">
        <v>6067</v>
      </c>
      <c r="C3388" s="56" t="s">
        <v>23</v>
      </c>
      <c r="D3388" s="54" t="s">
        <v>3342</v>
      </c>
      <c r="E3388" s="54">
        <v>1404</v>
      </c>
      <c r="F3388" s="54" t="s">
        <v>3330</v>
      </c>
      <c r="G3388" s="54">
        <v>2665589.8139999998</v>
      </c>
      <c r="H3388" s="54">
        <v>1186343.267</v>
      </c>
      <c r="I3388" s="54" t="s">
        <v>21</v>
      </c>
      <c r="J3388" s="55">
        <v>39630</v>
      </c>
    </row>
    <row r="3389" spans="1:10" x14ac:dyDescent="0.3">
      <c r="A3389" s="54" t="s">
        <v>3339</v>
      </c>
      <c r="B3389" s="54">
        <v>6067</v>
      </c>
      <c r="C3389" s="56" t="s">
        <v>23</v>
      </c>
      <c r="D3389" s="54" t="s">
        <v>3336</v>
      </c>
      <c r="E3389" s="54">
        <v>1406</v>
      </c>
      <c r="F3389" s="54" t="s">
        <v>3330</v>
      </c>
      <c r="G3389" s="54">
        <v>2664660.58</v>
      </c>
      <c r="H3389" s="54">
        <v>1187819.8500000001</v>
      </c>
      <c r="I3389" s="54" t="s">
        <v>21</v>
      </c>
      <c r="J3389" s="55">
        <v>39630</v>
      </c>
    </row>
    <row r="3390" spans="1:10" x14ac:dyDescent="0.3">
      <c r="A3390" s="54" t="s">
        <v>3343</v>
      </c>
      <c r="B3390" s="54">
        <v>6068</v>
      </c>
      <c r="C3390" s="56" t="s">
        <v>23</v>
      </c>
      <c r="D3390" s="54" t="s">
        <v>3342</v>
      </c>
      <c r="E3390" s="54">
        <v>1404</v>
      </c>
      <c r="F3390" s="54" t="s">
        <v>3330</v>
      </c>
      <c r="G3390" s="54">
        <v>2665510.2439999999</v>
      </c>
      <c r="H3390" s="54">
        <v>1181609.6780000001</v>
      </c>
      <c r="I3390" s="54" t="s">
        <v>21</v>
      </c>
      <c r="J3390" s="55">
        <v>39630</v>
      </c>
    </row>
    <row r="3391" spans="1:10" x14ac:dyDescent="0.3">
      <c r="A3391" s="54" t="s">
        <v>3336</v>
      </c>
      <c r="B3391" s="54">
        <v>6072</v>
      </c>
      <c r="C3391" s="56" t="s">
        <v>23</v>
      </c>
      <c r="D3391" s="54" t="s">
        <v>3336</v>
      </c>
      <c r="E3391" s="54">
        <v>1406</v>
      </c>
      <c r="F3391" s="54" t="s">
        <v>3330</v>
      </c>
      <c r="G3391" s="54">
        <v>2661520.9759999998</v>
      </c>
      <c r="H3391" s="54">
        <v>1186040.828</v>
      </c>
      <c r="I3391" s="54" t="s">
        <v>21</v>
      </c>
      <c r="J3391" s="55">
        <v>39630</v>
      </c>
    </row>
    <row r="3392" spans="1:10" x14ac:dyDescent="0.3">
      <c r="A3392" s="54" t="s">
        <v>3338</v>
      </c>
      <c r="B3392" s="54">
        <v>6073</v>
      </c>
      <c r="C3392" s="56" t="s">
        <v>23</v>
      </c>
      <c r="D3392" s="54" t="s">
        <v>3336</v>
      </c>
      <c r="E3392" s="54">
        <v>1406</v>
      </c>
      <c r="F3392" s="54" t="s">
        <v>3330</v>
      </c>
      <c r="G3392" s="54">
        <v>2662543.0809999998</v>
      </c>
      <c r="H3392" s="54">
        <v>1191896.7490000001</v>
      </c>
      <c r="I3392" s="54" t="s">
        <v>21</v>
      </c>
      <c r="J3392" s="55">
        <v>39630</v>
      </c>
    </row>
    <row r="3393" spans="1:10" x14ac:dyDescent="0.3">
      <c r="A3393" s="54" t="s">
        <v>3337</v>
      </c>
      <c r="B3393" s="54">
        <v>6074</v>
      </c>
      <c r="C3393" s="56" t="s">
        <v>23</v>
      </c>
      <c r="D3393" s="54" t="s">
        <v>3337</v>
      </c>
      <c r="E3393" s="54">
        <v>1403</v>
      </c>
      <c r="F3393" s="54" t="s">
        <v>3330</v>
      </c>
      <c r="G3393" s="54">
        <v>2652028.8130000001</v>
      </c>
      <c r="H3393" s="54">
        <v>1187475.689</v>
      </c>
      <c r="I3393" s="54" t="s">
        <v>21</v>
      </c>
      <c r="J3393" s="55">
        <v>39630</v>
      </c>
    </row>
    <row r="3394" spans="1:10" x14ac:dyDescent="0.3">
      <c r="A3394" s="54" t="s">
        <v>3337</v>
      </c>
      <c r="B3394" s="54">
        <v>6074</v>
      </c>
      <c r="C3394" s="56" t="s">
        <v>23</v>
      </c>
      <c r="D3394" s="54" t="s">
        <v>3336</v>
      </c>
      <c r="E3394" s="54">
        <v>1406</v>
      </c>
      <c r="F3394" s="54" t="s">
        <v>3330</v>
      </c>
      <c r="G3394" s="54">
        <v>2657789.5</v>
      </c>
      <c r="H3394" s="54">
        <v>1188510.885</v>
      </c>
      <c r="I3394" s="54" t="s">
        <v>21</v>
      </c>
      <c r="J3394" s="55">
        <v>39630</v>
      </c>
    </row>
    <row r="3395" spans="1:10" x14ac:dyDescent="0.3">
      <c r="A3395" s="54" t="s">
        <v>3341</v>
      </c>
      <c r="B3395" s="54">
        <v>6078</v>
      </c>
      <c r="C3395" s="56" t="s">
        <v>46</v>
      </c>
      <c r="D3395" s="54" t="s">
        <v>3340</v>
      </c>
      <c r="E3395" s="54">
        <v>1405</v>
      </c>
      <c r="F3395" s="54" t="s">
        <v>3330</v>
      </c>
      <c r="G3395" s="54">
        <v>2654985.585</v>
      </c>
      <c r="H3395" s="54">
        <v>1184745.96</v>
      </c>
      <c r="I3395" s="54" t="s">
        <v>21</v>
      </c>
      <c r="J3395" s="55">
        <v>39630</v>
      </c>
    </row>
    <row r="3396" spans="1:10" x14ac:dyDescent="0.3">
      <c r="A3396" s="54" t="s">
        <v>3340</v>
      </c>
      <c r="B3396" s="54">
        <v>6078</v>
      </c>
      <c r="C3396" s="56" t="s">
        <v>23</v>
      </c>
      <c r="D3396" s="54" t="s">
        <v>3340</v>
      </c>
      <c r="E3396" s="54">
        <v>1405</v>
      </c>
      <c r="F3396" s="54" t="s">
        <v>3330</v>
      </c>
      <c r="G3396" s="54">
        <v>2657457.35</v>
      </c>
      <c r="H3396" s="54">
        <v>1182014.0009999999</v>
      </c>
      <c r="I3396" s="54" t="s">
        <v>21</v>
      </c>
      <c r="J3396" s="55">
        <v>39630</v>
      </c>
    </row>
    <row r="3397" spans="1:10" x14ac:dyDescent="0.3">
      <c r="A3397" s="54" t="s">
        <v>3792</v>
      </c>
      <c r="B3397" s="54">
        <v>6083</v>
      </c>
      <c r="C3397" s="56" t="s">
        <v>23</v>
      </c>
      <c r="D3397" s="54" t="s">
        <v>3788</v>
      </c>
      <c r="E3397" s="54">
        <v>783</v>
      </c>
      <c r="F3397" s="54" t="s">
        <v>3591</v>
      </c>
      <c r="G3397" s="54">
        <v>2655397.264</v>
      </c>
      <c r="H3397" s="54">
        <v>1178281.4469999999</v>
      </c>
      <c r="I3397" s="54" t="s">
        <v>21</v>
      </c>
      <c r="J3397" s="55">
        <v>39630</v>
      </c>
    </row>
    <row r="3398" spans="1:10" x14ac:dyDescent="0.3">
      <c r="A3398" s="54" t="s">
        <v>3791</v>
      </c>
      <c r="B3398" s="54">
        <v>6084</v>
      </c>
      <c r="C3398" s="56" t="s">
        <v>23</v>
      </c>
      <c r="D3398" s="54" t="s">
        <v>3788</v>
      </c>
      <c r="E3398" s="54">
        <v>783</v>
      </c>
      <c r="F3398" s="54" t="s">
        <v>3591</v>
      </c>
      <c r="G3398" s="54">
        <v>2660227.557</v>
      </c>
      <c r="H3398" s="54">
        <v>1178314.5</v>
      </c>
      <c r="I3398" s="54" t="s">
        <v>21</v>
      </c>
      <c r="J3398" s="55">
        <v>39630</v>
      </c>
    </row>
    <row r="3399" spans="1:10" x14ac:dyDescent="0.3">
      <c r="A3399" s="54" t="s">
        <v>3790</v>
      </c>
      <c r="B3399" s="54">
        <v>6085</v>
      </c>
      <c r="C3399" s="56" t="s">
        <v>23</v>
      </c>
      <c r="D3399" s="54" t="s">
        <v>3788</v>
      </c>
      <c r="E3399" s="54">
        <v>783</v>
      </c>
      <c r="F3399" s="54" t="s">
        <v>3591</v>
      </c>
      <c r="G3399" s="54">
        <v>2657919.9950000001</v>
      </c>
      <c r="H3399" s="54">
        <v>1176628.2649999999</v>
      </c>
      <c r="I3399" s="54" t="s">
        <v>21</v>
      </c>
      <c r="J3399" s="55">
        <v>39630</v>
      </c>
    </row>
    <row r="3400" spans="1:10" x14ac:dyDescent="0.3">
      <c r="A3400" s="54" t="s">
        <v>3789</v>
      </c>
      <c r="B3400" s="54">
        <v>6086</v>
      </c>
      <c r="C3400" s="56" t="s">
        <v>23</v>
      </c>
      <c r="D3400" s="54" t="s">
        <v>3788</v>
      </c>
      <c r="E3400" s="54">
        <v>783</v>
      </c>
      <c r="F3400" s="54" t="s">
        <v>3591</v>
      </c>
      <c r="G3400" s="54">
        <v>2662600.3259999999</v>
      </c>
      <c r="H3400" s="54">
        <v>1175784.8940000001</v>
      </c>
      <c r="I3400" s="54" t="s">
        <v>21</v>
      </c>
      <c r="J3400" s="55">
        <v>39630</v>
      </c>
    </row>
    <row r="3401" spans="1:10" x14ac:dyDescent="0.3">
      <c r="A3401" s="54" t="s">
        <v>3538</v>
      </c>
      <c r="B3401" s="54">
        <v>6102</v>
      </c>
      <c r="C3401" s="56" t="s">
        <v>23</v>
      </c>
      <c r="D3401" s="54" t="s">
        <v>3538</v>
      </c>
      <c r="E3401" s="54">
        <v>1062</v>
      </c>
      <c r="F3401" s="54" t="s">
        <v>3442</v>
      </c>
      <c r="G3401" s="54">
        <v>2657002.2659999998</v>
      </c>
      <c r="H3401" s="54">
        <v>1209556.8940000001</v>
      </c>
      <c r="I3401" s="54" t="s">
        <v>21</v>
      </c>
      <c r="J3401" s="55">
        <v>39630</v>
      </c>
    </row>
    <row r="3402" spans="1:10" x14ac:dyDescent="0.3">
      <c r="A3402" s="54" t="s">
        <v>3529</v>
      </c>
      <c r="B3402" s="54">
        <v>6103</v>
      </c>
      <c r="C3402" s="56" t="s">
        <v>23</v>
      </c>
      <c r="D3402" s="54" t="s">
        <v>3528</v>
      </c>
      <c r="E3402" s="54">
        <v>1066</v>
      </c>
      <c r="F3402" s="54" t="s">
        <v>3442</v>
      </c>
      <c r="G3402" s="54">
        <v>2655794.9759999998</v>
      </c>
      <c r="H3402" s="54">
        <v>1205123.7890000001</v>
      </c>
      <c r="I3402" s="54" t="s">
        <v>21</v>
      </c>
      <c r="J3402" s="55">
        <v>39630</v>
      </c>
    </row>
    <row r="3403" spans="1:10" x14ac:dyDescent="0.3">
      <c r="A3403" s="54" t="s">
        <v>3504</v>
      </c>
      <c r="B3403" s="54">
        <v>6105</v>
      </c>
      <c r="C3403" s="56" t="s">
        <v>23</v>
      </c>
      <c r="D3403" s="54" t="s">
        <v>3586</v>
      </c>
      <c r="E3403" s="54">
        <v>1002</v>
      </c>
      <c r="F3403" s="54" t="s">
        <v>3442</v>
      </c>
      <c r="G3403" s="54">
        <v>2651765.17</v>
      </c>
      <c r="H3403" s="54">
        <v>1206458.3529999999</v>
      </c>
      <c r="I3403" s="54" t="s">
        <v>21</v>
      </c>
      <c r="J3403" s="55">
        <v>39630</v>
      </c>
    </row>
    <row r="3404" spans="1:10" x14ac:dyDescent="0.3">
      <c r="A3404" s="54" t="s">
        <v>3504</v>
      </c>
      <c r="B3404" s="54">
        <v>6105</v>
      </c>
      <c r="C3404" s="56" t="s">
        <v>23</v>
      </c>
      <c r="D3404" s="54" t="s">
        <v>3503</v>
      </c>
      <c r="E3404" s="54">
        <v>1009</v>
      </c>
      <c r="F3404" s="54" t="s">
        <v>3442</v>
      </c>
      <c r="G3404" s="54">
        <v>2652724.983</v>
      </c>
      <c r="H3404" s="54">
        <v>1209007.003</v>
      </c>
      <c r="I3404" s="54" t="s">
        <v>21</v>
      </c>
      <c r="J3404" s="55">
        <v>39630</v>
      </c>
    </row>
    <row r="3405" spans="1:10" x14ac:dyDescent="0.3">
      <c r="A3405" s="54" t="s">
        <v>3504</v>
      </c>
      <c r="B3405" s="54">
        <v>6105</v>
      </c>
      <c r="C3405" s="56" t="s">
        <v>23</v>
      </c>
      <c r="D3405" s="54" t="s">
        <v>3500</v>
      </c>
      <c r="E3405" s="54">
        <v>1098</v>
      </c>
      <c r="F3405" s="54" t="s">
        <v>3442</v>
      </c>
      <c r="G3405" s="54">
        <v>2652703.0189999999</v>
      </c>
      <c r="H3405" s="54">
        <v>1210940.2830000001</v>
      </c>
      <c r="I3405" s="54" t="s">
        <v>21</v>
      </c>
      <c r="J3405" s="55">
        <v>39630</v>
      </c>
    </row>
    <row r="3406" spans="1:10" x14ac:dyDescent="0.3">
      <c r="A3406" s="54" t="s">
        <v>3503</v>
      </c>
      <c r="B3406" s="54">
        <v>6106</v>
      </c>
      <c r="C3406" s="56" t="s">
        <v>23</v>
      </c>
      <c r="D3406" s="54" t="s">
        <v>3503</v>
      </c>
      <c r="E3406" s="54">
        <v>1009</v>
      </c>
      <c r="F3406" s="54" t="s">
        <v>3442</v>
      </c>
      <c r="G3406" s="54">
        <v>2650828.0120000001</v>
      </c>
      <c r="H3406" s="54">
        <v>1210764.031</v>
      </c>
      <c r="I3406" s="54" t="s">
        <v>21</v>
      </c>
      <c r="J3406" s="55">
        <v>39630</v>
      </c>
    </row>
    <row r="3407" spans="1:10" x14ac:dyDescent="0.3">
      <c r="A3407" s="54" t="s">
        <v>3503</v>
      </c>
      <c r="B3407" s="54">
        <v>6106</v>
      </c>
      <c r="C3407" s="56" t="s">
        <v>23</v>
      </c>
      <c r="D3407" s="54" t="s">
        <v>3500</v>
      </c>
      <c r="E3407" s="54">
        <v>1098</v>
      </c>
      <c r="F3407" s="54" t="s">
        <v>3442</v>
      </c>
      <c r="G3407" s="54">
        <v>2651135.8229999999</v>
      </c>
      <c r="H3407" s="54">
        <v>1211863.94</v>
      </c>
      <c r="I3407" s="54" t="s">
        <v>21</v>
      </c>
      <c r="J3407" s="55">
        <v>39630</v>
      </c>
    </row>
    <row r="3408" spans="1:10" x14ac:dyDescent="0.3">
      <c r="A3408" s="54" t="s">
        <v>3583</v>
      </c>
      <c r="B3408" s="54">
        <v>6110</v>
      </c>
      <c r="C3408" s="56" t="s">
        <v>46</v>
      </c>
      <c r="D3408" s="54" t="s">
        <v>3580</v>
      </c>
      <c r="E3408" s="54">
        <v>1007</v>
      </c>
      <c r="F3408" s="54" t="s">
        <v>3442</v>
      </c>
      <c r="G3408" s="54">
        <v>2640253.253</v>
      </c>
      <c r="H3408" s="54">
        <v>1207841.45</v>
      </c>
      <c r="I3408" s="54" t="s">
        <v>21</v>
      </c>
      <c r="J3408" s="55">
        <v>39630</v>
      </c>
    </row>
    <row r="3409" spans="1:10" x14ac:dyDescent="0.3">
      <c r="A3409" s="54" t="s">
        <v>3474</v>
      </c>
      <c r="B3409" s="54">
        <v>6110</v>
      </c>
      <c r="C3409" s="56" t="s">
        <v>23</v>
      </c>
      <c r="D3409" s="54" t="s">
        <v>3590</v>
      </c>
      <c r="E3409" s="54">
        <v>1001</v>
      </c>
      <c r="F3409" s="54" t="s">
        <v>3442</v>
      </c>
      <c r="G3409" s="54">
        <v>2647115.1379999998</v>
      </c>
      <c r="H3409" s="54">
        <v>1208819.4669999999</v>
      </c>
      <c r="I3409" s="54" t="s">
        <v>21</v>
      </c>
      <c r="J3409" s="55">
        <v>39630</v>
      </c>
    </row>
    <row r="3410" spans="1:10" x14ac:dyDescent="0.3">
      <c r="A3410" s="54" t="s">
        <v>3474</v>
      </c>
      <c r="B3410" s="54">
        <v>6110</v>
      </c>
      <c r="C3410" s="56" t="s">
        <v>23</v>
      </c>
      <c r="D3410" s="54" t="s">
        <v>3586</v>
      </c>
      <c r="E3410" s="54">
        <v>1002</v>
      </c>
      <c r="F3410" s="54" t="s">
        <v>3442</v>
      </c>
      <c r="G3410" s="54">
        <v>2647835.0159999998</v>
      </c>
      <c r="H3410" s="54">
        <v>1209085.3030000001</v>
      </c>
      <c r="I3410" s="54" t="s">
        <v>21</v>
      </c>
      <c r="J3410" s="55">
        <v>39630</v>
      </c>
    </row>
    <row r="3411" spans="1:10" x14ac:dyDescent="0.3">
      <c r="A3411" s="54" t="s">
        <v>3474</v>
      </c>
      <c r="B3411" s="54">
        <v>6110</v>
      </c>
      <c r="C3411" s="56" t="s">
        <v>23</v>
      </c>
      <c r="D3411" s="54" t="s">
        <v>3503</v>
      </c>
      <c r="E3411" s="54">
        <v>1009</v>
      </c>
      <c r="F3411" s="54" t="s">
        <v>3442</v>
      </c>
      <c r="G3411" s="54">
        <v>2648102.7599999998</v>
      </c>
      <c r="H3411" s="54">
        <v>1211460.361</v>
      </c>
      <c r="I3411" s="54" t="s">
        <v>21</v>
      </c>
      <c r="J3411" s="55">
        <v>39630</v>
      </c>
    </row>
    <row r="3412" spans="1:10" x14ac:dyDescent="0.3">
      <c r="A3412" s="54" t="s">
        <v>3474</v>
      </c>
      <c r="B3412" s="54">
        <v>6110</v>
      </c>
      <c r="C3412" s="56" t="s">
        <v>23</v>
      </c>
      <c r="D3412" s="54" t="s">
        <v>3500</v>
      </c>
      <c r="E3412" s="54">
        <v>1098</v>
      </c>
      <c r="F3412" s="54" t="s">
        <v>3442</v>
      </c>
      <c r="G3412" s="54">
        <v>2649635.8339999998</v>
      </c>
      <c r="H3412" s="54">
        <v>1212894.0360000001</v>
      </c>
      <c r="I3412" s="54" t="s">
        <v>21</v>
      </c>
      <c r="J3412" s="55">
        <v>39630</v>
      </c>
    </row>
    <row r="3413" spans="1:10" x14ac:dyDescent="0.3">
      <c r="A3413" s="54" t="s">
        <v>3474</v>
      </c>
      <c r="B3413" s="54">
        <v>6110</v>
      </c>
      <c r="C3413" s="56" t="s">
        <v>23</v>
      </c>
      <c r="D3413" s="54" t="s">
        <v>3474</v>
      </c>
      <c r="E3413" s="54">
        <v>1107</v>
      </c>
      <c r="F3413" s="54" t="s">
        <v>3442</v>
      </c>
      <c r="G3413" s="54">
        <v>2648860.5639999998</v>
      </c>
      <c r="H3413" s="54">
        <v>1211800.318</v>
      </c>
      <c r="I3413" s="54" t="s">
        <v>21</v>
      </c>
      <c r="J3413" s="55">
        <v>39630</v>
      </c>
    </row>
    <row r="3414" spans="1:10" x14ac:dyDescent="0.3">
      <c r="A3414" s="54" t="s">
        <v>3474</v>
      </c>
      <c r="B3414" s="54">
        <v>6110</v>
      </c>
      <c r="C3414" s="56" t="s">
        <v>23</v>
      </c>
      <c r="D3414" s="54" t="s">
        <v>3454</v>
      </c>
      <c r="E3414" s="54">
        <v>1136</v>
      </c>
      <c r="F3414" s="54" t="s">
        <v>3442</v>
      </c>
      <c r="G3414" s="54">
        <v>2644414.3250000002</v>
      </c>
      <c r="H3414" s="54">
        <v>1209050.274</v>
      </c>
      <c r="I3414" s="54" t="s">
        <v>21</v>
      </c>
      <c r="J3414" s="55">
        <v>39630</v>
      </c>
    </row>
    <row r="3415" spans="1:10" x14ac:dyDescent="0.3">
      <c r="A3415" s="54" t="s">
        <v>3590</v>
      </c>
      <c r="B3415" s="54">
        <v>6112</v>
      </c>
      <c r="C3415" s="56" t="s">
        <v>23</v>
      </c>
      <c r="D3415" s="54" t="s">
        <v>3590</v>
      </c>
      <c r="E3415" s="54">
        <v>1001</v>
      </c>
      <c r="F3415" s="54" t="s">
        <v>3442</v>
      </c>
      <c r="G3415" s="54">
        <v>2646451.554</v>
      </c>
      <c r="H3415" s="54">
        <v>1206730.8259999999</v>
      </c>
      <c r="I3415" s="54" t="s">
        <v>21</v>
      </c>
      <c r="J3415" s="55">
        <v>39630</v>
      </c>
    </row>
    <row r="3416" spans="1:10" x14ac:dyDescent="0.3">
      <c r="A3416" s="54" t="s">
        <v>3580</v>
      </c>
      <c r="B3416" s="54">
        <v>6113</v>
      </c>
      <c r="C3416" s="56" t="s">
        <v>23</v>
      </c>
      <c r="D3416" s="54" t="s">
        <v>3580</v>
      </c>
      <c r="E3416" s="54">
        <v>1007</v>
      </c>
      <c r="F3416" s="54" t="s">
        <v>3442</v>
      </c>
      <c r="G3416" s="54">
        <v>2642999.7280000001</v>
      </c>
      <c r="H3416" s="54">
        <v>1206003.25</v>
      </c>
      <c r="I3416" s="54" t="s">
        <v>21</v>
      </c>
      <c r="J3416" s="55">
        <v>39630</v>
      </c>
    </row>
    <row r="3417" spans="1:10" x14ac:dyDescent="0.3">
      <c r="A3417" s="54" t="s">
        <v>3489</v>
      </c>
      <c r="B3417" s="54">
        <v>6114</v>
      </c>
      <c r="C3417" s="56" t="s">
        <v>23</v>
      </c>
      <c r="D3417" s="54" t="s">
        <v>3474</v>
      </c>
      <c r="E3417" s="54">
        <v>1107</v>
      </c>
      <c r="F3417" s="54" t="s">
        <v>3442</v>
      </c>
      <c r="G3417" s="54">
        <v>2645790.6409999998</v>
      </c>
      <c r="H3417" s="54">
        <v>1210655.74</v>
      </c>
      <c r="I3417" s="54" t="s">
        <v>21</v>
      </c>
      <c r="J3417" s="55">
        <v>39630</v>
      </c>
    </row>
    <row r="3418" spans="1:10" x14ac:dyDescent="0.3">
      <c r="A3418" s="54" t="s">
        <v>3454</v>
      </c>
      <c r="B3418" s="54">
        <v>6122</v>
      </c>
      <c r="C3418" s="56" t="s">
        <v>23</v>
      </c>
      <c r="D3418" s="54" t="s">
        <v>3474</v>
      </c>
      <c r="E3418" s="54">
        <v>1107</v>
      </c>
      <c r="F3418" s="54" t="s">
        <v>3442</v>
      </c>
      <c r="G3418" s="54">
        <v>2645738.5619999999</v>
      </c>
      <c r="H3418" s="54">
        <v>1211803.2930000001</v>
      </c>
      <c r="I3418" s="54" t="s">
        <v>21</v>
      </c>
      <c r="J3418" s="55">
        <v>39630</v>
      </c>
    </row>
    <row r="3419" spans="1:10" x14ac:dyDescent="0.3">
      <c r="A3419" s="54" t="s">
        <v>3454</v>
      </c>
      <c r="B3419" s="54">
        <v>6122</v>
      </c>
      <c r="C3419" s="56" t="s">
        <v>23</v>
      </c>
      <c r="D3419" s="54" t="s">
        <v>3454</v>
      </c>
      <c r="E3419" s="54">
        <v>1136</v>
      </c>
      <c r="F3419" s="54" t="s">
        <v>3442</v>
      </c>
      <c r="G3419" s="54">
        <v>2645558.8810000001</v>
      </c>
      <c r="H3419" s="54">
        <v>1214711.9709999999</v>
      </c>
      <c r="I3419" s="54" t="s">
        <v>21</v>
      </c>
      <c r="J3419" s="55">
        <v>39630</v>
      </c>
    </row>
    <row r="3420" spans="1:10" x14ac:dyDescent="0.3">
      <c r="A3420" s="54" t="s">
        <v>3454</v>
      </c>
      <c r="B3420" s="54">
        <v>6122</v>
      </c>
      <c r="C3420" s="56" t="s">
        <v>23</v>
      </c>
      <c r="D3420" s="54" t="s">
        <v>3443</v>
      </c>
      <c r="E3420" s="54">
        <v>1151</v>
      </c>
      <c r="F3420" s="54" t="s">
        <v>3442</v>
      </c>
      <c r="G3420" s="54">
        <v>2644329.6869999999</v>
      </c>
      <c r="H3420" s="54">
        <v>1216010.507</v>
      </c>
      <c r="I3420" s="54" t="s">
        <v>21</v>
      </c>
      <c r="J3420" s="55">
        <v>39630</v>
      </c>
    </row>
    <row r="3421" spans="1:10" x14ac:dyDescent="0.3">
      <c r="A3421" s="54" t="s">
        <v>3473</v>
      </c>
      <c r="B3421" s="54">
        <v>6123</v>
      </c>
      <c r="C3421" s="56" t="s">
        <v>23</v>
      </c>
      <c r="D3421" s="54" t="s">
        <v>3454</v>
      </c>
      <c r="E3421" s="54">
        <v>1136</v>
      </c>
      <c r="F3421" s="54" t="s">
        <v>3442</v>
      </c>
      <c r="G3421" s="54">
        <v>2647442.179</v>
      </c>
      <c r="H3421" s="54">
        <v>1215760.0460000001</v>
      </c>
      <c r="I3421" s="54" t="s">
        <v>21</v>
      </c>
      <c r="J3421" s="55">
        <v>39630</v>
      </c>
    </row>
    <row r="3422" spans="1:10" x14ac:dyDescent="0.3">
      <c r="A3422" s="54" t="s">
        <v>3453</v>
      </c>
      <c r="B3422" s="54">
        <v>6125</v>
      </c>
      <c r="C3422" s="56" t="s">
        <v>23</v>
      </c>
      <c r="D3422" s="54" t="s">
        <v>3476</v>
      </c>
      <c r="E3422" s="54">
        <v>1132</v>
      </c>
      <c r="F3422" s="54" t="s">
        <v>3442</v>
      </c>
      <c r="G3422" s="54">
        <v>2641234.0610000002</v>
      </c>
      <c r="H3422" s="54">
        <v>1210361.923</v>
      </c>
      <c r="I3422" s="54" t="s">
        <v>21</v>
      </c>
      <c r="J3422" s="55">
        <v>39630</v>
      </c>
    </row>
    <row r="3423" spans="1:10" x14ac:dyDescent="0.3">
      <c r="A3423" s="54" t="s">
        <v>3453</v>
      </c>
      <c r="B3423" s="54">
        <v>6125</v>
      </c>
      <c r="C3423" s="56" t="s">
        <v>23</v>
      </c>
      <c r="D3423" s="54" t="s">
        <v>3454</v>
      </c>
      <c r="E3423" s="54">
        <v>1136</v>
      </c>
      <c r="F3423" s="54" t="s">
        <v>3442</v>
      </c>
      <c r="G3423" s="54">
        <v>2642640.7230000002</v>
      </c>
      <c r="H3423" s="54">
        <v>1209727.567</v>
      </c>
      <c r="I3423" s="54" t="s">
        <v>21</v>
      </c>
      <c r="J3423" s="55">
        <v>39630</v>
      </c>
    </row>
    <row r="3424" spans="1:10" x14ac:dyDescent="0.3">
      <c r="A3424" s="54" t="s">
        <v>3453</v>
      </c>
      <c r="B3424" s="54">
        <v>6125</v>
      </c>
      <c r="C3424" s="56" t="s">
        <v>23</v>
      </c>
      <c r="D3424" s="54" t="s">
        <v>3443</v>
      </c>
      <c r="E3424" s="54">
        <v>1151</v>
      </c>
      <c r="F3424" s="54" t="s">
        <v>3442</v>
      </c>
      <c r="G3424" s="54">
        <v>2642040.7349999999</v>
      </c>
      <c r="H3424" s="54">
        <v>1211402.4129999999</v>
      </c>
      <c r="I3424" s="54" t="s">
        <v>21</v>
      </c>
      <c r="J3424" s="55">
        <v>39630</v>
      </c>
    </row>
    <row r="3425" spans="1:10" x14ac:dyDescent="0.3">
      <c r="A3425" s="54" t="s">
        <v>3452</v>
      </c>
      <c r="B3425" s="54">
        <v>6126</v>
      </c>
      <c r="C3425" s="56" t="s">
        <v>23</v>
      </c>
      <c r="D3425" s="54" t="s">
        <v>3443</v>
      </c>
      <c r="E3425" s="54">
        <v>1151</v>
      </c>
      <c r="F3425" s="54" t="s">
        <v>3442</v>
      </c>
      <c r="G3425" s="54">
        <v>2643445.8859999999</v>
      </c>
      <c r="H3425" s="54">
        <v>1216519.4779999999</v>
      </c>
      <c r="I3425" s="54" t="s">
        <v>21</v>
      </c>
      <c r="J3425" s="55">
        <v>39630</v>
      </c>
    </row>
    <row r="3426" spans="1:10" x14ac:dyDescent="0.3">
      <c r="A3426" s="54" t="s">
        <v>3443</v>
      </c>
      <c r="B3426" s="54">
        <v>6130</v>
      </c>
      <c r="C3426" s="56" t="s">
        <v>23</v>
      </c>
      <c r="D3426" s="54" t="s">
        <v>3476</v>
      </c>
      <c r="E3426" s="54">
        <v>1132</v>
      </c>
      <c r="F3426" s="54" t="s">
        <v>3442</v>
      </c>
      <c r="G3426" s="54">
        <v>2640893.4139999999</v>
      </c>
      <c r="H3426" s="54">
        <v>1215269.26</v>
      </c>
      <c r="I3426" s="54" t="s">
        <v>21</v>
      </c>
      <c r="J3426" s="55">
        <v>39630</v>
      </c>
    </row>
    <row r="3427" spans="1:10" x14ac:dyDescent="0.3">
      <c r="A3427" s="54" t="s">
        <v>3443</v>
      </c>
      <c r="B3427" s="54">
        <v>6130</v>
      </c>
      <c r="C3427" s="56" t="s">
        <v>23</v>
      </c>
      <c r="D3427" s="54" t="s">
        <v>3454</v>
      </c>
      <c r="E3427" s="54">
        <v>1136</v>
      </c>
      <c r="F3427" s="54" t="s">
        <v>3442</v>
      </c>
      <c r="G3427" s="54">
        <v>2644959.7209999999</v>
      </c>
      <c r="H3427" s="54">
        <v>1217135.9029999999</v>
      </c>
      <c r="I3427" s="54" t="s">
        <v>21</v>
      </c>
      <c r="J3427" s="55">
        <v>39630</v>
      </c>
    </row>
    <row r="3428" spans="1:10" x14ac:dyDescent="0.3">
      <c r="A3428" s="54" t="s">
        <v>3443</v>
      </c>
      <c r="B3428" s="54">
        <v>6130</v>
      </c>
      <c r="C3428" s="56" t="s">
        <v>23</v>
      </c>
      <c r="D3428" s="54" t="s">
        <v>3443</v>
      </c>
      <c r="E3428" s="54">
        <v>1151</v>
      </c>
      <c r="F3428" s="54" t="s">
        <v>3442</v>
      </c>
      <c r="G3428" s="54">
        <v>2641179.6800000002</v>
      </c>
      <c r="H3428" s="54">
        <v>1218280.2390000001</v>
      </c>
      <c r="I3428" s="54" t="s">
        <v>21</v>
      </c>
      <c r="J3428" s="55">
        <v>39630</v>
      </c>
    </row>
    <row r="3429" spans="1:10" x14ac:dyDescent="0.3">
      <c r="A3429" s="54" t="s">
        <v>3451</v>
      </c>
      <c r="B3429" s="54">
        <v>6132</v>
      </c>
      <c r="C3429" s="56" t="s">
        <v>23</v>
      </c>
      <c r="D3429" s="54" t="s">
        <v>3476</v>
      </c>
      <c r="E3429" s="54">
        <v>1132</v>
      </c>
      <c r="F3429" s="54" t="s">
        <v>3442</v>
      </c>
      <c r="G3429" s="54">
        <v>2641042.33</v>
      </c>
      <c r="H3429" s="54">
        <v>1213943.139</v>
      </c>
      <c r="I3429" s="54" t="s">
        <v>21</v>
      </c>
      <c r="J3429" s="55">
        <v>39630</v>
      </c>
    </row>
    <row r="3430" spans="1:10" x14ac:dyDescent="0.3">
      <c r="A3430" s="54" t="s">
        <v>3451</v>
      </c>
      <c r="B3430" s="54">
        <v>6132</v>
      </c>
      <c r="C3430" s="56" t="s">
        <v>23</v>
      </c>
      <c r="D3430" s="54" t="s">
        <v>3443</v>
      </c>
      <c r="E3430" s="54">
        <v>1151</v>
      </c>
      <c r="F3430" s="54" t="s">
        <v>3442</v>
      </c>
      <c r="G3430" s="54">
        <v>2641453.0490000001</v>
      </c>
      <c r="H3430" s="54">
        <v>1213882.2590000001</v>
      </c>
      <c r="I3430" s="54" t="s">
        <v>21</v>
      </c>
      <c r="J3430" s="55">
        <v>39630</v>
      </c>
    </row>
    <row r="3431" spans="1:10" x14ac:dyDescent="0.3">
      <c r="A3431" s="54" t="s">
        <v>3450</v>
      </c>
      <c r="B3431" s="54">
        <v>6133</v>
      </c>
      <c r="C3431" s="56" t="s">
        <v>23</v>
      </c>
      <c r="D3431" s="54" t="s">
        <v>3476</v>
      </c>
      <c r="E3431" s="54">
        <v>1132</v>
      </c>
      <c r="F3431" s="54" t="s">
        <v>3442</v>
      </c>
      <c r="G3431" s="54">
        <v>2639306.14</v>
      </c>
      <c r="H3431" s="54">
        <v>1212413.5349999999</v>
      </c>
      <c r="I3431" s="54" t="s">
        <v>21</v>
      </c>
      <c r="J3431" s="55">
        <v>39630</v>
      </c>
    </row>
    <row r="3432" spans="1:10" x14ac:dyDescent="0.3">
      <c r="A3432" s="54" t="s">
        <v>3450</v>
      </c>
      <c r="B3432" s="54">
        <v>6133</v>
      </c>
      <c r="C3432" s="56" t="s">
        <v>23</v>
      </c>
      <c r="D3432" s="54" t="s">
        <v>3443</v>
      </c>
      <c r="E3432" s="54">
        <v>1151</v>
      </c>
      <c r="F3432" s="54" t="s">
        <v>3442</v>
      </c>
      <c r="G3432" s="54">
        <v>2638735.253</v>
      </c>
      <c r="H3432" s="54">
        <v>1216391.4099999999</v>
      </c>
      <c r="I3432" s="54" t="s">
        <v>21</v>
      </c>
      <c r="J3432" s="55">
        <v>39630</v>
      </c>
    </row>
    <row r="3433" spans="1:10" x14ac:dyDescent="0.3">
      <c r="A3433" s="54" t="s">
        <v>3449</v>
      </c>
      <c r="B3433" s="54">
        <v>6142</v>
      </c>
      <c r="C3433" s="56" t="s">
        <v>23</v>
      </c>
      <c r="D3433" s="54" t="s">
        <v>3443</v>
      </c>
      <c r="E3433" s="54">
        <v>1151</v>
      </c>
      <c r="F3433" s="54" t="s">
        <v>3442</v>
      </c>
      <c r="G3433" s="54">
        <v>2640359.9670000002</v>
      </c>
      <c r="H3433" s="54">
        <v>1220954.3829999999</v>
      </c>
      <c r="I3433" s="54" t="s">
        <v>21</v>
      </c>
      <c r="J3433" s="55">
        <v>39630</v>
      </c>
    </row>
    <row r="3434" spans="1:10" x14ac:dyDescent="0.3">
      <c r="A3434" s="54" t="s">
        <v>3448</v>
      </c>
      <c r="B3434" s="54">
        <v>6143</v>
      </c>
      <c r="C3434" s="56" t="s">
        <v>23</v>
      </c>
      <c r="D3434" s="54" t="s">
        <v>3464</v>
      </c>
      <c r="E3434" s="54">
        <v>1143</v>
      </c>
      <c r="F3434" s="54" t="s">
        <v>3442</v>
      </c>
      <c r="G3434" s="54">
        <v>2639089.1179999998</v>
      </c>
      <c r="H3434" s="54">
        <v>1223338.43</v>
      </c>
      <c r="I3434" s="54" t="s">
        <v>21</v>
      </c>
      <c r="J3434" s="55">
        <v>39630</v>
      </c>
    </row>
    <row r="3435" spans="1:10" x14ac:dyDescent="0.3">
      <c r="A3435" s="54" t="s">
        <v>3448</v>
      </c>
      <c r="B3435" s="54">
        <v>6143</v>
      </c>
      <c r="C3435" s="56" t="s">
        <v>23</v>
      </c>
      <c r="D3435" s="54" t="s">
        <v>3443</v>
      </c>
      <c r="E3435" s="54">
        <v>1151</v>
      </c>
      <c r="F3435" s="54" t="s">
        <v>3442</v>
      </c>
      <c r="G3435" s="54">
        <v>2640298.0490000001</v>
      </c>
      <c r="H3435" s="54">
        <v>1222069.9010000001</v>
      </c>
      <c r="I3435" s="54" t="s">
        <v>21</v>
      </c>
      <c r="J3435" s="55">
        <v>39630</v>
      </c>
    </row>
    <row r="3436" spans="1:10" x14ac:dyDescent="0.3">
      <c r="A3436" s="54" t="s">
        <v>3447</v>
      </c>
      <c r="B3436" s="54">
        <v>6144</v>
      </c>
      <c r="C3436" s="56" t="s">
        <v>23</v>
      </c>
      <c r="D3436" s="54" t="s">
        <v>3486</v>
      </c>
      <c r="E3436" s="54">
        <v>1123</v>
      </c>
      <c r="F3436" s="54" t="s">
        <v>3442</v>
      </c>
      <c r="G3436" s="54">
        <v>2637220.5869999998</v>
      </c>
      <c r="H3436" s="54">
        <v>1223576.1810000001</v>
      </c>
      <c r="I3436" s="54" t="s">
        <v>21</v>
      </c>
      <c r="J3436" s="55">
        <v>39630</v>
      </c>
    </row>
    <row r="3437" spans="1:10" x14ac:dyDescent="0.3">
      <c r="A3437" s="54" t="s">
        <v>3447</v>
      </c>
      <c r="B3437" s="54">
        <v>6144</v>
      </c>
      <c r="C3437" s="56" t="s">
        <v>23</v>
      </c>
      <c r="D3437" s="54" t="s">
        <v>3455</v>
      </c>
      <c r="E3437" s="54">
        <v>1150</v>
      </c>
      <c r="F3437" s="54" t="s">
        <v>3442</v>
      </c>
      <c r="G3437" s="54">
        <v>2637040.358</v>
      </c>
      <c r="H3437" s="54">
        <v>1220880.892</v>
      </c>
      <c r="I3437" s="54" t="s">
        <v>21</v>
      </c>
      <c r="J3437" s="55">
        <v>39630</v>
      </c>
    </row>
    <row r="3438" spans="1:10" x14ac:dyDescent="0.3">
      <c r="A3438" s="54" t="s">
        <v>3447</v>
      </c>
      <c r="B3438" s="54">
        <v>6144</v>
      </c>
      <c r="C3438" s="56" t="s">
        <v>23</v>
      </c>
      <c r="D3438" s="54" t="s">
        <v>3443</v>
      </c>
      <c r="E3438" s="54">
        <v>1151</v>
      </c>
      <c r="F3438" s="54" t="s">
        <v>3442</v>
      </c>
      <c r="G3438" s="54">
        <v>2637093.5580000002</v>
      </c>
      <c r="H3438" s="54">
        <v>1218652.787</v>
      </c>
      <c r="I3438" s="54" t="s">
        <v>21</v>
      </c>
      <c r="J3438" s="55">
        <v>39630</v>
      </c>
    </row>
    <row r="3439" spans="1:10" x14ac:dyDescent="0.3">
      <c r="A3439" s="54" t="s">
        <v>3479</v>
      </c>
      <c r="B3439" s="54">
        <v>6145</v>
      </c>
      <c r="C3439" s="56" t="s">
        <v>23</v>
      </c>
      <c r="D3439" s="54" t="s">
        <v>3480</v>
      </c>
      <c r="E3439" s="54">
        <v>1129</v>
      </c>
      <c r="F3439" s="54" t="s">
        <v>3442</v>
      </c>
      <c r="G3439" s="54">
        <v>2635311.2579999999</v>
      </c>
      <c r="H3439" s="54">
        <v>1222545.588</v>
      </c>
      <c r="I3439" s="54" t="s">
        <v>21</v>
      </c>
      <c r="J3439" s="55">
        <v>39630</v>
      </c>
    </row>
    <row r="3440" spans="1:10" x14ac:dyDescent="0.3">
      <c r="A3440" s="54" t="s">
        <v>3479</v>
      </c>
      <c r="B3440" s="54">
        <v>6145</v>
      </c>
      <c r="C3440" s="56" t="s">
        <v>23</v>
      </c>
      <c r="D3440" s="54" t="s">
        <v>3477</v>
      </c>
      <c r="E3440" s="54">
        <v>1131</v>
      </c>
      <c r="F3440" s="54" t="s">
        <v>3442</v>
      </c>
      <c r="G3440" s="54">
        <v>2634013.0809999998</v>
      </c>
      <c r="H3440" s="54">
        <v>1222264.5390000001</v>
      </c>
      <c r="I3440" s="54" t="s">
        <v>21</v>
      </c>
      <c r="J3440" s="55">
        <v>39630</v>
      </c>
    </row>
    <row r="3441" spans="1:10" x14ac:dyDescent="0.3">
      <c r="A3441" s="54" t="s">
        <v>3477</v>
      </c>
      <c r="B3441" s="54">
        <v>6146</v>
      </c>
      <c r="C3441" s="56" t="s">
        <v>23</v>
      </c>
      <c r="D3441" s="54" t="s">
        <v>4156</v>
      </c>
      <c r="E3441" s="54">
        <v>333</v>
      </c>
      <c r="F3441" s="54" t="s">
        <v>3591</v>
      </c>
      <c r="G3441" s="54">
        <v>2633173.3620000002</v>
      </c>
      <c r="H3441" s="54">
        <v>1224021.6529999999</v>
      </c>
      <c r="I3441" s="54" t="s">
        <v>21</v>
      </c>
      <c r="J3441" s="55">
        <v>39630</v>
      </c>
    </row>
    <row r="3442" spans="1:10" x14ac:dyDescent="0.3">
      <c r="A3442" s="54" t="s">
        <v>3477</v>
      </c>
      <c r="B3442" s="54">
        <v>6146</v>
      </c>
      <c r="C3442" s="56" t="s">
        <v>23</v>
      </c>
      <c r="D3442" s="54" t="s">
        <v>3477</v>
      </c>
      <c r="E3442" s="54">
        <v>1131</v>
      </c>
      <c r="F3442" s="54" t="s">
        <v>3442</v>
      </c>
      <c r="G3442" s="54">
        <v>2634707.8169999998</v>
      </c>
      <c r="H3442" s="54">
        <v>1224320.851</v>
      </c>
      <c r="I3442" s="54" t="s">
        <v>21</v>
      </c>
      <c r="J3442" s="55">
        <v>39630</v>
      </c>
    </row>
    <row r="3443" spans="1:10" x14ac:dyDescent="0.3">
      <c r="A3443" s="54" t="s">
        <v>3471</v>
      </c>
      <c r="B3443" s="54">
        <v>6147</v>
      </c>
      <c r="C3443" s="56" t="s">
        <v>23</v>
      </c>
      <c r="D3443" s="54" t="s">
        <v>4156</v>
      </c>
      <c r="E3443" s="54">
        <v>333</v>
      </c>
      <c r="F3443" s="54" t="s">
        <v>3591</v>
      </c>
      <c r="G3443" s="54">
        <v>2633237.318</v>
      </c>
      <c r="H3443" s="54">
        <v>1225451.5759999999</v>
      </c>
      <c r="I3443" s="54" t="s">
        <v>21</v>
      </c>
      <c r="J3443" s="55">
        <v>39630</v>
      </c>
    </row>
    <row r="3444" spans="1:10" x14ac:dyDescent="0.3">
      <c r="A3444" s="54" t="s">
        <v>3471</v>
      </c>
      <c r="B3444" s="54">
        <v>6147</v>
      </c>
      <c r="C3444" s="56" t="s">
        <v>23</v>
      </c>
      <c r="D3444" s="54" t="s">
        <v>3471</v>
      </c>
      <c r="E3444" s="54">
        <v>1122</v>
      </c>
      <c r="F3444" s="54" t="s">
        <v>3442</v>
      </c>
      <c r="G3444" s="54">
        <v>2634516.6490000002</v>
      </c>
      <c r="H3444" s="54">
        <v>1226748.9990000001</v>
      </c>
      <c r="I3444" s="54" t="s">
        <v>21</v>
      </c>
      <c r="J3444" s="55">
        <v>39630</v>
      </c>
    </row>
    <row r="3445" spans="1:10" x14ac:dyDescent="0.3">
      <c r="A3445" s="54" t="s">
        <v>3471</v>
      </c>
      <c r="B3445" s="54">
        <v>6147</v>
      </c>
      <c r="C3445" s="56" t="s">
        <v>23</v>
      </c>
      <c r="D3445" s="54" t="s">
        <v>3477</v>
      </c>
      <c r="E3445" s="54">
        <v>1131</v>
      </c>
      <c r="F3445" s="54" t="s">
        <v>3442</v>
      </c>
      <c r="G3445" s="54">
        <v>2635289.87</v>
      </c>
      <c r="H3445" s="54">
        <v>1227203.064</v>
      </c>
      <c r="I3445" s="54" t="s">
        <v>21</v>
      </c>
      <c r="J3445" s="55">
        <v>39630</v>
      </c>
    </row>
    <row r="3446" spans="1:10" x14ac:dyDescent="0.3">
      <c r="A3446" s="54" t="s">
        <v>3471</v>
      </c>
      <c r="B3446" s="54">
        <v>6147</v>
      </c>
      <c r="C3446" s="56" t="s">
        <v>23</v>
      </c>
      <c r="D3446" s="54" t="s">
        <v>1763</v>
      </c>
      <c r="E3446" s="54">
        <v>1139</v>
      </c>
      <c r="F3446" s="54" t="s">
        <v>3442</v>
      </c>
      <c r="G3446" s="54">
        <v>2632124.1340000001</v>
      </c>
      <c r="H3446" s="54">
        <v>1227929.6240000001</v>
      </c>
      <c r="I3446" s="54" t="s">
        <v>21</v>
      </c>
      <c r="J3446" s="55">
        <v>39630</v>
      </c>
    </row>
    <row r="3447" spans="1:10" x14ac:dyDescent="0.3">
      <c r="A3447" s="54" t="s">
        <v>3457</v>
      </c>
      <c r="B3447" s="54">
        <v>6152</v>
      </c>
      <c r="C3447" s="56" t="s">
        <v>23</v>
      </c>
      <c r="D3447" s="54" t="s">
        <v>3480</v>
      </c>
      <c r="E3447" s="54">
        <v>1129</v>
      </c>
      <c r="F3447" s="54" t="s">
        <v>3442</v>
      </c>
      <c r="G3447" s="54">
        <v>2634302.2069999999</v>
      </c>
      <c r="H3447" s="54">
        <v>1220127.361</v>
      </c>
      <c r="I3447" s="54" t="s">
        <v>21</v>
      </c>
      <c r="J3447" s="55">
        <v>39630</v>
      </c>
    </row>
    <row r="3448" spans="1:10" x14ac:dyDescent="0.3">
      <c r="A3448" s="54" t="s">
        <v>3457</v>
      </c>
      <c r="B3448" s="54">
        <v>6152</v>
      </c>
      <c r="C3448" s="56" t="s">
        <v>23</v>
      </c>
      <c r="D3448" s="54" t="s">
        <v>3455</v>
      </c>
      <c r="E3448" s="54">
        <v>1150</v>
      </c>
      <c r="F3448" s="54" t="s">
        <v>3442</v>
      </c>
      <c r="G3448" s="54">
        <v>2635380.753</v>
      </c>
      <c r="H3448" s="54">
        <v>1219886.824</v>
      </c>
      <c r="I3448" s="54" t="s">
        <v>21</v>
      </c>
      <c r="J3448" s="55">
        <v>39630</v>
      </c>
    </row>
    <row r="3449" spans="1:10" x14ac:dyDescent="0.3">
      <c r="A3449" s="54" t="s">
        <v>3456</v>
      </c>
      <c r="B3449" s="54">
        <v>6153</v>
      </c>
      <c r="C3449" s="56" t="s">
        <v>23</v>
      </c>
      <c r="D3449" s="54" t="s">
        <v>3480</v>
      </c>
      <c r="E3449" s="54">
        <v>1129</v>
      </c>
      <c r="F3449" s="54" t="s">
        <v>3442</v>
      </c>
      <c r="G3449" s="54">
        <v>2634134.2340000002</v>
      </c>
      <c r="H3449" s="54">
        <v>1219766.608</v>
      </c>
      <c r="I3449" s="54" t="s">
        <v>21</v>
      </c>
      <c r="J3449" s="55">
        <v>39630</v>
      </c>
    </row>
    <row r="3450" spans="1:10" x14ac:dyDescent="0.3">
      <c r="A3450" s="54" t="s">
        <v>3456</v>
      </c>
      <c r="B3450" s="54">
        <v>6153</v>
      </c>
      <c r="C3450" s="56" t="s">
        <v>23</v>
      </c>
      <c r="D3450" s="54" t="s">
        <v>3445</v>
      </c>
      <c r="E3450" s="54">
        <v>1135</v>
      </c>
      <c r="F3450" s="54" t="s">
        <v>3442</v>
      </c>
      <c r="G3450" s="54">
        <v>2635359.8509999998</v>
      </c>
      <c r="H3450" s="54">
        <v>1216227.807</v>
      </c>
      <c r="I3450" s="54" t="s">
        <v>21</v>
      </c>
      <c r="J3450" s="55">
        <v>39630</v>
      </c>
    </row>
    <row r="3451" spans="1:10" x14ac:dyDescent="0.3">
      <c r="A3451" s="54" t="s">
        <v>3456</v>
      </c>
      <c r="B3451" s="54">
        <v>6153</v>
      </c>
      <c r="C3451" s="56" t="s">
        <v>23</v>
      </c>
      <c r="D3451" s="54" t="s">
        <v>3456</v>
      </c>
      <c r="E3451" s="54">
        <v>1145</v>
      </c>
      <c r="F3451" s="54" t="s">
        <v>3442</v>
      </c>
      <c r="G3451" s="54">
        <v>2634852.8689999999</v>
      </c>
      <c r="H3451" s="54">
        <v>1217521.287</v>
      </c>
      <c r="I3451" s="54" t="s">
        <v>21</v>
      </c>
      <c r="J3451" s="55">
        <v>39630</v>
      </c>
    </row>
    <row r="3452" spans="1:10" x14ac:dyDescent="0.3">
      <c r="A3452" s="54" t="s">
        <v>3456</v>
      </c>
      <c r="B3452" s="54">
        <v>6153</v>
      </c>
      <c r="C3452" s="56" t="s">
        <v>23</v>
      </c>
      <c r="D3452" s="54" t="s">
        <v>3455</v>
      </c>
      <c r="E3452" s="54">
        <v>1150</v>
      </c>
      <c r="F3452" s="54" t="s">
        <v>3442</v>
      </c>
      <c r="G3452" s="54">
        <v>2636373.4530000002</v>
      </c>
      <c r="H3452" s="54">
        <v>1217892.057</v>
      </c>
      <c r="I3452" s="54" t="s">
        <v>21</v>
      </c>
      <c r="J3452" s="55">
        <v>39630</v>
      </c>
    </row>
    <row r="3453" spans="1:10" x14ac:dyDescent="0.3">
      <c r="A3453" s="54" t="s">
        <v>3446</v>
      </c>
      <c r="B3453" s="54">
        <v>6154</v>
      </c>
      <c r="C3453" s="56" t="s">
        <v>23</v>
      </c>
      <c r="D3453" s="54" t="s">
        <v>3445</v>
      </c>
      <c r="E3453" s="54">
        <v>1135</v>
      </c>
      <c r="F3453" s="54" t="s">
        <v>3442</v>
      </c>
      <c r="G3453" s="54">
        <v>2635072.3829999999</v>
      </c>
      <c r="H3453" s="54">
        <v>1214342.669</v>
      </c>
      <c r="I3453" s="54" t="s">
        <v>21</v>
      </c>
      <c r="J3453" s="55">
        <v>39630</v>
      </c>
    </row>
    <row r="3454" spans="1:10" x14ac:dyDescent="0.3">
      <c r="A3454" s="54" t="s">
        <v>3446</v>
      </c>
      <c r="B3454" s="54">
        <v>6154</v>
      </c>
      <c r="C3454" s="56" t="s">
        <v>23</v>
      </c>
      <c r="D3454" s="54" t="s">
        <v>3443</v>
      </c>
      <c r="E3454" s="54">
        <v>1151</v>
      </c>
      <c r="F3454" s="54" t="s">
        <v>3442</v>
      </c>
      <c r="G3454" s="54">
        <v>2637139.2560000001</v>
      </c>
      <c r="H3454" s="54">
        <v>1216747.9890000001</v>
      </c>
      <c r="I3454" s="54" t="s">
        <v>21</v>
      </c>
      <c r="J3454" s="55">
        <v>39630</v>
      </c>
    </row>
    <row r="3455" spans="1:10" x14ac:dyDescent="0.3">
      <c r="A3455" s="54" t="s">
        <v>3445</v>
      </c>
      <c r="B3455" s="54">
        <v>6156</v>
      </c>
      <c r="C3455" s="56" t="s">
        <v>23</v>
      </c>
      <c r="D3455" s="54" t="s">
        <v>3476</v>
      </c>
      <c r="E3455" s="54">
        <v>1132</v>
      </c>
      <c r="F3455" s="54" t="s">
        <v>3442</v>
      </c>
      <c r="G3455" s="54">
        <v>2637156.236</v>
      </c>
      <c r="H3455" s="54">
        <v>1214197.645</v>
      </c>
      <c r="I3455" s="54" t="s">
        <v>21</v>
      </c>
      <c r="J3455" s="55">
        <v>39630</v>
      </c>
    </row>
    <row r="3456" spans="1:10" x14ac:dyDescent="0.3">
      <c r="A3456" s="54" t="s">
        <v>3445</v>
      </c>
      <c r="B3456" s="54">
        <v>6156</v>
      </c>
      <c r="C3456" s="56" t="s">
        <v>23</v>
      </c>
      <c r="D3456" s="54" t="s">
        <v>3445</v>
      </c>
      <c r="E3456" s="54">
        <v>1135</v>
      </c>
      <c r="F3456" s="54" t="s">
        <v>3442</v>
      </c>
      <c r="G3456" s="54">
        <v>2635260.2480000001</v>
      </c>
      <c r="H3456" s="54">
        <v>1211283.8870000001</v>
      </c>
      <c r="I3456" s="54" t="s">
        <v>21</v>
      </c>
      <c r="J3456" s="55">
        <v>39630</v>
      </c>
    </row>
    <row r="3457" spans="1:10" x14ac:dyDescent="0.3">
      <c r="A3457" s="54" t="s">
        <v>3445</v>
      </c>
      <c r="B3457" s="54">
        <v>6156</v>
      </c>
      <c r="C3457" s="56" t="s">
        <v>23</v>
      </c>
      <c r="D3457" s="54" t="s">
        <v>3443</v>
      </c>
      <c r="E3457" s="54">
        <v>1151</v>
      </c>
      <c r="F3457" s="54" t="s">
        <v>3442</v>
      </c>
      <c r="G3457" s="54">
        <v>2637164.0019999999</v>
      </c>
      <c r="H3457" s="54">
        <v>1215378.5190000001</v>
      </c>
      <c r="I3457" s="54" t="s">
        <v>21</v>
      </c>
      <c r="J3457" s="55">
        <v>39630</v>
      </c>
    </row>
    <row r="3458" spans="1:10" x14ac:dyDescent="0.3">
      <c r="A3458" s="54" t="s">
        <v>3475</v>
      </c>
      <c r="B3458" s="54">
        <v>6156</v>
      </c>
      <c r="C3458" s="56" t="s">
        <v>46</v>
      </c>
      <c r="D3458" s="54" t="s">
        <v>3445</v>
      </c>
      <c r="E3458" s="54">
        <v>1135</v>
      </c>
      <c r="F3458" s="54" t="s">
        <v>3442</v>
      </c>
      <c r="G3458" s="54">
        <v>2636440.0839999998</v>
      </c>
      <c r="H3458" s="54">
        <v>1208683.3259999999</v>
      </c>
      <c r="I3458" s="54" t="s">
        <v>21</v>
      </c>
      <c r="J3458" s="55">
        <v>39630</v>
      </c>
    </row>
    <row r="3459" spans="1:10" x14ac:dyDescent="0.3">
      <c r="A3459" s="54" t="s">
        <v>3586</v>
      </c>
      <c r="B3459" s="54">
        <v>6162</v>
      </c>
      <c r="C3459" s="56" t="s">
        <v>23</v>
      </c>
      <c r="D3459" s="54" t="s">
        <v>3586</v>
      </c>
      <c r="E3459" s="54">
        <v>1002</v>
      </c>
      <c r="F3459" s="54" t="s">
        <v>3442</v>
      </c>
      <c r="G3459" s="54">
        <v>2648181.5090000001</v>
      </c>
      <c r="H3459" s="54">
        <v>1204613.219</v>
      </c>
      <c r="I3459" s="54" t="s">
        <v>21</v>
      </c>
      <c r="J3459" s="55">
        <v>39630</v>
      </c>
    </row>
    <row r="3460" spans="1:10" x14ac:dyDescent="0.3">
      <c r="A3460" s="54" t="s">
        <v>3586</v>
      </c>
      <c r="B3460" s="54">
        <v>6162</v>
      </c>
      <c r="C3460" s="56" t="s">
        <v>23</v>
      </c>
      <c r="D3460" s="54" t="s">
        <v>3584</v>
      </c>
      <c r="E3460" s="54">
        <v>1005</v>
      </c>
      <c r="F3460" s="54" t="s">
        <v>3442</v>
      </c>
      <c r="G3460" s="54">
        <v>2647203.7259999998</v>
      </c>
      <c r="H3460" s="54">
        <v>1204928.665</v>
      </c>
      <c r="I3460" s="54" t="s">
        <v>21</v>
      </c>
      <c r="J3460" s="55">
        <v>39630</v>
      </c>
    </row>
    <row r="3461" spans="1:10" x14ac:dyDescent="0.3">
      <c r="A3461" s="54" t="s">
        <v>3585</v>
      </c>
      <c r="B3461" s="54">
        <v>6162</v>
      </c>
      <c r="C3461" s="56" t="s">
        <v>44</v>
      </c>
      <c r="D3461" s="54" t="s">
        <v>3586</v>
      </c>
      <c r="E3461" s="54">
        <v>1002</v>
      </c>
      <c r="F3461" s="54" t="s">
        <v>3442</v>
      </c>
      <c r="G3461" s="54">
        <v>2651397.9219999998</v>
      </c>
      <c r="H3461" s="54">
        <v>1196309.5</v>
      </c>
      <c r="I3461" s="54" t="s">
        <v>21</v>
      </c>
      <c r="J3461" s="55">
        <v>39630</v>
      </c>
    </row>
    <row r="3462" spans="1:10" x14ac:dyDescent="0.3">
      <c r="A3462" s="54" t="s">
        <v>3585</v>
      </c>
      <c r="B3462" s="54">
        <v>6162</v>
      </c>
      <c r="C3462" s="56" t="s">
        <v>44</v>
      </c>
      <c r="D3462" s="54" t="s">
        <v>3584</v>
      </c>
      <c r="E3462" s="54">
        <v>1005</v>
      </c>
      <c r="F3462" s="54" t="s">
        <v>3442</v>
      </c>
      <c r="G3462" s="54">
        <v>2650613.747</v>
      </c>
      <c r="H3462" s="54">
        <v>1197616.7390000001</v>
      </c>
      <c r="I3462" s="54" t="s">
        <v>21</v>
      </c>
      <c r="J3462" s="55">
        <v>39630</v>
      </c>
    </row>
    <row r="3463" spans="1:10" x14ac:dyDescent="0.3">
      <c r="A3463" s="54" t="s">
        <v>3589</v>
      </c>
      <c r="B3463" s="54">
        <v>6162</v>
      </c>
      <c r="C3463" s="56" t="s">
        <v>46</v>
      </c>
      <c r="D3463" s="54" t="s">
        <v>3586</v>
      </c>
      <c r="E3463" s="54">
        <v>1002</v>
      </c>
      <c r="F3463" s="54" t="s">
        <v>3442</v>
      </c>
      <c r="G3463" s="54">
        <v>2651085.33</v>
      </c>
      <c r="H3463" s="54">
        <v>1206090.284</v>
      </c>
      <c r="I3463" s="54" t="s">
        <v>21</v>
      </c>
      <c r="J3463" s="55">
        <v>39630</v>
      </c>
    </row>
    <row r="3464" spans="1:10" x14ac:dyDescent="0.3">
      <c r="A3464" s="54" t="s">
        <v>3588</v>
      </c>
      <c r="B3464" s="54">
        <v>6163</v>
      </c>
      <c r="C3464" s="56" t="s">
        <v>23</v>
      </c>
      <c r="D3464" s="54" t="s">
        <v>3586</v>
      </c>
      <c r="E3464" s="54">
        <v>1002</v>
      </c>
      <c r="F3464" s="54" t="s">
        <v>3442</v>
      </c>
      <c r="G3464" s="54">
        <v>2649189.42</v>
      </c>
      <c r="H3464" s="54">
        <v>1207868.916</v>
      </c>
      <c r="I3464" s="54" t="s">
        <v>21</v>
      </c>
      <c r="J3464" s="55">
        <v>39630</v>
      </c>
    </row>
    <row r="3465" spans="1:10" x14ac:dyDescent="0.3">
      <c r="A3465" s="54" t="s">
        <v>3582</v>
      </c>
      <c r="B3465" s="54">
        <v>6166</v>
      </c>
      <c r="C3465" s="56" t="s">
        <v>23</v>
      </c>
      <c r="D3465" s="54" t="s">
        <v>3586</v>
      </c>
      <c r="E3465" s="54">
        <v>1002</v>
      </c>
      <c r="F3465" s="54" t="s">
        <v>3442</v>
      </c>
      <c r="G3465" s="54">
        <v>2643949.81</v>
      </c>
      <c r="H3465" s="54">
        <v>1203182.068</v>
      </c>
      <c r="I3465" s="54" t="s">
        <v>21</v>
      </c>
      <c r="J3465" s="55">
        <v>39630</v>
      </c>
    </row>
    <row r="3466" spans="1:10" x14ac:dyDescent="0.3">
      <c r="A3466" s="54" t="s">
        <v>3582</v>
      </c>
      <c r="B3466" s="54">
        <v>6166</v>
      </c>
      <c r="C3466" s="56" t="s">
        <v>23</v>
      </c>
      <c r="D3466" s="54" t="s">
        <v>3584</v>
      </c>
      <c r="E3466" s="54">
        <v>1005</v>
      </c>
      <c r="F3466" s="54" t="s">
        <v>3442</v>
      </c>
      <c r="G3466" s="54">
        <v>2649053.4019999998</v>
      </c>
      <c r="H3466" s="54">
        <v>1201287.5060000001</v>
      </c>
      <c r="I3466" s="54" t="s">
        <v>21</v>
      </c>
      <c r="J3466" s="55">
        <v>39630</v>
      </c>
    </row>
    <row r="3467" spans="1:10" x14ac:dyDescent="0.3">
      <c r="A3467" s="54" t="s">
        <v>3582</v>
      </c>
      <c r="B3467" s="54">
        <v>6166</v>
      </c>
      <c r="C3467" s="56" t="s">
        <v>23</v>
      </c>
      <c r="D3467" s="54" t="s">
        <v>3580</v>
      </c>
      <c r="E3467" s="54">
        <v>1007</v>
      </c>
      <c r="F3467" s="54" t="s">
        <v>3442</v>
      </c>
      <c r="G3467" s="54">
        <v>2644849.9559999998</v>
      </c>
      <c r="H3467" s="54">
        <v>1204670.4539999999</v>
      </c>
      <c r="I3467" s="54" t="s">
        <v>21</v>
      </c>
      <c r="J3467" s="55">
        <v>39630</v>
      </c>
    </row>
    <row r="3468" spans="1:10" x14ac:dyDescent="0.3">
      <c r="A3468" s="54" t="s">
        <v>3581</v>
      </c>
      <c r="B3468" s="54">
        <v>6167</v>
      </c>
      <c r="C3468" s="56" t="s">
        <v>23</v>
      </c>
      <c r="D3468" s="54" t="s">
        <v>3580</v>
      </c>
      <c r="E3468" s="54">
        <v>1007</v>
      </c>
      <c r="F3468" s="54" t="s">
        <v>3442</v>
      </c>
      <c r="G3468" s="54">
        <v>2639997.5819999999</v>
      </c>
      <c r="H3468" s="54">
        <v>1204290.868</v>
      </c>
      <c r="I3468" s="54" t="s">
        <v>21</v>
      </c>
      <c r="J3468" s="55">
        <v>39630</v>
      </c>
    </row>
    <row r="3469" spans="1:10" x14ac:dyDescent="0.3">
      <c r="A3469" s="54" t="s">
        <v>3578</v>
      </c>
      <c r="B3469" s="54">
        <v>6170</v>
      </c>
      <c r="C3469" s="56" t="s">
        <v>23</v>
      </c>
      <c r="D3469" s="54" t="s">
        <v>3586</v>
      </c>
      <c r="E3469" s="54">
        <v>1002</v>
      </c>
      <c r="F3469" s="54" t="s">
        <v>3442</v>
      </c>
      <c r="G3469" s="54">
        <v>2643913.5980000002</v>
      </c>
      <c r="H3469" s="54">
        <v>1202607.0419999999</v>
      </c>
      <c r="I3469" s="54" t="s">
        <v>21</v>
      </c>
      <c r="J3469" s="55">
        <v>39630</v>
      </c>
    </row>
    <row r="3470" spans="1:10" x14ac:dyDescent="0.3">
      <c r="A3470" s="54" t="s">
        <v>3578</v>
      </c>
      <c r="B3470" s="54">
        <v>6170</v>
      </c>
      <c r="C3470" s="56" t="s">
        <v>23</v>
      </c>
      <c r="D3470" s="54" t="s">
        <v>3587</v>
      </c>
      <c r="E3470" s="54">
        <v>1004</v>
      </c>
      <c r="F3470" s="54" t="s">
        <v>3442</v>
      </c>
      <c r="G3470" s="54">
        <v>2645937.6069999998</v>
      </c>
      <c r="H3470" s="54">
        <v>1195973.4720000001</v>
      </c>
      <c r="I3470" s="54" t="s">
        <v>21</v>
      </c>
      <c r="J3470" s="55">
        <v>39630</v>
      </c>
    </row>
    <row r="3471" spans="1:10" x14ac:dyDescent="0.3">
      <c r="A3471" s="54" t="s">
        <v>3578</v>
      </c>
      <c r="B3471" s="54">
        <v>6170</v>
      </c>
      <c r="C3471" s="56" t="s">
        <v>23</v>
      </c>
      <c r="D3471" s="54" t="s">
        <v>3584</v>
      </c>
      <c r="E3471" s="54">
        <v>1005</v>
      </c>
      <c r="F3471" s="54" t="s">
        <v>3442</v>
      </c>
      <c r="G3471" s="54">
        <v>2648166.41</v>
      </c>
      <c r="H3471" s="54">
        <v>1197059.5220000001</v>
      </c>
      <c r="I3471" s="54" t="s">
        <v>21</v>
      </c>
      <c r="J3471" s="55">
        <v>39630</v>
      </c>
    </row>
    <row r="3472" spans="1:10" x14ac:dyDescent="0.3">
      <c r="A3472" s="54" t="s">
        <v>3578</v>
      </c>
      <c r="B3472" s="54">
        <v>6170</v>
      </c>
      <c r="C3472" s="56" t="s">
        <v>23</v>
      </c>
      <c r="D3472" s="54" t="s">
        <v>3580</v>
      </c>
      <c r="E3472" s="54">
        <v>1007</v>
      </c>
      <c r="F3472" s="54" t="s">
        <v>3442</v>
      </c>
      <c r="G3472" s="54">
        <v>2640705.1949999998</v>
      </c>
      <c r="H3472" s="54">
        <v>1202720.9809999999</v>
      </c>
      <c r="I3472" s="54" t="s">
        <v>21</v>
      </c>
      <c r="J3472" s="55">
        <v>39630</v>
      </c>
    </row>
    <row r="3473" spans="1:10" x14ac:dyDescent="0.3">
      <c r="A3473" s="54" t="s">
        <v>3578</v>
      </c>
      <c r="B3473" s="54">
        <v>6170</v>
      </c>
      <c r="C3473" s="56" t="s">
        <v>23</v>
      </c>
      <c r="D3473" s="54" t="s">
        <v>3578</v>
      </c>
      <c r="E3473" s="54">
        <v>1008</v>
      </c>
      <c r="F3473" s="54" t="s">
        <v>3442</v>
      </c>
      <c r="G3473" s="54">
        <v>2643174.5959999999</v>
      </c>
      <c r="H3473" s="54">
        <v>1199364.2679999999</v>
      </c>
      <c r="I3473" s="54" t="s">
        <v>21</v>
      </c>
      <c r="J3473" s="55">
        <v>39630</v>
      </c>
    </row>
    <row r="3474" spans="1:10" x14ac:dyDescent="0.3">
      <c r="A3474" s="54" t="s">
        <v>3578</v>
      </c>
      <c r="B3474" s="54">
        <v>6170</v>
      </c>
      <c r="C3474" s="56" t="s">
        <v>23</v>
      </c>
      <c r="D3474" s="54" t="s">
        <v>3572</v>
      </c>
      <c r="E3474" s="54">
        <v>1010</v>
      </c>
      <c r="F3474" s="54" t="s">
        <v>3442</v>
      </c>
      <c r="G3474" s="54">
        <v>2642035.3530000001</v>
      </c>
      <c r="H3474" s="54">
        <v>1197237.1850000001</v>
      </c>
      <c r="I3474" s="54" t="s">
        <v>21</v>
      </c>
      <c r="J3474" s="55">
        <v>39630</v>
      </c>
    </row>
    <row r="3475" spans="1:10" x14ac:dyDescent="0.3">
      <c r="A3475" s="54" t="s">
        <v>3577</v>
      </c>
      <c r="B3475" s="54">
        <v>6173</v>
      </c>
      <c r="C3475" s="56" t="s">
        <v>23</v>
      </c>
      <c r="D3475" s="54" t="s">
        <v>3587</v>
      </c>
      <c r="E3475" s="54">
        <v>1004</v>
      </c>
      <c r="F3475" s="54" t="s">
        <v>3442</v>
      </c>
      <c r="G3475" s="54">
        <v>2644299.4870000002</v>
      </c>
      <c r="H3475" s="54">
        <v>1192165.0900000001</v>
      </c>
      <c r="I3475" s="54" t="s">
        <v>21</v>
      </c>
      <c r="J3475" s="55">
        <v>39630</v>
      </c>
    </row>
    <row r="3476" spans="1:10" x14ac:dyDescent="0.3">
      <c r="A3476" s="54" t="s">
        <v>3577</v>
      </c>
      <c r="B3476" s="54">
        <v>6173</v>
      </c>
      <c r="C3476" s="56" t="s">
        <v>23</v>
      </c>
      <c r="D3476" s="54" t="s">
        <v>3572</v>
      </c>
      <c r="E3476" s="54">
        <v>1010</v>
      </c>
      <c r="F3476" s="54" t="s">
        <v>3442</v>
      </c>
      <c r="G3476" s="54">
        <v>2643407.358</v>
      </c>
      <c r="H3476" s="54">
        <v>1196701.5759999999</v>
      </c>
      <c r="I3476" s="54" t="s">
        <v>21</v>
      </c>
      <c r="J3476" s="55">
        <v>39630</v>
      </c>
    </row>
    <row r="3477" spans="1:10" x14ac:dyDescent="0.3">
      <c r="A3477" s="54" t="s">
        <v>3345</v>
      </c>
      <c r="B3477" s="54">
        <v>6174</v>
      </c>
      <c r="C3477" s="56" t="s">
        <v>23</v>
      </c>
      <c r="D3477" s="54" t="s">
        <v>3587</v>
      </c>
      <c r="E3477" s="54">
        <v>1004</v>
      </c>
      <c r="F3477" s="54" t="s">
        <v>3442</v>
      </c>
      <c r="G3477" s="54">
        <v>2643083.4989999998</v>
      </c>
      <c r="H3477" s="54">
        <v>1185259.433</v>
      </c>
      <c r="I3477" s="54" t="s">
        <v>21</v>
      </c>
      <c r="J3477" s="55">
        <v>39630</v>
      </c>
    </row>
    <row r="3478" spans="1:10" x14ac:dyDescent="0.3">
      <c r="A3478" s="54" t="s">
        <v>3345</v>
      </c>
      <c r="B3478" s="54">
        <v>6174</v>
      </c>
      <c r="C3478" s="56" t="s">
        <v>23</v>
      </c>
      <c r="D3478" s="54" t="s">
        <v>3337</v>
      </c>
      <c r="E3478" s="54">
        <v>1403</v>
      </c>
      <c r="F3478" s="54" t="s">
        <v>3330</v>
      </c>
      <c r="G3478" s="54">
        <v>2647798.6779999998</v>
      </c>
      <c r="H3478" s="54">
        <v>1183426.773</v>
      </c>
      <c r="I3478" s="54" t="s">
        <v>21</v>
      </c>
      <c r="J3478" s="55">
        <v>39630</v>
      </c>
    </row>
    <row r="3479" spans="1:10" x14ac:dyDescent="0.3">
      <c r="A3479" s="54" t="s">
        <v>3576</v>
      </c>
      <c r="B3479" s="54">
        <v>6182</v>
      </c>
      <c r="C3479" s="56" t="s">
        <v>23</v>
      </c>
      <c r="D3479" s="54" t="s">
        <v>3572</v>
      </c>
      <c r="E3479" s="54">
        <v>1010</v>
      </c>
      <c r="F3479" s="54" t="s">
        <v>3442</v>
      </c>
      <c r="G3479" s="54">
        <v>2637880.6910000001</v>
      </c>
      <c r="H3479" s="54">
        <v>1197546.2919999999</v>
      </c>
      <c r="I3479" s="54" t="s">
        <v>21</v>
      </c>
      <c r="J3479" s="55">
        <v>39630</v>
      </c>
    </row>
    <row r="3480" spans="1:10" x14ac:dyDescent="0.3">
      <c r="A3480" s="54" t="s">
        <v>3575</v>
      </c>
      <c r="B3480" s="54">
        <v>6192</v>
      </c>
      <c r="C3480" s="56" t="s">
        <v>23</v>
      </c>
      <c r="D3480" s="54" t="s">
        <v>3587</v>
      </c>
      <c r="E3480" s="54">
        <v>1004</v>
      </c>
      <c r="F3480" s="54" t="s">
        <v>3442</v>
      </c>
      <c r="G3480" s="54">
        <v>2640897.7289999998</v>
      </c>
      <c r="H3480" s="54">
        <v>1190981.3289999999</v>
      </c>
      <c r="I3480" s="54" t="s">
        <v>21</v>
      </c>
      <c r="J3480" s="55">
        <v>39630</v>
      </c>
    </row>
    <row r="3481" spans="1:10" x14ac:dyDescent="0.3">
      <c r="A3481" s="54" t="s">
        <v>3575</v>
      </c>
      <c r="B3481" s="54">
        <v>6192</v>
      </c>
      <c r="C3481" s="56" t="s">
        <v>23</v>
      </c>
      <c r="D3481" s="54" t="s">
        <v>3572</v>
      </c>
      <c r="E3481" s="54">
        <v>1010</v>
      </c>
      <c r="F3481" s="54" t="s">
        <v>3442</v>
      </c>
      <c r="G3481" s="54">
        <v>2638772.7949999999</v>
      </c>
      <c r="H3481" s="54">
        <v>1192059.3640000001</v>
      </c>
      <c r="I3481" s="54" t="s">
        <v>21</v>
      </c>
      <c r="J3481" s="55">
        <v>39630</v>
      </c>
    </row>
    <row r="3482" spans="1:10" x14ac:dyDescent="0.3">
      <c r="A3482" s="54" t="s">
        <v>3574</v>
      </c>
      <c r="B3482" s="54">
        <v>6196</v>
      </c>
      <c r="C3482" s="56" t="s">
        <v>23</v>
      </c>
      <c r="D3482" s="54" t="s">
        <v>3572</v>
      </c>
      <c r="E3482" s="54">
        <v>1010</v>
      </c>
      <c r="F3482" s="54" t="s">
        <v>3442</v>
      </c>
      <c r="G3482" s="54">
        <v>2635857.017</v>
      </c>
      <c r="H3482" s="54">
        <v>1189979.1159999999</v>
      </c>
      <c r="I3482" s="54" t="s">
        <v>21</v>
      </c>
      <c r="J3482" s="55">
        <v>39630</v>
      </c>
    </row>
    <row r="3483" spans="1:10" x14ac:dyDescent="0.3">
      <c r="A3483" s="54" t="s">
        <v>3573</v>
      </c>
      <c r="B3483" s="54">
        <v>6197</v>
      </c>
      <c r="C3483" s="56" t="s">
        <v>23</v>
      </c>
      <c r="D3483" s="54" t="s">
        <v>3966</v>
      </c>
      <c r="E3483" s="54">
        <v>579</v>
      </c>
      <c r="F3483" s="54" t="s">
        <v>3591</v>
      </c>
      <c r="G3483" s="54">
        <v>2639178.2110000001</v>
      </c>
      <c r="H3483" s="54">
        <v>1182438.024</v>
      </c>
      <c r="I3483" s="54" t="s">
        <v>21</v>
      </c>
      <c r="J3483" s="55">
        <v>39630</v>
      </c>
    </row>
    <row r="3484" spans="1:10" x14ac:dyDescent="0.3">
      <c r="A3484" s="54" t="s">
        <v>3573</v>
      </c>
      <c r="B3484" s="54">
        <v>6197</v>
      </c>
      <c r="C3484" s="56" t="s">
        <v>23</v>
      </c>
      <c r="D3484" s="54" t="s">
        <v>3703</v>
      </c>
      <c r="E3484" s="54">
        <v>901</v>
      </c>
      <c r="F3484" s="54" t="s">
        <v>3591</v>
      </c>
      <c r="G3484" s="54">
        <v>2630550.716</v>
      </c>
      <c r="H3484" s="54">
        <v>1186715.764</v>
      </c>
      <c r="I3484" s="54" t="s">
        <v>21</v>
      </c>
      <c r="J3484" s="55">
        <v>39630</v>
      </c>
    </row>
    <row r="3485" spans="1:10" x14ac:dyDescent="0.3">
      <c r="A3485" s="54" t="s">
        <v>3573</v>
      </c>
      <c r="B3485" s="54">
        <v>6197</v>
      </c>
      <c r="C3485" s="56" t="s">
        <v>23</v>
      </c>
      <c r="D3485" s="54" t="s">
        <v>3573</v>
      </c>
      <c r="E3485" s="54">
        <v>906</v>
      </c>
      <c r="F3485" s="54" t="s">
        <v>3591</v>
      </c>
      <c r="G3485" s="54">
        <v>2633577.3739999998</v>
      </c>
      <c r="H3485" s="54">
        <v>1184565.047</v>
      </c>
      <c r="I3485" s="54" t="s">
        <v>21</v>
      </c>
      <c r="J3485" s="55">
        <v>39630</v>
      </c>
    </row>
    <row r="3486" spans="1:10" x14ac:dyDescent="0.3">
      <c r="A3486" s="54" t="s">
        <v>3573</v>
      </c>
      <c r="B3486" s="54">
        <v>6197</v>
      </c>
      <c r="C3486" s="56" t="s">
        <v>23</v>
      </c>
      <c r="D3486" s="54" t="s">
        <v>3685</v>
      </c>
      <c r="E3486" s="54">
        <v>924</v>
      </c>
      <c r="F3486" s="54" t="s">
        <v>3591</v>
      </c>
      <c r="G3486" s="54">
        <v>2630507.42</v>
      </c>
      <c r="H3486" s="54">
        <v>1183249.308</v>
      </c>
      <c r="I3486" s="54" t="s">
        <v>21</v>
      </c>
      <c r="J3486" s="55">
        <v>39630</v>
      </c>
    </row>
    <row r="3487" spans="1:10" x14ac:dyDescent="0.3">
      <c r="A3487" s="54" t="s">
        <v>3573</v>
      </c>
      <c r="B3487" s="54">
        <v>6197</v>
      </c>
      <c r="C3487" s="56" t="s">
        <v>23</v>
      </c>
      <c r="D3487" s="54" t="s">
        <v>3587</v>
      </c>
      <c r="E3487" s="54">
        <v>1004</v>
      </c>
      <c r="F3487" s="54" t="s">
        <v>3442</v>
      </c>
      <c r="G3487" s="54">
        <v>2640586.4010000001</v>
      </c>
      <c r="H3487" s="54">
        <v>1182150.9040000001</v>
      </c>
      <c r="I3487" s="54" t="s">
        <v>21</v>
      </c>
      <c r="J3487" s="55">
        <v>39630</v>
      </c>
    </row>
    <row r="3488" spans="1:10" x14ac:dyDescent="0.3">
      <c r="A3488" s="54" t="s">
        <v>3573</v>
      </c>
      <c r="B3488" s="54">
        <v>6197</v>
      </c>
      <c r="C3488" s="56" t="s">
        <v>23</v>
      </c>
      <c r="D3488" s="54" t="s">
        <v>3572</v>
      </c>
      <c r="E3488" s="54">
        <v>1010</v>
      </c>
      <c r="F3488" s="54" t="s">
        <v>3442</v>
      </c>
      <c r="G3488" s="54">
        <v>2636682.1740000001</v>
      </c>
      <c r="H3488" s="54">
        <v>1186100.939</v>
      </c>
      <c r="I3488" s="54" t="s">
        <v>21</v>
      </c>
      <c r="J3488" s="55">
        <v>39630</v>
      </c>
    </row>
    <row r="3489" spans="1:10" x14ac:dyDescent="0.3">
      <c r="A3489" s="54" t="s">
        <v>3514</v>
      </c>
      <c r="B3489" s="54">
        <v>6203</v>
      </c>
      <c r="C3489" s="56" t="s">
        <v>23</v>
      </c>
      <c r="D3489" s="54" t="s">
        <v>3502</v>
      </c>
      <c r="E3489" s="54">
        <v>1093</v>
      </c>
      <c r="F3489" s="54" t="s">
        <v>3442</v>
      </c>
      <c r="G3489" s="54">
        <v>2658608.0269999998</v>
      </c>
      <c r="H3489" s="54">
        <v>1218930.2660000001</v>
      </c>
      <c r="I3489" s="54" t="s">
        <v>21</v>
      </c>
      <c r="J3489" s="55">
        <v>39630</v>
      </c>
    </row>
    <row r="3490" spans="1:10" x14ac:dyDescent="0.3">
      <c r="A3490" s="54" t="s">
        <v>3495</v>
      </c>
      <c r="B3490" s="54">
        <v>6204</v>
      </c>
      <c r="C3490" s="56" t="s">
        <v>23</v>
      </c>
      <c r="D3490" s="54" t="s">
        <v>3502</v>
      </c>
      <c r="E3490" s="54">
        <v>1093</v>
      </c>
      <c r="F3490" s="54" t="s">
        <v>3442</v>
      </c>
      <c r="G3490" s="54">
        <v>2659730.2170000002</v>
      </c>
      <c r="H3490" s="54">
        <v>1220247.8740000001</v>
      </c>
      <c r="I3490" s="54" t="s">
        <v>21</v>
      </c>
      <c r="J3490" s="55">
        <v>39630</v>
      </c>
    </row>
    <row r="3491" spans="1:10" x14ac:dyDescent="0.3">
      <c r="A3491" s="54" t="s">
        <v>3495</v>
      </c>
      <c r="B3491" s="54">
        <v>6204</v>
      </c>
      <c r="C3491" s="56" t="s">
        <v>23</v>
      </c>
      <c r="D3491" s="54" t="s">
        <v>3495</v>
      </c>
      <c r="E3491" s="54">
        <v>1102</v>
      </c>
      <c r="F3491" s="54" t="s">
        <v>3442</v>
      </c>
      <c r="G3491" s="54">
        <v>2658240.2880000002</v>
      </c>
      <c r="H3491" s="54">
        <v>1220861.406</v>
      </c>
      <c r="I3491" s="54" t="s">
        <v>21</v>
      </c>
      <c r="J3491" s="55">
        <v>39630</v>
      </c>
    </row>
    <row r="3492" spans="1:10" x14ac:dyDescent="0.3">
      <c r="A3492" s="54" t="s">
        <v>3519</v>
      </c>
      <c r="B3492" s="54">
        <v>6205</v>
      </c>
      <c r="C3492" s="56" t="s">
        <v>23</v>
      </c>
      <c r="D3492" s="54" t="s">
        <v>3519</v>
      </c>
      <c r="E3492" s="54">
        <v>1084</v>
      </c>
      <c r="F3492" s="54" t="s">
        <v>3442</v>
      </c>
      <c r="G3492" s="54">
        <v>2655743.7209999999</v>
      </c>
      <c r="H3492" s="54">
        <v>1223322.838</v>
      </c>
      <c r="I3492" s="54" t="s">
        <v>21</v>
      </c>
      <c r="J3492" s="55">
        <v>39630</v>
      </c>
    </row>
    <row r="3493" spans="1:10" x14ac:dyDescent="0.3">
      <c r="A3493" s="54" t="s">
        <v>3502</v>
      </c>
      <c r="B3493" s="54">
        <v>6206</v>
      </c>
      <c r="C3493" s="56" t="s">
        <v>23</v>
      </c>
      <c r="D3493" s="54" t="s">
        <v>3546</v>
      </c>
      <c r="E3493" s="54">
        <v>1024</v>
      </c>
      <c r="F3493" s="54" t="s">
        <v>3442</v>
      </c>
      <c r="G3493" s="54">
        <v>2660225.16</v>
      </c>
      <c r="H3493" s="54">
        <v>1215510.0319999999</v>
      </c>
      <c r="I3493" s="54" t="s">
        <v>21</v>
      </c>
      <c r="J3493" s="55">
        <v>39630</v>
      </c>
    </row>
    <row r="3494" spans="1:10" x14ac:dyDescent="0.3">
      <c r="A3494" s="54" t="s">
        <v>3502</v>
      </c>
      <c r="B3494" s="54">
        <v>6206</v>
      </c>
      <c r="C3494" s="56" t="s">
        <v>23</v>
      </c>
      <c r="D3494" s="54" t="s">
        <v>3515</v>
      </c>
      <c r="E3494" s="54">
        <v>1040</v>
      </c>
      <c r="F3494" s="54" t="s">
        <v>3442</v>
      </c>
      <c r="G3494" s="54">
        <v>2660189.5789999999</v>
      </c>
      <c r="H3494" s="54">
        <v>1216774.3119999999</v>
      </c>
      <c r="I3494" s="54" t="s">
        <v>21</v>
      </c>
      <c r="J3494" s="55">
        <v>39630</v>
      </c>
    </row>
    <row r="3495" spans="1:10" x14ac:dyDescent="0.3">
      <c r="A3495" s="54" t="s">
        <v>3502</v>
      </c>
      <c r="B3495" s="54">
        <v>6206</v>
      </c>
      <c r="C3495" s="56" t="s">
        <v>23</v>
      </c>
      <c r="D3495" s="54" t="s">
        <v>3502</v>
      </c>
      <c r="E3495" s="54">
        <v>1093</v>
      </c>
      <c r="F3495" s="54" t="s">
        <v>3442</v>
      </c>
      <c r="G3495" s="54">
        <v>2657937.0759999999</v>
      </c>
      <c r="H3495" s="54">
        <v>1216402.213</v>
      </c>
      <c r="I3495" s="54" t="s">
        <v>21</v>
      </c>
      <c r="J3495" s="55">
        <v>39630</v>
      </c>
    </row>
    <row r="3496" spans="1:10" x14ac:dyDescent="0.3">
      <c r="A3496" s="54" t="s">
        <v>3502</v>
      </c>
      <c r="B3496" s="54">
        <v>6206</v>
      </c>
      <c r="C3496" s="56" t="s">
        <v>23</v>
      </c>
      <c r="D3496" s="54" t="s">
        <v>3500</v>
      </c>
      <c r="E3496" s="54">
        <v>1098</v>
      </c>
      <c r="F3496" s="54" t="s">
        <v>3442</v>
      </c>
      <c r="G3496" s="54">
        <v>2655653.5660000001</v>
      </c>
      <c r="H3496" s="54">
        <v>1215665.355</v>
      </c>
      <c r="I3496" s="54" t="s">
        <v>21</v>
      </c>
      <c r="J3496" s="55">
        <v>39630</v>
      </c>
    </row>
    <row r="3497" spans="1:10" x14ac:dyDescent="0.3">
      <c r="A3497" s="54" t="s">
        <v>3501</v>
      </c>
      <c r="B3497" s="54">
        <v>6207</v>
      </c>
      <c r="C3497" s="56" t="s">
        <v>23</v>
      </c>
      <c r="D3497" s="54" t="s">
        <v>3502</v>
      </c>
      <c r="E3497" s="54">
        <v>1093</v>
      </c>
      <c r="F3497" s="54" t="s">
        <v>3442</v>
      </c>
      <c r="G3497" s="54">
        <v>2654795.5350000001</v>
      </c>
      <c r="H3497" s="54">
        <v>1218270.132</v>
      </c>
      <c r="I3497" s="54" t="s">
        <v>21</v>
      </c>
      <c r="J3497" s="55">
        <v>39630</v>
      </c>
    </row>
    <row r="3498" spans="1:10" x14ac:dyDescent="0.3">
      <c r="A3498" s="54" t="s">
        <v>3501</v>
      </c>
      <c r="B3498" s="54">
        <v>6207</v>
      </c>
      <c r="C3498" s="56" t="s">
        <v>23</v>
      </c>
      <c r="D3498" s="54" t="s">
        <v>3501</v>
      </c>
      <c r="E3498" s="54">
        <v>1094</v>
      </c>
      <c r="F3498" s="54" t="s">
        <v>3442</v>
      </c>
      <c r="G3498" s="54">
        <v>2653017.5690000001</v>
      </c>
      <c r="H3498" s="54">
        <v>1219848.0179999999</v>
      </c>
      <c r="I3498" s="54" t="s">
        <v>21</v>
      </c>
      <c r="J3498" s="55">
        <v>39630</v>
      </c>
    </row>
    <row r="3499" spans="1:10" x14ac:dyDescent="0.3">
      <c r="A3499" s="54" t="s">
        <v>3501</v>
      </c>
      <c r="B3499" s="54">
        <v>6207</v>
      </c>
      <c r="C3499" s="56" t="s">
        <v>23</v>
      </c>
      <c r="D3499" s="54" t="s">
        <v>3511</v>
      </c>
      <c r="E3499" s="54">
        <v>1095</v>
      </c>
      <c r="F3499" s="54" t="s">
        <v>3442</v>
      </c>
      <c r="G3499" s="54">
        <v>2651084.38</v>
      </c>
      <c r="H3499" s="54">
        <v>1221379.2890000001</v>
      </c>
      <c r="I3499" s="54" t="s">
        <v>21</v>
      </c>
      <c r="J3499" s="55">
        <v>39630</v>
      </c>
    </row>
    <row r="3500" spans="1:10" x14ac:dyDescent="0.3">
      <c r="A3500" s="54" t="s">
        <v>3501</v>
      </c>
      <c r="B3500" s="54">
        <v>6207</v>
      </c>
      <c r="C3500" s="56" t="s">
        <v>23</v>
      </c>
      <c r="D3500" s="54" t="s">
        <v>3500</v>
      </c>
      <c r="E3500" s="54">
        <v>1098</v>
      </c>
      <c r="F3500" s="54" t="s">
        <v>3442</v>
      </c>
      <c r="G3500" s="54">
        <v>2652781.8130000001</v>
      </c>
      <c r="H3500" s="54">
        <v>1218240.5060000001</v>
      </c>
      <c r="I3500" s="54" t="s">
        <v>21</v>
      </c>
      <c r="J3500" s="55">
        <v>39630</v>
      </c>
    </row>
    <row r="3501" spans="1:10" x14ac:dyDescent="0.3">
      <c r="A3501" s="54" t="s">
        <v>3513</v>
      </c>
      <c r="B3501" s="54">
        <v>6208</v>
      </c>
      <c r="C3501" s="56" t="s">
        <v>23</v>
      </c>
      <c r="D3501" s="54" t="s">
        <v>3511</v>
      </c>
      <c r="E3501" s="54">
        <v>1095</v>
      </c>
      <c r="F3501" s="54" t="s">
        <v>3442</v>
      </c>
      <c r="G3501" s="54">
        <v>2650331.2889999999</v>
      </c>
      <c r="H3501" s="54">
        <v>1222636.58</v>
      </c>
      <c r="I3501" s="54" t="s">
        <v>21</v>
      </c>
      <c r="J3501" s="55">
        <v>39630</v>
      </c>
    </row>
    <row r="3502" spans="1:10" x14ac:dyDescent="0.3">
      <c r="A3502" s="54" t="s">
        <v>3494</v>
      </c>
      <c r="B3502" s="54">
        <v>6210</v>
      </c>
      <c r="C3502" s="56" t="s">
        <v>23</v>
      </c>
      <c r="D3502" s="54" t="s">
        <v>3512</v>
      </c>
      <c r="E3502" s="54">
        <v>1091</v>
      </c>
      <c r="F3502" s="54" t="s">
        <v>3442</v>
      </c>
      <c r="G3502" s="54">
        <v>2649481.2059999998</v>
      </c>
      <c r="H3502" s="54">
        <v>1224702.274</v>
      </c>
      <c r="I3502" s="54" t="s">
        <v>21</v>
      </c>
      <c r="J3502" s="55">
        <v>39630</v>
      </c>
    </row>
    <row r="3503" spans="1:10" x14ac:dyDescent="0.3">
      <c r="A3503" s="54" t="s">
        <v>3494</v>
      </c>
      <c r="B3503" s="54">
        <v>6210</v>
      </c>
      <c r="C3503" s="56" t="s">
        <v>23</v>
      </c>
      <c r="D3503" s="54" t="s">
        <v>3511</v>
      </c>
      <c r="E3503" s="54">
        <v>1095</v>
      </c>
      <c r="F3503" s="54" t="s">
        <v>3442</v>
      </c>
      <c r="G3503" s="54">
        <v>2650032.2390000001</v>
      </c>
      <c r="H3503" s="54">
        <v>1224234.2849999999</v>
      </c>
      <c r="I3503" s="54" t="s">
        <v>21</v>
      </c>
      <c r="J3503" s="55">
        <v>39630</v>
      </c>
    </row>
    <row r="3504" spans="1:10" x14ac:dyDescent="0.3">
      <c r="A3504" s="54" t="s">
        <v>3494</v>
      </c>
      <c r="B3504" s="54">
        <v>6210</v>
      </c>
      <c r="C3504" s="56" t="s">
        <v>23</v>
      </c>
      <c r="D3504" s="54" t="s">
        <v>3498</v>
      </c>
      <c r="E3504" s="54">
        <v>1099</v>
      </c>
      <c r="F3504" s="54" t="s">
        <v>3442</v>
      </c>
      <c r="G3504" s="54">
        <v>2651959.5299999998</v>
      </c>
      <c r="H3504" s="54">
        <v>1225142.871</v>
      </c>
      <c r="I3504" s="54" t="s">
        <v>21</v>
      </c>
      <c r="J3504" s="55">
        <v>39630</v>
      </c>
    </row>
    <row r="3505" spans="1:10" x14ac:dyDescent="0.3">
      <c r="A3505" s="54" t="s">
        <v>3494</v>
      </c>
      <c r="B3505" s="54">
        <v>6210</v>
      </c>
      <c r="C3505" s="56" t="s">
        <v>23</v>
      </c>
      <c r="D3505" s="54" t="s">
        <v>3494</v>
      </c>
      <c r="E3505" s="54">
        <v>1103</v>
      </c>
      <c r="F3505" s="54" t="s">
        <v>3442</v>
      </c>
      <c r="G3505" s="54">
        <v>2650470.7760000001</v>
      </c>
      <c r="H3505" s="54">
        <v>1225365.905</v>
      </c>
      <c r="I3505" s="54" t="s">
        <v>21</v>
      </c>
      <c r="J3505" s="55">
        <v>39630</v>
      </c>
    </row>
    <row r="3506" spans="1:10" x14ac:dyDescent="0.3">
      <c r="A3506" s="54" t="s">
        <v>3488</v>
      </c>
      <c r="B3506" s="54">
        <v>6211</v>
      </c>
      <c r="C3506" s="56" t="s">
        <v>54</v>
      </c>
      <c r="D3506" s="54" t="s">
        <v>3470</v>
      </c>
      <c r="E3506" s="54">
        <v>1125</v>
      </c>
      <c r="F3506" s="54" t="s">
        <v>3442</v>
      </c>
      <c r="G3506" s="54">
        <v>2645321.4780000001</v>
      </c>
      <c r="H3506" s="54">
        <v>1228077.0020000001</v>
      </c>
      <c r="I3506" s="54" t="s">
        <v>21</v>
      </c>
      <c r="J3506" s="55">
        <v>39630</v>
      </c>
    </row>
    <row r="3507" spans="1:10" x14ac:dyDescent="0.3">
      <c r="A3507" s="54" t="s">
        <v>3516</v>
      </c>
      <c r="B3507" s="54">
        <v>6212</v>
      </c>
      <c r="C3507" s="56" t="s">
        <v>46</v>
      </c>
      <c r="D3507" s="54" t="s">
        <v>3512</v>
      </c>
      <c r="E3507" s="54">
        <v>1091</v>
      </c>
      <c r="F3507" s="54" t="s">
        <v>3442</v>
      </c>
      <c r="G3507" s="54">
        <v>2646735.2119999998</v>
      </c>
      <c r="H3507" s="54">
        <v>1225675.5759999999</v>
      </c>
      <c r="I3507" s="54" t="s">
        <v>21</v>
      </c>
      <c r="J3507" s="55">
        <v>39630</v>
      </c>
    </row>
    <row r="3508" spans="1:10" x14ac:dyDescent="0.3">
      <c r="A3508" s="54" t="s">
        <v>3517</v>
      </c>
      <c r="B3508" s="54">
        <v>6212</v>
      </c>
      <c r="C3508" s="56" t="s">
        <v>23</v>
      </c>
      <c r="D3508" s="54" t="s">
        <v>3493</v>
      </c>
      <c r="E3508" s="54">
        <v>1089</v>
      </c>
      <c r="F3508" s="54" t="s">
        <v>3442</v>
      </c>
      <c r="G3508" s="54">
        <v>2647929.6359999999</v>
      </c>
      <c r="H3508" s="54">
        <v>1225882.442</v>
      </c>
      <c r="I3508" s="54" t="s">
        <v>21</v>
      </c>
      <c r="J3508" s="55">
        <v>39630</v>
      </c>
    </row>
    <row r="3509" spans="1:10" x14ac:dyDescent="0.3">
      <c r="A3509" s="54" t="s">
        <v>3493</v>
      </c>
      <c r="B3509" s="54">
        <v>6213</v>
      </c>
      <c r="C3509" s="56" t="s">
        <v>23</v>
      </c>
      <c r="D3509" s="54" t="s">
        <v>3493</v>
      </c>
      <c r="E3509" s="54">
        <v>1089</v>
      </c>
      <c r="F3509" s="54" t="s">
        <v>3442</v>
      </c>
      <c r="G3509" s="54">
        <v>2647895.0040000002</v>
      </c>
      <c r="H3509" s="54">
        <v>1228118.031</v>
      </c>
      <c r="I3509" s="54" t="s">
        <v>21</v>
      </c>
      <c r="J3509" s="55">
        <v>39630</v>
      </c>
    </row>
    <row r="3510" spans="1:10" x14ac:dyDescent="0.3">
      <c r="A3510" s="54" t="s">
        <v>3493</v>
      </c>
      <c r="B3510" s="54">
        <v>6213</v>
      </c>
      <c r="C3510" s="56" t="s">
        <v>23</v>
      </c>
      <c r="D3510" s="54" t="s">
        <v>3490</v>
      </c>
      <c r="E3510" s="54">
        <v>1104</v>
      </c>
      <c r="F3510" s="54" t="s">
        <v>3442</v>
      </c>
      <c r="G3510" s="54">
        <v>2647950.5419999999</v>
      </c>
      <c r="H3510" s="54">
        <v>1229415.325</v>
      </c>
      <c r="I3510" s="54" t="s">
        <v>21</v>
      </c>
      <c r="J3510" s="55">
        <v>39630</v>
      </c>
    </row>
    <row r="3511" spans="1:10" x14ac:dyDescent="0.3">
      <c r="A3511" s="54" t="s">
        <v>3498</v>
      </c>
      <c r="B3511" s="54">
        <v>6214</v>
      </c>
      <c r="C3511" s="56" t="s">
        <v>23</v>
      </c>
      <c r="D3511" s="54" t="s">
        <v>3519</v>
      </c>
      <c r="E3511" s="54">
        <v>1084</v>
      </c>
      <c r="F3511" s="54" t="s">
        <v>3442</v>
      </c>
      <c r="G3511" s="54">
        <v>2654159.9180000001</v>
      </c>
      <c r="H3511" s="54">
        <v>1224245.5689999999</v>
      </c>
      <c r="I3511" s="54" t="s">
        <v>21</v>
      </c>
      <c r="J3511" s="55">
        <v>39630</v>
      </c>
    </row>
    <row r="3512" spans="1:10" x14ac:dyDescent="0.3">
      <c r="A3512" s="54" t="s">
        <v>3498</v>
      </c>
      <c r="B3512" s="54">
        <v>6214</v>
      </c>
      <c r="C3512" s="56" t="s">
        <v>23</v>
      </c>
      <c r="D3512" s="54" t="s">
        <v>3498</v>
      </c>
      <c r="E3512" s="54">
        <v>1099</v>
      </c>
      <c r="F3512" s="54" t="s">
        <v>3442</v>
      </c>
      <c r="G3512" s="54">
        <v>2652566.8810000001</v>
      </c>
      <c r="H3512" s="54">
        <v>1226114.6880000001</v>
      </c>
      <c r="I3512" s="54" t="s">
        <v>21</v>
      </c>
      <c r="J3512" s="55">
        <v>39630</v>
      </c>
    </row>
    <row r="3513" spans="1:10" x14ac:dyDescent="0.3">
      <c r="A3513" s="54" t="s">
        <v>3521</v>
      </c>
      <c r="B3513" s="54">
        <v>6215</v>
      </c>
      <c r="C3513" s="56" t="s">
        <v>23</v>
      </c>
      <c r="D3513" s="54" t="s">
        <v>3521</v>
      </c>
      <c r="E3513" s="54">
        <v>1081</v>
      </c>
      <c r="F3513" s="54" t="s">
        <v>3442</v>
      </c>
      <c r="G3513" s="54">
        <v>2657878.1540000001</v>
      </c>
      <c r="H3513" s="54">
        <v>1229106.2109999999</v>
      </c>
      <c r="I3513" s="54" t="s">
        <v>21</v>
      </c>
      <c r="J3513" s="55">
        <v>39630</v>
      </c>
    </row>
    <row r="3514" spans="1:10" x14ac:dyDescent="0.3">
      <c r="A3514" s="54" t="s">
        <v>3522</v>
      </c>
      <c r="B3514" s="54">
        <v>6215</v>
      </c>
      <c r="C3514" s="56" t="s">
        <v>46</v>
      </c>
      <c r="D3514" s="54" t="s">
        <v>3521</v>
      </c>
      <c r="E3514" s="54">
        <v>1081</v>
      </c>
      <c r="F3514" s="54" t="s">
        <v>3442</v>
      </c>
      <c r="G3514" s="54">
        <v>2658591.4</v>
      </c>
      <c r="H3514" s="54">
        <v>1231997.2050000001</v>
      </c>
      <c r="I3514" s="54" t="s">
        <v>21</v>
      </c>
      <c r="J3514" s="55">
        <v>39630</v>
      </c>
    </row>
    <row r="3515" spans="1:10" x14ac:dyDescent="0.3">
      <c r="A3515" s="54" t="s">
        <v>3512</v>
      </c>
      <c r="B3515" s="54">
        <v>6216</v>
      </c>
      <c r="C3515" s="56" t="s">
        <v>23</v>
      </c>
      <c r="D3515" s="54" t="s">
        <v>3512</v>
      </c>
      <c r="E3515" s="54">
        <v>1091</v>
      </c>
      <c r="F3515" s="54" t="s">
        <v>3442</v>
      </c>
      <c r="G3515" s="54">
        <v>2647946.0329999998</v>
      </c>
      <c r="H3515" s="54">
        <v>1223782.3670000001</v>
      </c>
      <c r="I3515" s="54" t="s">
        <v>21</v>
      </c>
      <c r="J3515" s="55">
        <v>39630</v>
      </c>
    </row>
    <row r="3516" spans="1:10" x14ac:dyDescent="0.3">
      <c r="A3516" s="54" t="s">
        <v>3512</v>
      </c>
      <c r="B3516" s="54">
        <v>6216</v>
      </c>
      <c r="C3516" s="56" t="s">
        <v>23</v>
      </c>
      <c r="D3516" s="54" t="s">
        <v>3511</v>
      </c>
      <c r="E3516" s="54">
        <v>1095</v>
      </c>
      <c r="F3516" s="54" t="s">
        <v>3442</v>
      </c>
      <c r="G3516" s="54">
        <v>2649457.077</v>
      </c>
      <c r="H3516" s="54">
        <v>1224197.023</v>
      </c>
      <c r="I3516" s="54" t="s">
        <v>21</v>
      </c>
      <c r="J3516" s="55">
        <v>39630</v>
      </c>
    </row>
    <row r="3517" spans="1:10" x14ac:dyDescent="0.3">
      <c r="A3517" s="54" t="s">
        <v>3482</v>
      </c>
      <c r="B3517" s="54">
        <v>6217</v>
      </c>
      <c r="C3517" s="56" t="s">
        <v>23</v>
      </c>
      <c r="D3517" s="54" t="s">
        <v>3481</v>
      </c>
      <c r="E3517" s="54">
        <v>1128</v>
      </c>
      <c r="F3517" s="54" t="s">
        <v>3442</v>
      </c>
      <c r="G3517" s="54">
        <v>2645735.3080000002</v>
      </c>
      <c r="H3517" s="54">
        <v>1223717.3419999999</v>
      </c>
      <c r="I3517" s="54" t="s">
        <v>21</v>
      </c>
      <c r="J3517" s="55">
        <v>39630</v>
      </c>
    </row>
    <row r="3518" spans="1:10" x14ac:dyDescent="0.3">
      <c r="A3518" s="54" t="s">
        <v>3481</v>
      </c>
      <c r="B3518" s="54">
        <v>6218</v>
      </c>
      <c r="C3518" s="56" t="s">
        <v>23</v>
      </c>
      <c r="D3518" s="54" t="s">
        <v>3481</v>
      </c>
      <c r="E3518" s="54">
        <v>1128</v>
      </c>
      <c r="F3518" s="54" t="s">
        <v>3442</v>
      </c>
      <c r="G3518" s="54">
        <v>2643880.3840000001</v>
      </c>
      <c r="H3518" s="54">
        <v>1221878.21</v>
      </c>
      <c r="I3518" s="54" t="s">
        <v>21</v>
      </c>
      <c r="J3518" s="55">
        <v>39630</v>
      </c>
    </row>
    <row r="3519" spans="1:10" x14ac:dyDescent="0.3">
      <c r="A3519" s="54" t="s">
        <v>3509</v>
      </c>
      <c r="B3519" s="54">
        <v>6221</v>
      </c>
      <c r="C3519" s="56" t="s">
        <v>23</v>
      </c>
      <c r="D3519" s="54" t="s">
        <v>3521</v>
      </c>
      <c r="E3519" s="54">
        <v>1081</v>
      </c>
      <c r="F3519" s="54" t="s">
        <v>3442</v>
      </c>
      <c r="G3519" s="54">
        <v>2653959.65</v>
      </c>
      <c r="H3519" s="54">
        <v>1227963.683</v>
      </c>
      <c r="I3519" s="54" t="s">
        <v>21</v>
      </c>
      <c r="J3519" s="55">
        <v>39630</v>
      </c>
    </row>
    <row r="3520" spans="1:10" x14ac:dyDescent="0.3">
      <c r="A3520" s="54" t="s">
        <v>3509</v>
      </c>
      <c r="B3520" s="54">
        <v>6221</v>
      </c>
      <c r="C3520" s="56" t="s">
        <v>23</v>
      </c>
      <c r="D3520" s="54" t="s">
        <v>3508</v>
      </c>
      <c r="E3520" s="54">
        <v>1097</v>
      </c>
      <c r="F3520" s="54" t="s">
        <v>3442</v>
      </c>
      <c r="G3520" s="54">
        <v>2653884.827</v>
      </c>
      <c r="H3520" s="54">
        <v>1229629.7709999999</v>
      </c>
      <c r="I3520" s="54" t="s">
        <v>21</v>
      </c>
      <c r="J3520" s="55">
        <v>39630</v>
      </c>
    </row>
    <row r="3521" spans="1:10" x14ac:dyDescent="0.3">
      <c r="A3521" s="54" t="s">
        <v>3499</v>
      </c>
      <c r="B3521" s="54">
        <v>6222</v>
      </c>
      <c r="C3521" s="56" t="s">
        <v>23</v>
      </c>
      <c r="D3521" s="54" t="s">
        <v>3521</v>
      </c>
      <c r="E3521" s="54">
        <v>1081</v>
      </c>
      <c r="F3521" s="54" t="s">
        <v>3442</v>
      </c>
      <c r="G3521" s="54">
        <v>2655485.5299999998</v>
      </c>
      <c r="H3521" s="54">
        <v>1227127.8430000001</v>
      </c>
      <c r="I3521" s="54" t="s">
        <v>21</v>
      </c>
      <c r="J3521" s="55">
        <v>39630</v>
      </c>
    </row>
    <row r="3522" spans="1:10" x14ac:dyDescent="0.3">
      <c r="A3522" s="54" t="s">
        <v>3499</v>
      </c>
      <c r="B3522" s="54">
        <v>6222</v>
      </c>
      <c r="C3522" s="56" t="s">
        <v>23</v>
      </c>
      <c r="D3522" s="54" t="s">
        <v>3498</v>
      </c>
      <c r="E3522" s="54">
        <v>1099</v>
      </c>
      <c r="F3522" s="54" t="s">
        <v>3442</v>
      </c>
      <c r="G3522" s="54">
        <v>2654271.057</v>
      </c>
      <c r="H3522" s="54">
        <v>1224966.132</v>
      </c>
      <c r="I3522" s="54" t="s">
        <v>21</v>
      </c>
      <c r="J3522" s="55">
        <v>39630</v>
      </c>
    </row>
    <row r="3523" spans="1:10" x14ac:dyDescent="0.3">
      <c r="A3523" s="54" t="s">
        <v>3497</v>
      </c>
      <c r="B3523" s="54">
        <v>6231</v>
      </c>
      <c r="C3523" s="56" t="s">
        <v>23</v>
      </c>
      <c r="D3523" s="54" t="s">
        <v>3497</v>
      </c>
      <c r="E3523" s="54">
        <v>1100</v>
      </c>
      <c r="F3523" s="54" t="s">
        <v>3442</v>
      </c>
      <c r="G3523" s="54">
        <v>2651498.773</v>
      </c>
      <c r="H3523" s="54">
        <v>1231148.392</v>
      </c>
      <c r="I3523" s="54" t="s">
        <v>21</v>
      </c>
      <c r="J3523" s="55">
        <v>39630</v>
      </c>
    </row>
    <row r="3524" spans="1:10" x14ac:dyDescent="0.3">
      <c r="A3524" s="54" t="s">
        <v>3518</v>
      </c>
      <c r="B3524" s="54">
        <v>6232</v>
      </c>
      <c r="C3524" s="56" t="s">
        <v>23</v>
      </c>
      <c r="D3524" s="54" t="s">
        <v>3518</v>
      </c>
      <c r="E3524" s="54">
        <v>1085</v>
      </c>
      <c r="F3524" s="54" t="s">
        <v>3442</v>
      </c>
      <c r="G3524" s="54">
        <v>2651631.1030000001</v>
      </c>
      <c r="H3524" s="54">
        <v>1228226.0430000001</v>
      </c>
      <c r="I3524" s="54" t="s">
        <v>21</v>
      </c>
      <c r="J3524" s="55">
        <v>39630</v>
      </c>
    </row>
    <row r="3525" spans="1:10" x14ac:dyDescent="0.3">
      <c r="A3525" s="54" t="s">
        <v>3520</v>
      </c>
      <c r="B3525" s="54">
        <v>6233</v>
      </c>
      <c r="C3525" s="56" t="s">
        <v>23</v>
      </c>
      <c r="D3525" s="54" t="s">
        <v>3520</v>
      </c>
      <c r="E3525" s="54">
        <v>1082</v>
      </c>
      <c r="F3525" s="54" t="s">
        <v>3442</v>
      </c>
      <c r="G3525" s="54">
        <v>2649735.5830000001</v>
      </c>
      <c r="H3525" s="54">
        <v>1229419.7209999999</v>
      </c>
      <c r="I3525" s="54" t="s">
        <v>21</v>
      </c>
      <c r="J3525" s="55">
        <v>39630</v>
      </c>
    </row>
    <row r="3526" spans="1:10" x14ac:dyDescent="0.3">
      <c r="A3526" s="54" t="s">
        <v>3492</v>
      </c>
      <c r="B3526" s="54">
        <v>6234</v>
      </c>
      <c r="C3526" s="56" t="s">
        <v>54</v>
      </c>
      <c r="D3526" s="54" t="s">
        <v>3490</v>
      </c>
      <c r="E3526" s="54">
        <v>1104</v>
      </c>
      <c r="F3526" s="54" t="s">
        <v>3442</v>
      </c>
      <c r="G3526" s="54">
        <v>2649265.753</v>
      </c>
      <c r="H3526" s="54">
        <v>1233817.676</v>
      </c>
      <c r="I3526" s="54" t="s">
        <v>21</v>
      </c>
      <c r="J3526" s="55">
        <v>39630</v>
      </c>
    </row>
    <row r="3527" spans="1:10" x14ac:dyDescent="0.3">
      <c r="A3527" s="54" t="s">
        <v>3490</v>
      </c>
      <c r="B3527" s="54">
        <v>6234</v>
      </c>
      <c r="C3527" s="56" t="s">
        <v>23</v>
      </c>
      <c r="D3527" s="54" t="s">
        <v>3490</v>
      </c>
      <c r="E3527" s="54">
        <v>1104</v>
      </c>
      <c r="F3527" s="54" t="s">
        <v>3442</v>
      </c>
      <c r="G3527" s="54">
        <v>2648764.0290000001</v>
      </c>
      <c r="H3527" s="54">
        <v>1231936.0160000001</v>
      </c>
      <c r="I3527" s="54" t="s">
        <v>21</v>
      </c>
      <c r="J3527" s="55">
        <v>39630</v>
      </c>
    </row>
    <row r="3528" spans="1:10" x14ac:dyDescent="0.3">
      <c r="A3528" s="54" t="s">
        <v>3487</v>
      </c>
      <c r="B3528" s="54">
        <v>6235</v>
      </c>
      <c r="C3528" s="56" t="s">
        <v>23</v>
      </c>
      <c r="D3528" s="54" t="s">
        <v>3490</v>
      </c>
      <c r="E3528" s="54">
        <v>1104</v>
      </c>
      <c r="F3528" s="54" t="s">
        <v>3442</v>
      </c>
      <c r="G3528" s="54">
        <v>2645732.4169999999</v>
      </c>
      <c r="H3528" s="54">
        <v>1231281.9950000001</v>
      </c>
      <c r="I3528" s="54" t="s">
        <v>21</v>
      </c>
      <c r="J3528" s="55">
        <v>39630</v>
      </c>
    </row>
    <row r="3529" spans="1:10" x14ac:dyDescent="0.3">
      <c r="A3529" s="54" t="s">
        <v>3487</v>
      </c>
      <c r="B3529" s="54">
        <v>6235</v>
      </c>
      <c r="C3529" s="56" t="s">
        <v>23</v>
      </c>
      <c r="D3529" s="54" t="s">
        <v>3470</v>
      </c>
      <c r="E3529" s="54">
        <v>1125</v>
      </c>
      <c r="F3529" s="54" t="s">
        <v>3442</v>
      </c>
      <c r="G3529" s="54">
        <v>2644710.3560000001</v>
      </c>
      <c r="H3529" s="54">
        <v>1231163.4650000001</v>
      </c>
      <c r="I3529" s="54" t="s">
        <v>21</v>
      </c>
      <c r="J3529" s="55">
        <v>39630</v>
      </c>
    </row>
    <row r="3530" spans="1:10" x14ac:dyDescent="0.3">
      <c r="A3530" s="54" t="s">
        <v>3491</v>
      </c>
      <c r="B3530" s="54">
        <v>6236</v>
      </c>
      <c r="C3530" s="56" t="s">
        <v>23</v>
      </c>
      <c r="D3530" s="54" t="s">
        <v>3490</v>
      </c>
      <c r="E3530" s="54">
        <v>1104</v>
      </c>
      <c r="F3530" s="54" t="s">
        <v>3442</v>
      </c>
      <c r="G3530" s="54">
        <v>2647142.5690000001</v>
      </c>
      <c r="H3530" s="54">
        <v>1230151.2439999999</v>
      </c>
      <c r="I3530" s="54" t="s">
        <v>21</v>
      </c>
      <c r="J3530" s="55">
        <v>39630</v>
      </c>
    </row>
    <row r="3531" spans="1:10" x14ac:dyDescent="0.3">
      <c r="A3531" s="54" t="s">
        <v>3461</v>
      </c>
      <c r="B3531" s="54">
        <v>6242</v>
      </c>
      <c r="C3531" s="56" t="s">
        <v>23</v>
      </c>
      <c r="D3531" s="54" t="s">
        <v>3512</v>
      </c>
      <c r="E3531" s="54">
        <v>1091</v>
      </c>
      <c r="F3531" s="54" t="s">
        <v>3442</v>
      </c>
      <c r="G3531" s="54">
        <v>2645779.5260000001</v>
      </c>
      <c r="H3531" s="54">
        <v>1226050.4080000001</v>
      </c>
      <c r="I3531" s="54" t="s">
        <v>21</v>
      </c>
      <c r="J3531" s="55">
        <v>39630</v>
      </c>
    </row>
    <row r="3532" spans="1:10" x14ac:dyDescent="0.3">
      <c r="A3532" s="54" t="s">
        <v>3461</v>
      </c>
      <c r="B3532" s="54">
        <v>6242</v>
      </c>
      <c r="C3532" s="56" t="s">
        <v>23</v>
      </c>
      <c r="D3532" s="54" t="s">
        <v>3461</v>
      </c>
      <c r="E3532" s="54">
        <v>1146</v>
      </c>
      <c r="F3532" s="54" t="s">
        <v>3442</v>
      </c>
      <c r="G3532" s="54">
        <v>2644884.932</v>
      </c>
      <c r="H3532" s="54">
        <v>1226095.0819999999</v>
      </c>
      <c r="I3532" s="54" t="s">
        <v>21</v>
      </c>
      <c r="J3532" s="55">
        <v>39630</v>
      </c>
    </row>
    <row r="3533" spans="1:10" x14ac:dyDescent="0.3">
      <c r="A3533" s="54" t="s">
        <v>3484</v>
      </c>
      <c r="B3533" s="54">
        <v>6243</v>
      </c>
      <c r="C3533" s="56" t="s">
        <v>23</v>
      </c>
      <c r="D3533" s="54" t="s">
        <v>3484</v>
      </c>
      <c r="E3533" s="54">
        <v>1127</v>
      </c>
      <c r="F3533" s="54" t="s">
        <v>3442</v>
      </c>
      <c r="G3533" s="54">
        <v>2642565.8130000001</v>
      </c>
      <c r="H3533" s="54">
        <v>1225579.82</v>
      </c>
      <c r="I3533" s="54" t="s">
        <v>21</v>
      </c>
      <c r="J3533" s="55">
        <v>39630</v>
      </c>
    </row>
    <row r="3534" spans="1:10" x14ac:dyDescent="0.3">
      <c r="A3534" s="54" t="s">
        <v>3472</v>
      </c>
      <c r="B3534" s="54">
        <v>6244</v>
      </c>
      <c r="C3534" s="56" t="s">
        <v>23</v>
      </c>
      <c r="D3534" s="54" t="s">
        <v>3486</v>
      </c>
      <c r="E3534" s="54">
        <v>1123</v>
      </c>
      <c r="F3534" s="54" t="s">
        <v>3442</v>
      </c>
      <c r="G3534" s="54">
        <v>2639853.6340000001</v>
      </c>
      <c r="H3534" s="54">
        <v>1225940.5919999999</v>
      </c>
      <c r="I3534" s="54" t="s">
        <v>21</v>
      </c>
      <c r="J3534" s="55">
        <v>39630</v>
      </c>
    </row>
    <row r="3535" spans="1:10" x14ac:dyDescent="0.3">
      <c r="A3535" s="54" t="s">
        <v>3472</v>
      </c>
      <c r="B3535" s="54">
        <v>6244</v>
      </c>
      <c r="C3535" s="56" t="s">
        <v>23</v>
      </c>
      <c r="D3535" s="54" t="s">
        <v>3484</v>
      </c>
      <c r="E3535" s="54">
        <v>1127</v>
      </c>
      <c r="F3535" s="54" t="s">
        <v>3442</v>
      </c>
      <c r="G3535" s="54">
        <v>2640914.162</v>
      </c>
      <c r="H3535" s="54">
        <v>1226124.5160000001</v>
      </c>
      <c r="I3535" s="54" t="s">
        <v>21</v>
      </c>
      <c r="J3535" s="55">
        <v>39630</v>
      </c>
    </row>
    <row r="3536" spans="1:10" x14ac:dyDescent="0.3">
      <c r="A3536" s="54" t="s">
        <v>3472</v>
      </c>
      <c r="B3536" s="54">
        <v>6244</v>
      </c>
      <c r="C3536" s="56" t="s">
        <v>23</v>
      </c>
      <c r="D3536" s="54" t="s">
        <v>3472</v>
      </c>
      <c r="E3536" s="54">
        <v>1137</v>
      </c>
      <c r="F3536" s="54" t="s">
        <v>3442</v>
      </c>
      <c r="G3536" s="54">
        <v>2641577.111</v>
      </c>
      <c r="H3536" s="54">
        <v>1226900.558</v>
      </c>
      <c r="I3536" s="54" t="s">
        <v>21</v>
      </c>
      <c r="J3536" s="55">
        <v>39630</v>
      </c>
    </row>
    <row r="3537" spans="1:10" x14ac:dyDescent="0.3">
      <c r="A3537" s="54" t="s">
        <v>3478</v>
      </c>
      <c r="B3537" s="54">
        <v>6245</v>
      </c>
      <c r="C3537" s="56" t="s">
        <v>23</v>
      </c>
      <c r="D3537" s="54" t="s">
        <v>3486</v>
      </c>
      <c r="E3537" s="54">
        <v>1123</v>
      </c>
      <c r="F3537" s="54" t="s">
        <v>3442</v>
      </c>
      <c r="G3537" s="54">
        <v>2637953.6120000002</v>
      </c>
      <c r="H3537" s="54">
        <v>1225641.2390000001</v>
      </c>
      <c r="I3537" s="54" t="s">
        <v>21</v>
      </c>
      <c r="J3537" s="55">
        <v>39630</v>
      </c>
    </row>
    <row r="3538" spans="1:10" x14ac:dyDescent="0.3">
      <c r="A3538" s="54" t="s">
        <v>3478</v>
      </c>
      <c r="B3538" s="54">
        <v>6245</v>
      </c>
      <c r="C3538" s="56" t="s">
        <v>23</v>
      </c>
      <c r="D3538" s="54" t="s">
        <v>3477</v>
      </c>
      <c r="E3538" s="54">
        <v>1131</v>
      </c>
      <c r="F3538" s="54" t="s">
        <v>3442</v>
      </c>
      <c r="G3538" s="54">
        <v>2636968.3130000001</v>
      </c>
      <c r="H3538" s="54">
        <v>1226423.6880000001</v>
      </c>
      <c r="I3538" s="54" t="s">
        <v>21</v>
      </c>
      <c r="J3538" s="55">
        <v>39630</v>
      </c>
    </row>
    <row r="3539" spans="1:10" x14ac:dyDescent="0.3">
      <c r="A3539" s="54" t="s">
        <v>3486</v>
      </c>
      <c r="B3539" s="54">
        <v>6246</v>
      </c>
      <c r="C3539" s="56" t="s">
        <v>23</v>
      </c>
      <c r="D3539" s="54" t="s">
        <v>3486</v>
      </c>
      <c r="E3539" s="54">
        <v>1123</v>
      </c>
      <c r="F3539" s="54" t="s">
        <v>3442</v>
      </c>
      <c r="G3539" s="54">
        <v>2639436.202</v>
      </c>
      <c r="H3539" s="54">
        <v>1228189.7069999999</v>
      </c>
      <c r="I3539" s="54" t="s">
        <v>21</v>
      </c>
      <c r="J3539" s="55">
        <v>39630</v>
      </c>
    </row>
    <row r="3540" spans="1:10" x14ac:dyDescent="0.3">
      <c r="A3540" s="54" t="s">
        <v>3486</v>
      </c>
      <c r="B3540" s="54">
        <v>6246</v>
      </c>
      <c r="C3540" s="56" t="s">
        <v>23</v>
      </c>
      <c r="D3540" s="54" t="s">
        <v>3470</v>
      </c>
      <c r="E3540" s="54">
        <v>1125</v>
      </c>
      <c r="F3540" s="54" t="s">
        <v>3442</v>
      </c>
      <c r="G3540" s="54">
        <v>2639426.87</v>
      </c>
      <c r="H3540" s="54">
        <v>1229383.7930000001</v>
      </c>
      <c r="I3540" s="54" t="s">
        <v>21</v>
      </c>
      <c r="J3540" s="55">
        <v>39630</v>
      </c>
    </row>
    <row r="3541" spans="1:10" x14ac:dyDescent="0.3">
      <c r="A3541" s="54" t="s">
        <v>3464</v>
      </c>
      <c r="B3541" s="54">
        <v>6247</v>
      </c>
      <c r="C3541" s="56" t="s">
        <v>23</v>
      </c>
      <c r="D3541" s="54" t="s">
        <v>3486</v>
      </c>
      <c r="E3541" s="54">
        <v>1123</v>
      </c>
      <c r="F3541" s="54" t="s">
        <v>3442</v>
      </c>
      <c r="G3541" s="54">
        <v>2639599.2560000001</v>
      </c>
      <c r="H3541" s="54">
        <v>1224361.4040000001</v>
      </c>
      <c r="I3541" s="54" t="s">
        <v>21</v>
      </c>
      <c r="J3541" s="55">
        <v>39630</v>
      </c>
    </row>
    <row r="3542" spans="1:10" x14ac:dyDescent="0.3">
      <c r="A3542" s="54" t="s">
        <v>3464</v>
      </c>
      <c r="B3542" s="54">
        <v>6247</v>
      </c>
      <c r="C3542" s="56" t="s">
        <v>23</v>
      </c>
      <c r="D3542" s="54" t="s">
        <v>3464</v>
      </c>
      <c r="E3542" s="54">
        <v>1143</v>
      </c>
      <c r="F3542" s="54" t="s">
        <v>3442</v>
      </c>
      <c r="G3542" s="54">
        <v>2641621.1919999998</v>
      </c>
      <c r="H3542" s="54">
        <v>1224043.4450000001</v>
      </c>
      <c r="I3542" s="54" t="s">
        <v>21</v>
      </c>
      <c r="J3542" s="55">
        <v>39630</v>
      </c>
    </row>
    <row r="3543" spans="1:10" x14ac:dyDescent="0.3">
      <c r="A3543" s="54" t="s">
        <v>3444</v>
      </c>
      <c r="B3543" s="54">
        <v>6248</v>
      </c>
      <c r="C3543" s="56" t="s">
        <v>23</v>
      </c>
      <c r="D3543" s="54" t="s">
        <v>3444</v>
      </c>
      <c r="E3543" s="54">
        <v>1121</v>
      </c>
      <c r="F3543" s="54" t="s">
        <v>3442</v>
      </c>
      <c r="G3543" s="54">
        <v>2642069.273</v>
      </c>
      <c r="H3543" s="54">
        <v>1222003.5090000001</v>
      </c>
      <c r="I3543" s="54" t="s">
        <v>21</v>
      </c>
      <c r="J3543" s="55">
        <v>39630</v>
      </c>
    </row>
    <row r="3544" spans="1:10" x14ac:dyDescent="0.3">
      <c r="A3544" s="54" t="s">
        <v>3444</v>
      </c>
      <c r="B3544" s="54">
        <v>6248</v>
      </c>
      <c r="C3544" s="56" t="s">
        <v>23</v>
      </c>
      <c r="D3544" s="54" t="s">
        <v>3481</v>
      </c>
      <c r="E3544" s="54">
        <v>1128</v>
      </c>
      <c r="F3544" s="54" t="s">
        <v>3442</v>
      </c>
      <c r="G3544" s="54">
        <v>2642989.7519999999</v>
      </c>
      <c r="H3544" s="54">
        <v>1220965.7679999999</v>
      </c>
      <c r="I3544" s="54" t="s">
        <v>21</v>
      </c>
      <c r="J3544" s="55">
        <v>39630</v>
      </c>
    </row>
    <row r="3545" spans="1:10" x14ac:dyDescent="0.3">
      <c r="A3545" s="54" t="s">
        <v>3444</v>
      </c>
      <c r="B3545" s="54">
        <v>6248</v>
      </c>
      <c r="C3545" s="56" t="s">
        <v>23</v>
      </c>
      <c r="D3545" s="54" t="s">
        <v>3443</v>
      </c>
      <c r="E3545" s="54">
        <v>1151</v>
      </c>
      <c r="F3545" s="54" t="s">
        <v>3442</v>
      </c>
      <c r="G3545" s="54">
        <v>2642784.6609999998</v>
      </c>
      <c r="H3545" s="54">
        <v>1220780.2039999999</v>
      </c>
      <c r="I3545" s="54" t="s">
        <v>21</v>
      </c>
      <c r="J3545" s="55">
        <v>39630</v>
      </c>
    </row>
    <row r="3546" spans="1:10" x14ac:dyDescent="0.3">
      <c r="A3546" s="54" t="s">
        <v>3470</v>
      </c>
      <c r="B3546" s="54">
        <v>6252</v>
      </c>
      <c r="C3546" s="56" t="s">
        <v>23</v>
      </c>
      <c r="D3546" s="54" t="s">
        <v>3470</v>
      </c>
      <c r="E3546" s="54">
        <v>1125</v>
      </c>
      <c r="F3546" s="54" t="s">
        <v>3442</v>
      </c>
      <c r="G3546" s="54">
        <v>2642363.6740000001</v>
      </c>
      <c r="H3546" s="54">
        <v>1229445.642</v>
      </c>
      <c r="I3546" s="54" t="s">
        <v>21</v>
      </c>
      <c r="J3546" s="55">
        <v>39630</v>
      </c>
    </row>
    <row r="3547" spans="1:10" x14ac:dyDescent="0.3">
      <c r="A3547" s="54" t="s">
        <v>3470</v>
      </c>
      <c r="B3547" s="54">
        <v>6252</v>
      </c>
      <c r="C3547" s="56" t="s">
        <v>23</v>
      </c>
      <c r="D3547" s="54" t="s">
        <v>3466</v>
      </c>
      <c r="E3547" s="54">
        <v>1140</v>
      </c>
      <c r="F3547" s="54" t="s">
        <v>3442</v>
      </c>
      <c r="G3547" s="54">
        <v>2640410.7059999998</v>
      </c>
      <c r="H3547" s="54">
        <v>1231317.827</v>
      </c>
      <c r="I3547" s="54" t="s">
        <v>21</v>
      </c>
      <c r="J3547" s="55">
        <v>39630</v>
      </c>
    </row>
    <row r="3548" spans="1:10" x14ac:dyDescent="0.3">
      <c r="A3548" s="54" t="s">
        <v>3485</v>
      </c>
      <c r="B3548" s="54">
        <v>6253</v>
      </c>
      <c r="C3548" s="56" t="s">
        <v>23</v>
      </c>
      <c r="D3548" s="54" t="s">
        <v>3470</v>
      </c>
      <c r="E3548" s="54">
        <v>1125</v>
      </c>
      <c r="F3548" s="54" t="s">
        <v>3442</v>
      </c>
      <c r="G3548" s="54">
        <v>2644576.35</v>
      </c>
      <c r="H3548" s="54">
        <v>1229615.949</v>
      </c>
      <c r="I3548" s="54" t="s">
        <v>21</v>
      </c>
      <c r="J3548" s="55">
        <v>39630</v>
      </c>
    </row>
    <row r="3549" spans="1:10" x14ac:dyDescent="0.3">
      <c r="A3549" s="54" t="s">
        <v>3459</v>
      </c>
      <c r="B3549" s="54">
        <v>6260</v>
      </c>
      <c r="C3549" s="56" t="s">
        <v>44</v>
      </c>
      <c r="D3549" s="54" t="s">
        <v>3466</v>
      </c>
      <c r="E3549" s="54">
        <v>1140</v>
      </c>
      <c r="F3549" s="54" t="s">
        <v>3442</v>
      </c>
      <c r="G3549" s="54">
        <v>2643608.2450000001</v>
      </c>
      <c r="H3549" s="54">
        <v>1234432.2379999999</v>
      </c>
      <c r="I3549" s="54" t="s">
        <v>21</v>
      </c>
      <c r="J3549" s="55">
        <v>39630</v>
      </c>
    </row>
    <row r="3550" spans="1:10" x14ac:dyDescent="0.3">
      <c r="A3550" s="54" t="s">
        <v>3459</v>
      </c>
      <c r="B3550" s="54">
        <v>6260</v>
      </c>
      <c r="C3550" s="56" t="s">
        <v>44</v>
      </c>
      <c r="D3550" s="54" t="s">
        <v>3458</v>
      </c>
      <c r="E3550" s="54">
        <v>1147</v>
      </c>
      <c r="F3550" s="54" t="s">
        <v>3442</v>
      </c>
      <c r="G3550" s="54">
        <v>2642190.0419999999</v>
      </c>
      <c r="H3550" s="54">
        <v>1235697.5109999999</v>
      </c>
      <c r="I3550" s="54" t="s">
        <v>21</v>
      </c>
      <c r="J3550" s="55">
        <v>39630</v>
      </c>
    </row>
    <row r="3551" spans="1:10" x14ac:dyDescent="0.3">
      <c r="A3551" s="54" t="s">
        <v>3469</v>
      </c>
      <c r="B3551" s="54">
        <v>6260</v>
      </c>
      <c r="C3551" s="56" t="s">
        <v>98</v>
      </c>
      <c r="D3551" s="54" t="s">
        <v>3466</v>
      </c>
      <c r="E3551" s="54">
        <v>1140</v>
      </c>
      <c r="F3551" s="54" t="s">
        <v>3442</v>
      </c>
      <c r="G3551" s="54">
        <v>2639265.7540000002</v>
      </c>
      <c r="H3551" s="54">
        <v>1232751.841</v>
      </c>
      <c r="I3551" s="54" t="s">
        <v>21</v>
      </c>
      <c r="J3551" s="55">
        <v>39630</v>
      </c>
    </row>
    <row r="3552" spans="1:10" x14ac:dyDescent="0.3">
      <c r="A3552" s="54" t="s">
        <v>3466</v>
      </c>
      <c r="B3552" s="54">
        <v>6260</v>
      </c>
      <c r="C3552" s="56" t="s">
        <v>23</v>
      </c>
      <c r="D3552" s="54" t="s">
        <v>3466</v>
      </c>
      <c r="E3552" s="54">
        <v>1140</v>
      </c>
      <c r="F3552" s="54" t="s">
        <v>3442</v>
      </c>
      <c r="G3552" s="54">
        <v>2640746.3849999998</v>
      </c>
      <c r="H3552" s="54">
        <v>1232713.9979999999</v>
      </c>
      <c r="I3552" s="54" t="s">
        <v>21</v>
      </c>
      <c r="J3552" s="55">
        <v>39630</v>
      </c>
    </row>
    <row r="3553" spans="1:10" x14ac:dyDescent="0.3">
      <c r="A3553" s="54" t="s">
        <v>3460</v>
      </c>
      <c r="B3553" s="54">
        <v>6260</v>
      </c>
      <c r="C3553" s="56" t="s">
        <v>46</v>
      </c>
      <c r="D3553" s="54" t="s">
        <v>3470</v>
      </c>
      <c r="E3553" s="54">
        <v>1125</v>
      </c>
      <c r="F3553" s="54" t="s">
        <v>3442</v>
      </c>
      <c r="G3553" s="54">
        <v>2643411.3160000001</v>
      </c>
      <c r="H3553" s="54">
        <v>1231669.074</v>
      </c>
      <c r="I3553" s="54" t="s">
        <v>21</v>
      </c>
      <c r="J3553" s="55">
        <v>39630</v>
      </c>
    </row>
    <row r="3554" spans="1:10" x14ac:dyDescent="0.3">
      <c r="A3554" s="54" t="s">
        <v>3460</v>
      </c>
      <c r="B3554" s="54">
        <v>6260</v>
      </c>
      <c r="C3554" s="56" t="s">
        <v>46</v>
      </c>
      <c r="D3554" s="54" t="s">
        <v>3466</v>
      </c>
      <c r="E3554" s="54">
        <v>1140</v>
      </c>
      <c r="F3554" s="54" t="s">
        <v>3442</v>
      </c>
      <c r="G3554" s="54">
        <v>2642096.48</v>
      </c>
      <c r="H3554" s="54">
        <v>1233355.4920000001</v>
      </c>
      <c r="I3554" s="54" t="s">
        <v>21</v>
      </c>
      <c r="J3554" s="55">
        <v>39630</v>
      </c>
    </row>
    <row r="3555" spans="1:10" x14ac:dyDescent="0.3">
      <c r="A3555" s="54" t="s">
        <v>3460</v>
      </c>
      <c r="B3555" s="54">
        <v>6260</v>
      </c>
      <c r="C3555" s="56" t="s">
        <v>46</v>
      </c>
      <c r="D3555" s="54" t="s">
        <v>3458</v>
      </c>
      <c r="E3555" s="54">
        <v>1147</v>
      </c>
      <c r="F3555" s="54" t="s">
        <v>3442</v>
      </c>
      <c r="G3555" s="54">
        <v>2642670.0279999999</v>
      </c>
      <c r="H3555" s="54">
        <v>1234706.6580000001</v>
      </c>
      <c r="I3555" s="54" t="s">
        <v>21</v>
      </c>
      <c r="J3555" s="55">
        <v>39630</v>
      </c>
    </row>
    <row r="3556" spans="1:10" x14ac:dyDescent="0.3">
      <c r="A3556" s="54" t="s">
        <v>3468</v>
      </c>
      <c r="B3556" s="54">
        <v>6262</v>
      </c>
      <c r="C3556" s="56" t="s">
        <v>23</v>
      </c>
      <c r="D3556" s="54" t="s">
        <v>3466</v>
      </c>
      <c r="E3556" s="54">
        <v>1140</v>
      </c>
      <c r="F3556" s="54" t="s">
        <v>3442</v>
      </c>
      <c r="G3556" s="54">
        <v>2638587.1869999999</v>
      </c>
      <c r="H3556" s="54">
        <v>1231158.094</v>
      </c>
      <c r="I3556" s="54" t="s">
        <v>21</v>
      </c>
      <c r="J3556" s="55">
        <v>39630</v>
      </c>
    </row>
    <row r="3557" spans="1:10" x14ac:dyDescent="0.3">
      <c r="A3557" s="54" t="s">
        <v>3467</v>
      </c>
      <c r="B3557" s="54">
        <v>6263</v>
      </c>
      <c r="C3557" s="56" t="s">
        <v>23</v>
      </c>
      <c r="D3557" s="54" t="s">
        <v>3486</v>
      </c>
      <c r="E3557" s="54">
        <v>1123</v>
      </c>
      <c r="F3557" s="54" t="s">
        <v>3442</v>
      </c>
      <c r="G3557" s="54">
        <v>2638571.7409999999</v>
      </c>
      <c r="H3557" s="54">
        <v>1228109.746</v>
      </c>
      <c r="I3557" s="54" t="s">
        <v>21</v>
      </c>
      <c r="J3557" s="55">
        <v>39630</v>
      </c>
    </row>
    <row r="3558" spans="1:10" x14ac:dyDescent="0.3">
      <c r="A3558" s="54" t="s">
        <v>3467</v>
      </c>
      <c r="B3558" s="54">
        <v>6263</v>
      </c>
      <c r="C3558" s="56" t="s">
        <v>23</v>
      </c>
      <c r="D3558" s="54" t="s">
        <v>3466</v>
      </c>
      <c r="E3558" s="54">
        <v>1140</v>
      </c>
      <c r="F3558" s="54" t="s">
        <v>3442</v>
      </c>
      <c r="G3558" s="54">
        <v>2637452.321</v>
      </c>
      <c r="H3558" s="54">
        <v>1229021.402</v>
      </c>
      <c r="I3558" s="54" t="s">
        <v>21</v>
      </c>
      <c r="J3558" s="55">
        <v>39630</v>
      </c>
    </row>
    <row r="3559" spans="1:10" x14ac:dyDescent="0.3">
      <c r="A3559" s="54" t="s">
        <v>1763</v>
      </c>
      <c r="B3559" s="54">
        <v>6264</v>
      </c>
      <c r="C3559" s="56" t="s">
        <v>23</v>
      </c>
      <c r="D3559" s="54" t="s">
        <v>1763</v>
      </c>
      <c r="E3559" s="54">
        <v>1139</v>
      </c>
      <c r="F3559" s="54" t="s">
        <v>3442</v>
      </c>
      <c r="G3559" s="54">
        <v>2634993.1230000001</v>
      </c>
      <c r="H3559" s="54">
        <v>1231040.03</v>
      </c>
      <c r="I3559" s="54" t="s">
        <v>21</v>
      </c>
      <c r="J3559" s="55">
        <v>39630</v>
      </c>
    </row>
    <row r="3560" spans="1:10" x14ac:dyDescent="0.3">
      <c r="A3560" s="54" t="s">
        <v>1763</v>
      </c>
      <c r="B3560" s="54">
        <v>6264</v>
      </c>
      <c r="C3560" s="56" t="s">
        <v>23</v>
      </c>
      <c r="D3560" s="54" t="s">
        <v>1762</v>
      </c>
      <c r="E3560" s="54">
        <v>4274</v>
      </c>
      <c r="F3560" s="54" t="s">
        <v>1711</v>
      </c>
      <c r="G3560" s="54">
        <v>2635725.6529999999</v>
      </c>
      <c r="H3560" s="54">
        <v>1232737.844</v>
      </c>
      <c r="I3560" s="54" t="s">
        <v>21</v>
      </c>
      <c r="J3560" s="55">
        <v>39630</v>
      </c>
    </row>
    <row r="3561" spans="1:10" x14ac:dyDescent="0.3">
      <c r="A3561" s="54" t="s">
        <v>3465</v>
      </c>
      <c r="B3561" s="54">
        <v>6265</v>
      </c>
      <c r="C3561" s="56" t="s">
        <v>23</v>
      </c>
      <c r="D3561" s="54" t="s">
        <v>1763</v>
      </c>
      <c r="E3561" s="54">
        <v>1139</v>
      </c>
      <c r="F3561" s="54" t="s">
        <v>3442</v>
      </c>
      <c r="G3561" s="54">
        <v>2635258.7570000002</v>
      </c>
      <c r="H3561" s="54">
        <v>1228179.4739999999</v>
      </c>
      <c r="I3561" s="54" t="s">
        <v>21</v>
      </c>
      <c r="J3561" s="55">
        <v>39630</v>
      </c>
    </row>
    <row r="3562" spans="1:10" x14ac:dyDescent="0.3">
      <c r="A3562" s="54" t="s">
        <v>3465</v>
      </c>
      <c r="B3562" s="54">
        <v>6265</v>
      </c>
      <c r="C3562" s="56" t="s">
        <v>23</v>
      </c>
      <c r="D3562" s="54" t="s">
        <v>3465</v>
      </c>
      <c r="E3562" s="54">
        <v>1142</v>
      </c>
      <c r="F3562" s="54" t="s">
        <v>3442</v>
      </c>
      <c r="G3562" s="54">
        <v>2633720.6809999999</v>
      </c>
      <c r="H3562" s="54">
        <v>1229269.642</v>
      </c>
      <c r="I3562" s="54" t="s">
        <v>21</v>
      </c>
      <c r="J3562" s="55">
        <v>39630</v>
      </c>
    </row>
    <row r="3563" spans="1:10" x14ac:dyDescent="0.3">
      <c r="A3563" s="54" t="s">
        <v>3560</v>
      </c>
      <c r="B3563" s="54">
        <v>6274</v>
      </c>
      <c r="C3563" s="56" t="s">
        <v>23</v>
      </c>
      <c r="D3563" s="54" t="s">
        <v>1784</v>
      </c>
      <c r="E3563" s="54">
        <v>1023</v>
      </c>
      <c r="F3563" s="54" t="s">
        <v>3442</v>
      </c>
      <c r="G3563" s="54">
        <v>2668123.727</v>
      </c>
      <c r="H3563" s="54">
        <v>1221000.737</v>
      </c>
      <c r="I3563" s="54" t="s">
        <v>21</v>
      </c>
      <c r="J3563" s="55">
        <v>39630</v>
      </c>
    </row>
    <row r="3564" spans="1:10" x14ac:dyDescent="0.3">
      <c r="A3564" s="54" t="s">
        <v>3560</v>
      </c>
      <c r="B3564" s="54">
        <v>6274</v>
      </c>
      <c r="C3564" s="56" t="s">
        <v>23</v>
      </c>
      <c r="D3564" s="54" t="s">
        <v>3569</v>
      </c>
      <c r="E3564" s="54">
        <v>1026</v>
      </c>
      <c r="F3564" s="54" t="s">
        <v>3442</v>
      </c>
      <c r="G3564" s="54">
        <v>2666412.0040000002</v>
      </c>
      <c r="H3564" s="54">
        <v>1219734.301</v>
      </c>
      <c r="I3564" s="54" t="s">
        <v>21</v>
      </c>
      <c r="J3564" s="55">
        <v>39630</v>
      </c>
    </row>
    <row r="3565" spans="1:10" x14ac:dyDescent="0.3">
      <c r="A3565" s="54" t="s">
        <v>3560</v>
      </c>
      <c r="B3565" s="54">
        <v>6274</v>
      </c>
      <c r="C3565" s="56" t="s">
        <v>23</v>
      </c>
      <c r="D3565" s="54" t="s">
        <v>3556</v>
      </c>
      <c r="E3565" s="54">
        <v>1031</v>
      </c>
      <c r="F3565" s="54" t="s">
        <v>3442</v>
      </c>
      <c r="G3565" s="54">
        <v>2666029.5789999999</v>
      </c>
      <c r="H3565" s="54">
        <v>1221912.5789999999</v>
      </c>
      <c r="I3565" s="54" t="s">
        <v>21</v>
      </c>
      <c r="J3565" s="55">
        <v>39630</v>
      </c>
    </row>
    <row r="3566" spans="1:10" x14ac:dyDescent="0.3">
      <c r="A3566" s="54" t="s">
        <v>1784</v>
      </c>
      <c r="B3566" s="54">
        <v>6275</v>
      </c>
      <c r="C3566" s="56" t="s">
        <v>23</v>
      </c>
      <c r="D3566" s="54" t="s">
        <v>1784</v>
      </c>
      <c r="E3566" s="54">
        <v>1023</v>
      </c>
      <c r="F3566" s="54" t="s">
        <v>3442</v>
      </c>
      <c r="G3566" s="54">
        <v>2667787.4040000001</v>
      </c>
      <c r="H3566" s="54">
        <v>1223190.2250000001</v>
      </c>
      <c r="I3566" s="54" t="s">
        <v>21</v>
      </c>
      <c r="J3566" s="55">
        <v>39630</v>
      </c>
    </row>
    <row r="3567" spans="1:10" x14ac:dyDescent="0.3">
      <c r="A3567" s="54" t="s">
        <v>1784</v>
      </c>
      <c r="B3567" s="54">
        <v>6275</v>
      </c>
      <c r="C3567" s="56" t="s">
        <v>23</v>
      </c>
      <c r="D3567" s="54" t="s">
        <v>3556</v>
      </c>
      <c r="E3567" s="54">
        <v>1031</v>
      </c>
      <c r="F3567" s="54" t="s">
        <v>3442</v>
      </c>
      <c r="G3567" s="54">
        <v>2665896.861</v>
      </c>
      <c r="H3567" s="54">
        <v>1222764.949</v>
      </c>
      <c r="I3567" s="54" t="s">
        <v>21</v>
      </c>
      <c r="J3567" s="55">
        <v>39630</v>
      </c>
    </row>
    <row r="3568" spans="1:10" x14ac:dyDescent="0.3">
      <c r="A3568" s="54" t="s">
        <v>1784</v>
      </c>
      <c r="B3568" s="54">
        <v>6275</v>
      </c>
      <c r="C3568" s="56" t="s">
        <v>23</v>
      </c>
      <c r="D3568" s="54" t="s">
        <v>3558</v>
      </c>
      <c r="E3568" s="54">
        <v>1032</v>
      </c>
      <c r="F3568" s="54" t="s">
        <v>3442</v>
      </c>
      <c r="G3568" s="54">
        <v>2667946.7149999999</v>
      </c>
      <c r="H3568" s="54">
        <v>1223933.3060000001</v>
      </c>
      <c r="I3568" s="54" t="s">
        <v>21</v>
      </c>
      <c r="J3568" s="55">
        <v>39630</v>
      </c>
    </row>
    <row r="3569" spans="1:10" x14ac:dyDescent="0.3">
      <c r="A3569" s="54" t="s">
        <v>1784</v>
      </c>
      <c r="B3569" s="54">
        <v>6275</v>
      </c>
      <c r="C3569" s="56" t="s">
        <v>23</v>
      </c>
      <c r="D3569" s="54" t="s">
        <v>1783</v>
      </c>
      <c r="E3569" s="54">
        <v>4239</v>
      </c>
      <c r="F3569" s="54" t="s">
        <v>1711</v>
      </c>
      <c r="G3569" s="54">
        <v>2670196.0789999999</v>
      </c>
      <c r="H3569" s="54">
        <v>1222362.469</v>
      </c>
      <c r="I3569" s="54" t="s">
        <v>21</v>
      </c>
      <c r="J3569" s="55">
        <v>39630</v>
      </c>
    </row>
    <row r="3570" spans="1:10" x14ac:dyDescent="0.3">
      <c r="A3570" s="54" t="s">
        <v>3558</v>
      </c>
      <c r="B3570" s="54">
        <v>6276</v>
      </c>
      <c r="C3570" s="56" t="s">
        <v>23</v>
      </c>
      <c r="D3570" s="54" t="s">
        <v>3558</v>
      </c>
      <c r="E3570" s="54">
        <v>1032</v>
      </c>
      <c r="F3570" s="54" t="s">
        <v>3442</v>
      </c>
      <c r="G3570" s="54">
        <v>2666657.4040000001</v>
      </c>
      <c r="H3570" s="54">
        <v>1225710.206</v>
      </c>
      <c r="I3570" s="54" t="s">
        <v>21</v>
      </c>
      <c r="J3570" s="55">
        <v>39630</v>
      </c>
    </row>
    <row r="3571" spans="1:10" x14ac:dyDescent="0.3">
      <c r="A3571" s="54" t="s">
        <v>1808</v>
      </c>
      <c r="B3571" s="54">
        <v>6277</v>
      </c>
      <c r="C3571" s="56" t="s">
        <v>23</v>
      </c>
      <c r="D3571" s="54" t="s">
        <v>3558</v>
      </c>
      <c r="E3571" s="54">
        <v>1032</v>
      </c>
      <c r="F3571" s="54" t="s">
        <v>3442</v>
      </c>
      <c r="G3571" s="54">
        <v>2665263.7170000002</v>
      </c>
      <c r="H3571" s="54">
        <v>1227756.784</v>
      </c>
      <c r="I3571" s="54" t="s">
        <v>21</v>
      </c>
      <c r="J3571" s="55">
        <v>39630</v>
      </c>
    </row>
    <row r="3572" spans="1:10" x14ac:dyDescent="0.3">
      <c r="A3572" s="54" t="s">
        <v>1808</v>
      </c>
      <c r="B3572" s="54">
        <v>6277</v>
      </c>
      <c r="C3572" s="56" t="s">
        <v>23</v>
      </c>
      <c r="D3572" s="54" t="s">
        <v>1807</v>
      </c>
      <c r="E3572" s="54">
        <v>4223</v>
      </c>
      <c r="F3572" s="54" t="s">
        <v>1711</v>
      </c>
      <c r="G3572" s="54">
        <v>2667528.2280000001</v>
      </c>
      <c r="H3572" s="54">
        <v>1228571.6399999999</v>
      </c>
      <c r="I3572" s="54" t="s">
        <v>21</v>
      </c>
      <c r="J3572" s="55">
        <v>39630</v>
      </c>
    </row>
    <row r="3573" spans="1:10" x14ac:dyDescent="0.3">
      <c r="A3573" s="54" t="s">
        <v>3559</v>
      </c>
      <c r="B3573" s="54">
        <v>6277</v>
      </c>
      <c r="C3573" s="56" t="s">
        <v>46</v>
      </c>
      <c r="D3573" s="54" t="s">
        <v>3558</v>
      </c>
      <c r="E3573" s="54">
        <v>1032</v>
      </c>
      <c r="F3573" s="54" t="s">
        <v>3442</v>
      </c>
      <c r="G3573" s="54">
        <v>2665723.8289999999</v>
      </c>
      <c r="H3573" s="54">
        <v>1229446.7120000001</v>
      </c>
      <c r="I3573" s="54" t="s">
        <v>21</v>
      </c>
      <c r="J3573" s="55">
        <v>39630</v>
      </c>
    </row>
    <row r="3574" spans="1:10" x14ac:dyDescent="0.3">
      <c r="A3574" s="54" t="s">
        <v>3556</v>
      </c>
      <c r="B3574" s="54">
        <v>6280</v>
      </c>
      <c r="C3574" s="56" t="s">
        <v>23</v>
      </c>
      <c r="D3574" s="54" t="s">
        <v>3556</v>
      </c>
      <c r="E3574" s="54">
        <v>1031</v>
      </c>
      <c r="F3574" s="54" t="s">
        <v>3442</v>
      </c>
      <c r="G3574" s="54">
        <v>2664167.983</v>
      </c>
      <c r="H3574" s="54">
        <v>1224656.264</v>
      </c>
      <c r="I3574" s="54" t="s">
        <v>21</v>
      </c>
      <c r="J3574" s="55">
        <v>39630</v>
      </c>
    </row>
    <row r="3575" spans="1:10" x14ac:dyDescent="0.3">
      <c r="A3575" s="54" t="s">
        <v>3556</v>
      </c>
      <c r="B3575" s="54">
        <v>6280</v>
      </c>
      <c r="C3575" s="56" t="s">
        <v>23</v>
      </c>
      <c r="D3575" s="54" t="s">
        <v>3558</v>
      </c>
      <c r="E3575" s="54">
        <v>1032</v>
      </c>
      <c r="F3575" s="54" t="s">
        <v>3442</v>
      </c>
      <c r="G3575" s="54">
        <v>2665611.6060000001</v>
      </c>
      <c r="H3575" s="54">
        <v>1224471.7339999999</v>
      </c>
      <c r="I3575" s="54" t="s">
        <v>21</v>
      </c>
      <c r="J3575" s="55">
        <v>39630</v>
      </c>
    </row>
    <row r="3576" spans="1:10" x14ac:dyDescent="0.3">
      <c r="A3576" s="54" t="s">
        <v>3556</v>
      </c>
      <c r="B3576" s="54">
        <v>6280</v>
      </c>
      <c r="C3576" s="56" t="s">
        <v>23</v>
      </c>
      <c r="D3576" s="54" t="s">
        <v>3553</v>
      </c>
      <c r="E3576" s="54">
        <v>1039</v>
      </c>
      <c r="F3576" s="54" t="s">
        <v>3442</v>
      </c>
      <c r="G3576" s="54">
        <v>2663169.67</v>
      </c>
      <c r="H3576" s="54">
        <v>1224129.7560000001</v>
      </c>
      <c r="I3576" s="54" t="s">
        <v>21</v>
      </c>
      <c r="J3576" s="55">
        <v>39630</v>
      </c>
    </row>
    <row r="3577" spans="1:10" x14ac:dyDescent="0.3">
      <c r="A3577" s="54" t="s">
        <v>3555</v>
      </c>
      <c r="B3577" s="54">
        <v>6280</v>
      </c>
      <c r="C3577" s="56" t="s">
        <v>46</v>
      </c>
      <c r="D3577" s="54" t="s">
        <v>3556</v>
      </c>
      <c r="E3577" s="54">
        <v>1031</v>
      </c>
      <c r="F3577" s="54" t="s">
        <v>3442</v>
      </c>
      <c r="G3577" s="54">
        <v>2664315.3679999998</v>
      </c>
      <c r="H3577" s="54">
        <v>1222205.257</v>
      </c>
      <c r="I3577" s="54" t="s">
        <v>21</v>
      </c>
      <c r="J3577" s="55">
        <v>39630</v>
      </c>
    </row>
    <row r="3578" spans="1:10" x14ac:dyDescent="0.3">
      <c r="A3578" s="54" t="s">
        <v>3555</v>
      </c>
      <c r="B3578" s="54">
        <v>6280</v>
      </c>
      <c r="C3578" s="56" t="s">
        <v>46</v>
      </c>
      <c r="D3578" s="54" t="s">
        <v>3553</v>
      </c>
      <c r="E3578" s="54">
        <v>1039</v>
      </c>
      <c r="F3578" s="54" t="s">
        <v>3442</v>
      </c>
      <c r="G3578" s="54">
        <v>2663428.7059999998</v>
      </c>
      <c r="H3578" s="54">
        <v>1222426.5330000001</v>
      </c>
      <c r="I3578" s="54" t="s">
        <v>21</v>
      </c>
      <c r="J3578" s="55">
        <v>39630</v>
      </c>
    </row>
    <row r="3579" spans="1:10" x14ac:dyDescent="0.3">
      <c r="A3579" s="54" t="s">
        <v>3554</v>
      </c>
      <c r="B3579" s="54">
        <v>6283</v>
      </c>
      <c r="C3579" s="56" t="s">
        <v>23</v>
      </c>
      <c r="D3579" s="54" t="s">
        <v>3556</v>
      </c>
      <c r="E3579" s="54">
        <v>1031</v>
      </c>
      <c r="F3579" s="54" t="s">
        <v>3442</v>
      </c>
      <c r="G3579" s="54">
        <v>2664028.4849999999</v>
      </c>
      <c r="H3579" s="54">
        <v>1226279.2009999999</v>
      </c>
      <c r="I3579" s="54" t="s">
        <v>21</v>
      </c>
      <c r="J3579" s="55">
        <v>39630</v>
      </c>
    </row>
    <row r="3580" spans="1:10" x14ac:dyDescent="0.3">
      <c r="A3580" s="54" t="s">
        <v>3554</v>
      </c>
      <c r="B3580" s="54">
        <v>6283</v>
      </c>
      <c r="C3580" s="56" t="s">
        <v>23</v>
      </c>
      <c r="D3580" s="54" t="s">
        <v>3558</v>
      </c>
      <c r="E3580" s="54">
        <v>1032</v>
      </c>
      <c r="F3580" s="54" t="s">
        <v>3442</v>
      </c>
      <c r="G3580" s="54">
        <v>2663426.1290000002</v>
      </c>
      <c r="H3580" s="54">
        <v>1227563.943</v>
      </c>
      <c r="I3580" s="54" t="s">
        <v>21</v>
      </c>
      <c r="J3580" s="55">
        <v>39630</v>
      </c>
    </row>
    <row r="3581" spans="1:10" x14ac:dyDescent="0.3">
      <c r="A3581" s="54" t="s">
        <v>3554</v>
      </c>
      <c r="B3581" s="54">
        <v>6283</v>
      </c>
      <c r="C3581" s="56" t="s">
        <v>23</v>
      </c>
      <c r="D3581" s="54" t="s">
        <v>3553</v>
      </c>
      <c r="E3581" s="54">
        <v>1039</v>
      </c>
      <c r="F3581" s="54" t="s">
        <v>3442</v>
      </c>
      <c r="G3581" s="54">
        <v>2662587.3229999999</v>
      </c>
      <c r="H3581" s="54">
        <v>1225560.618</v>
      </c>
      <c r="I3581" s="54" t="s">
        <v>21</v>
      </c>
      <c r="J3581" s="55">
        <v>39630</v>
      </c>
    </row>
    <row r="3582" spans="1:10" x14ac:dyDescent="0.3">
      <c r="A3582" s="54" t="s">
        <v>3568</v>
      </c>
      <c r="B3582" s="54">
        <v>6284</v>
      </c>
      <c r="C3582" s="56" t="s">
        <v>23</v>
      </c>
      <c r="D3582" s="54" t="s">
        <v>3561</v>
      </c>
      <c r="E3582" s="54">
        <v>1030</v>
      </c>
      <c r="F3582" s="54" t="s">
        <v>3442</v>
      </c>
      <c r="G3582" s="54">
        <v>2663346.8590000002</v>
      </c>
      <c r="H3582" s="54">
        <v>1228871.639</v>
      </c>
      <c r="I3582" s="54" t="s">
        <v>21</v>
      </c>
      <c r="J3582" s="55">
        <v>39630</v>
      </c>
    </row>
    <row r="3583" spans="1:10" x14ac:dyDescent="0.3">
      <c r="A3583" s="54" t="s">
        <v>3567</v>
      </c>
      <c r="B3583" s="54">
        <v>6284</v>
      </c>
      <c r="C3583" s="56" t="s">
        <v>46</v>
      </c>
      <c r="D3583" s="54" t="s">
        <v>3561</v>
      </c>
      <c r="E3583" s="54">
        <v>1030</v>
      </c>
      <c r="F3583" s="54" t="s">
        <v>3442</v>
      </c>
      <c r="G3583" s="54">
        <v>2664409.0419999999</v>
      </c>
      <c r="H3583" s="54">
        <v>1230473.3559999999</v>
      </c>
      <c r="I3583" s="54" t="s">
        <v>21</v>
      </c>
      <c r="J3583" s="55">
        <v>39630</v>
      </c>
    </row>
    <row r="3584" spans="1:10" x14ac:dyDescent="0.3">
      <c r="A3584" s="54" t="s">
        <v>3561</v>
      </c>
      <c r="B3584" s="54">
        <v>6285</v>
      </c>
      <c r="C3584" s="56" t="s">
        <v>23</v>
      </c>
      <c r="D3584" s="54" t="s">
        <v>3561</v>
      </c>
      <c r="E3584" s="54">
        <v>1030</v>
      </c>
      <c r="F3584" s="54" t="s">
        <v>3442</v>
      </c>
      <c r="G3584" s="54">
        <v>2662498.341</v>
      </c>
      <c r="H3584" s="54">
        <v>1230659.4990000001</v>
      </c>
      <c r="I3584" s="54" t="s">
        <v>21</v>
      </c>
      <c r="J3584" s="55">
        <v>39630</v>
      </c>
    </row>
    <row r="3585" spans="1:10" x14ac:dyDescent="0.3">
      <c r="A3585" s="54" t="s">
        <v>3566</v>
      </c>
      <c r="B3585" s="54">
        <v>6285</v>
      </c>
      <c r="C3585" s="56" t="s">
        <v>46</v>
      </c>
      <c r="D3585" s="54" t="s">
        <v>3561</v>
      </c>
      <c r="E3585" s="54">
        <v>1030</v>
      </c>
      <c r="F3585" s="54" t="s">
        <v>3442</v>
      </c>
      <c r="G3585" s="54">
        <v>2660909.7200000002</v>
      </c>
      <c r="H3585" s="54">
        <v>1227890.8119999999</v>
      </c>
      <c r="I3585" s="54" t="s">
        <v>21</v>
      </c>
      <c r="J3585" s="55">
        <v>39630</v>
      </c>
    </row>
    <row r="3586" spans="1:10" x14ac:dyDescent="0.3">
      <c r="A3586" s="54" t="s">
        <v>3565</v>
      </c>
      <c r="B3586" s="54">
        <v>6286</v>
      </c>
      <c r="C3586" s="56" t="s">
        <v>23</v>
      </c>
      <c r="D3586" s="54" t="s">
        <v>3561</v>
      </c>
      <c r="E3586" s="54">
        <v>1030</v>
      </c>
      <c r="F3586" s="54" t="s">
        <v>3442</v>
      </c>
      <c r="G3586" s="54">
        <v>2661512.3650000002</v>
      </c>
      <c r="H3586" s="54">
        <v>1232514.4609999999</v>
      </c>
      <c r="I3586" s="54" t="s">
        <v>21</v>
      </c>
      <c r="J3586" s="55">
        <v>39630</v>
      </c>
    </row>
    <row r="3587" spans="1:10" x14ac:dyDescent="0.3">
      <c r="A3587" s="54" t="s">
        <v>3551</v>
      </c>
      <c r="B3587" s="54">
        <v>6287</v>
      </c>
      <c r="C3587" s="56" t="s">
        <v>23</v>
      </c>
      <c r="D3587" s="54" t="s">
        <v>3571</v>
      </c>
      <c r="E3587" s="54">
        <v>1021</v>
      </c>
      <c r="F3587" s="54" t="s">
        <v>3442</v>
      </c>
      <c r="G3587" s="54">
        <v>2661113.9109999998</v>
      </c>
      <c r="H3587" s="54">
        <v>1234433.0789999999</v>
      </c>
      <c r="I3587" s="54" t="s">
        <v>21</v>
      </c>
      <c r="J3587" s="55">
        <v>39630</v>
      </c>
    </row>
    <row r="3588" spans="1:10" x14ac:dyDescent="0.3">
      <c r="A3588" s="54" t="s">
        <v>3551</v>
      </c>
      <c r="B3588" s="54">
        <v>6287</v>
      </c>
      <c r="C3588" s="56" t="s">
        <v>23</v>
      </c>
      <c r="D3588" s="54" t="s">
        <v>3550</v>
      </c>
      <c r="E3588" s="54">
        <v>1041</v>
      </c>
      <c r="F3588" s="54" t="s">
        <v>3442</v>
      </c>
      <c r="G3588" s="54">
        <v>2661155.0669999998</v>
      </c>
      <c r="H3588" s="54">
        <v>1235383.8030000001</v>
      </c>
      <c r="I3588" s="54" t="s">
        <v>21</v>
      </c>
      <c r="J3588" s="55">
        <v>39630</v>
      </c>
    </row>
    <row r="3589" spans="1:10" x14ac:dyDescent="0.3">
      <c r="A3589" s="54" t="s">
        <v>3550</v>
      </c>
      <c r="B3589" s="54">
        <v>6288</v>
      </c>
      <c r="C3589" s="56" t="s">
        <v>23</v>
      </c>
      <c r="D3589" s="54" t="s">
        <v>3561</v>
      </c>
      <c r="E3589" s="54">
        <v>1030</v>
      </c>
      <c r="F3589" s="54" t="s">
        <v>3442</v>
      </c>
      <c r="G3589" s="54">
        <v>2664693.6639999999</v>
      </c>
      <c r="H3589" s="54">
        <v>1233670.0079999999</v>
      </c>
      <c r="I3589" s="54" t="s">
        <v>21</v>
      </c>
      <c r="J3589" s="55">
        <v>39630</v>
      </c>
    </row>
    <row r="3590" spans="1:10" x14ac:dyDescent="0.3">
      <c r="A3590" s="54" t="s">
        <v>3550</v>
      </c>
      <c r="B3590" s="54">
        <v>6288</v>
      </c>
      <c r="C3590" s="56" t="s">
        <v>23</v>
      </c>
      <c r="D3590" s="54" t="s">
        <v>3550</v>
      </c>
      <c r="E3590" s="54">
        <v>1041</v>
      </c>
      <c r="F3590" s="54" t="s">
        <v>3442</v>
      </c>
      <c r="G3590" s="54">
        <v>2663032.0809999998</v>
      </c>
      <c r="H3590" s="54">
        <v>1235467.4979999999</v>
      </c>
      <c r="I3590" s="54" t="s">
        <v>21</v>
      </c>
      <c r="J3590" s="55">
        <v>39630</v>
      </c>
    </row>
    <row r="3591" spans="1:10" x14ac:dyDescent="0.3">
      <c r="A3591" s="54" t="s">
        <v>3563</v>
      </c>
      <c r="B3591" s="54">
        <v>6289</v>
      </c>
      <c r="C3591" s="56" t="s">
        <v>46</v>
      </c>
      <c r="D3591" s="54" t="s">
        <v>3561</v>
      </c>
      <c r="E3591" s="54">
        <v>1030</v>
      </c>
      <c r="F3591" s="54" t="s">
        <v>3442</v>
      </c>
      <c r="G3591" s="54">
        <v>2663293.2540000002</v>
      </c>
      <c r="H3591" s="54">
        <v>1232545.7930000001</v>
      </c>
      <c r="I3591" s="54" t="s">
        <v>21</v>
      </c>
      <c r="J3591" s="55">
        <v>39630</v>
      </c>
    </row>
    <row r="3592" spans="1:10" x14ac:dyDescent="0.3">
      <c r="A3592" s="54" t="s">
        <v>3563</v>
      </c>
      <c r="B3592" s="54">
        <v>6289</v>
      </c>
      <c r="C3592" s="56" t="s">
        <v>46</v>
      </c>
      <c r="D3592" s="54" t="s">
        <v>3561</v>
      </c>
      <c r="E3592" s="54">
        <v>1030</v>
      </c>
      <c r="F3592" s="54" t="s">
        <v>3442</v>
      </c>
      <c r="G3592" s="54">
        <v>2665226.784</v>
      </c>
      <c r="H3592" s="54">
        <v>1233185.1129999999</v>
      </c>
      <c r="I3592" s="54" t="s">
        <v>21</v>
      </c>
      <c r="J3592" s="55">
        <v>39630</v>
      </c>
    </row>
    <row r="3593" spans="1:10" x14ac:dyDescent="0.3">
      <c r="A3593" s="54" t="s">
        <v>3564</v>
      </c>
      <c r="B3593" s="54">
        <v>6289</v>
      </c>
      <c r="C3593" s="56" t="s">
        <v>23</v>
      </c>
      <c r="D3593" s="54" t="s">
        <v>3561</v>
      </c>
      <c r="E3593" s="54">
        <v>1030</v>
      </c>
      <c r="F3593" s="54" t="s">
        <v>3442</v>
      </c>
      <c r="G3593" s="54">
        <v>2664875.0860000001</v>
      </c>
      <c r="H3593" s="54">
        <v>1231802.213</v>
      </c>
      <c r="I3593" s="54" t="s">
        <v>21</v>
      </c>
      <c r="J3593" s="55">
        <v>39630</v>
      </c>
    </row>
    <row r="3594" spans="1:10" x14ac:dyDescent="0.3">
      <c r="A3594" s="54" t="s">
        <v>3570</v>
      </c>
      <c r="B3594" s="54">
        <v>6294</v>
      </c>
      <c r="C3594" s="56" t="s">
        <v>23</v>
      </c>
      <c r="D3594" s="54" t="s">
        <v>3570</v>
      </c>
      <c r="E3594" s="54">
        <v>1025</v>
      </c>
      <c r="F3594" s="54" t="s">
        <v>3442</v>
      </c>
      <c r="G3594" s="54">
        <v>2660448.5070000002</v>
      </c>
      <c r="H3594" s="54">
        <v>1230695.4920000001</v>
      </c>
      <c r="I3594" s="54" t="s">
        <v>21</v>
      </c>
      <c r="J3594" s="55">
        <v>39630</v>
      </c>
    </row>
    <row r="3595" spans="1:10" x14ac:dyDescent="0.3">
      <c r="A3595" s="54" t="s">
        <v>3562</v>
      </c>
      <c r="B3595" s="54">
        <v>6295</v>
      </c>
      <c r="C3595" s="56" t="s">
        <v>23</v>
      </c>
      <c r="D3595" s="54" t="s">
        <v>3561</v>
      </c>
      <c r="E3595" s="54">
        <v>1030</v>
      </c>
      <c r="F3595" s="54" t="s">
        <v>3442</v>
      </c>
      <c r="G3595" s="54">
        <v>2659821.7859999998</v>
      </c>
      <c r="H3595" s="54">
        <v>1232531.9180000001</v>
      </c>
      <c r="I3595" s="54" t="s">
        <v>21</v>
      </c>
      <c r="J3595" s="55">
        <v>39630</v>
      </c>
    </row>
    <row r="3596" spans="1:10" x14ac:dyDescent="0.3">
      <c r="A3596" s="54" t="s">
        <v>3241</v>
      </c>
      <c r="B3596" s="54">
        <v>6300</v>
      </c>
      <c r="C3596" s="56" t="s">
        <v>23</v>
      </c>
      <c r="D3596" s="54" t="s">
        <v>3242</v>
      </c>
      <c r="E3596" s="54">
        <v>1701</v>
      </c>
      <c r="F3596" s="54" t="s">
        <v>3240</v>
      </c>
      <c r="G3596" s="54">
        <v>2680469.7429999998</v>
      </c>
      <c r="H3596" s="54">
        <v>1226680.2139999999</v>
      </c>
      <c r="I3596" s="54" t="s">
        <v>21</v>
      </c>
      <c r="J3596" s="55">
        <v>39630</v>
      </c>
    </row>
    <row r="3597" spans="1:10" x14ac:dyDescent="0.3">
      <c r="A3597" s="54" t="s">
        <v>3241</v>
      </c>
      <c r="B3597" s="54">
        <v>6300</v>
      </c>
      <c r="C3597" s="56" t="s">
        <v>23</v>
      </c>
      <c r="D3597" s="54" t="s">
        <v>3241</v>
      </c>
      <c r="E3597" s="54">
        <v>1711</v>
      </c>
      <c r="F3597" s="54" t="s">
        <v>3240</v>
      </c>
      <c r="G3597" s="54">
        <v>2682507.9130000002</v>
      </c>
      <c r="H3597" s="54">
        <v>1224819.0900000001</v>
      </c>
      <c r="I3597" s="54" t="s">
        <v>21</v>
      </c>
      <c r="J3597" s="55">
        <v>39630</v>
      </c>
    </row>
    <row r="3598" spans="1:10" x14ac:dyDescent="0.3">
      <c r="A3598" s="54" t="s">
        <v>3247</v>
      </c>
      <c r="B3598" s="54">
        <v>6300</v>
      </c>
      <c r="C3598" s="56" t="s">
        <v>348</v>
      </c>
      <c r="D3598" s="54" t="s">
        <v>3241</v>
      </c>
      <c r="E3598" s="54">
        <v>1711</v>
      </c>
      <c r="F3598" s="54" t="s">
        <v>3240</v>
      </c>
      <c r="G3598" s="54">
        <v>2682679.3480000002</v>
      </c>
      <c r="H3598" s="54">
        <v>1221902.0970000001</v>
      </c>
      <c r="I3598" s="54" t="s">
        <v>21</v>
      </c>
      <c r="J3598" s="55">
        <v>39630</v>
      </c>
    </row>
    <row r="3599" spans="1:10" x14ac:dyDescent="0.3">
      <c r="A3599" s="54" t="s">
        <v>3250</v>
      </c>
      <c r="B3599" s="54">
        <v>6312</v>
      </c>
      <c r="C3599" s="56" t="s">
        <v>23</v>
      </c>
      <c r="D3599" s="54" t="s">
        <v>3242</v>
      </c>
      <c r="E3599" s="54">
        <v>1701</v>
      </c>
      <c r="F3599" s="54" t="s">
        <v>3240</v>
      </c>
      <c r="G3599" s="54">
        <v>2680629.5449999999</v>
      </c>
      <c r="H3599" s="54">
        <v>1227342.3859999999</v>
      </c>
      <c r="I3599" s="54" t="s">
        <v>21</v>
      </c>
      <c r="J3599" s="55">
        <v>39630</v>
      </c>
    </row>
    <row r="3600" spans="1:10" x14ac:dyDescent="0.3">
      <c r="A3600" s="54" t="s">
        <v>3250</v>
      </c>
      <c r="B3600" s="54">
        <v>6312</v>
      </c>
      <c r="C3600" s="56" t="s">
        <v>23</v>
      </c>
      <c r="D3600" s="54" t="s">
        <v>3250</v>
      </c>
      <c r="E3600" s="54">
        <v>1708</v>
      </c>
      <c r="F3600" s="54" t="s">
        <v>3240</v>
      </c>
      <c r="G3600" s="54">
        <v>2679511.2209999999</v>
      </c>
      <c r="H3600" s="54">
        <v>1227976.8640000001</v>
      </c>
      <c r="I3600" s="54" t="s">
        <v>21</v>
      </c>
      <c r="J3600" s="55">
        <v>39630</v>
      </c>
    </row>
    <row r="3601" spans="1:10" x14ac:dyDescent="0.3">
      <c r="A3601" s="54" t="s">
        <v>3264</v>
      </c>
      <c r="B3601" s="54">
        <v>6313</v>
      </c>
      <c r="C3601" s="56" t="s">
        <v>46</v>
      </c>
      <c r="D3601" s="54" t="s">
        <v>3262</v>
      </c>
      <c r="E3601" s="54">
        <v>1704</v>
      </c>
      <c r="F3601" s="54" t="s">
        <v>3240</v>
      </c>
      <c r="G3601" s="54">
        <v>2686013.2919999999</v>
      </c>
      <c r="H3601" s="54">
        <v>1226132.8160000001</v>
      </c>
      <c r="I3601" s="54" t="s">
        <v>21</v>
      </c>
      <c r="J3601" s="55">
        <v>39630</v>
      </c>
    </row>
    <row r="3602" spans="1:10" x14ac:dyDescent="0.3">
      <c r="A3602" s="54" t="s">
        <v>3263</v>
      </c>
      <c r="B3602" s="54">
        <v>6313</v>
      </c>
      <c r="C3602" s="56" t="s">
        <v>44</v>
      </c>
      <c r="D3602" s="54" t="s">
        <v>3262</v>
      </c>
      <c r="E3602" s="54">
        <v>1704</v>
      </c>
      <c r="F3602" s="54" t="s">
        <v>3240</v>
      </c>
      <c r="G3602" s="54">
        <v>2690890.7659999998</v>
      </c>
      <c r="H3602" s="54">
        <v>1224397.4920000001</v>
      </c>
      <c r="I3602" s="54" t="s">
        <v>21</v>
      </c>
      <c r="J3602" s="55">
        <v>39630</v>
      </c>
    </row>
    <row r="3603" spans="1:10" x14ac:dyDescent="0.3">
      <c r="A3603" s="54" t="s">
        <v>3262</v>
      </c>
      <c r="B3603" s="54">
        <v>6313</v>
      </c>
      <c r="C3603" s="56" t="s">
        <v>23</v>
      </c>
      <c r="D3603" s="54" t="s">
        <v>3262</v>
      </c>
      <c r="E3603" s="54">
        <v>1704</v>
      </c>
      <c r="F3603" s="54" t="s">
        <v>3240</v>
      </c>
      <c r="G3603" s="54">
        <v>2687921.2689999999</v>
      </c>
      <c r="H3603" s="54">
        <v>1225029.6869999999</v>
      </c>
      <c r="I3603" s="54" t="s">
        <v>21</v>
      </c>
      <c r="J3603" s="55">
        <v>39630</v>
      </c>
    </row>
    <row r="3604" spans="1:10" x14ac:dyDescent="0.3">
      <c r="A3604" s="54" t="s">
        <v>3262</v>
      </c>
      <c r="B3604" s="54">
        <v>6313</v>
      </c>
      <c r="C3604" s="56" t="s">
        <v>23</v>
      </c>
      <c r="D3604" s="54" t="s">
        <v>3262</v>
      </c>
      <c r="E3604" s="54">
        <v>1704</v>
      </c>
      <c r="F3604" s="54" t="s">
        <v>3240</v>
      </c>
      <c r="G3604" s="54">
        <v>2690804.6570000001</v>
      </c>
      <c r="H3604" s="54">
        <v>1225070.649</v>
      </c>
      <c r="I3604" s="54" t="s">
        <v>21</v>
      </c>
      <c r="J3604" s="55">
        <v>39630</v>
      </c>
    </row>
    <row r="3605" spans="1:10" x14ac:dyDescent="0.3">
      <c r="A3605" s="54" t="s">
        <v>3262</v>
      </c>
      <c r="B3605" s="54">
        <v>6313</v>
      </c>
      <c r="C3605" s="56" t="s">
        <v>23</v>
      </c>
      <c r="D3605" s="54" t="s">
        <v>3260</v>
      </c>
      <c r="E3605" s="54">
        <v>1705</v>
      </c>
      <c r="F3605" s="54" t="s">
        <v>3240</v>
      </c>
      <c r="G3605" s="54">
        <v>2688572.8709999998</v>
      </c>
      <c r="H3605" s="54">
        <v>1228005.0789999999</v>
      </c>
      <c r="I3605" s="54" t="s">
        <v>21</v>
      </c>
      <c r="J3605" s="55">
        <v>39630</v>
      </c>
    </row>
    <row r="3606" spans="1:10" x14ac:dyDescent="0.3">
      <c r="A3606" s="54" t="s">
        <v>3246</v>
      </c>
      <c r="B3606" s="54">
        <v>6314</v>
      </c>
      <c r="C3606" s="56" t="s">
        <v>54</v>
      </c>
      <c r="D3606" s="54" t="s">
        <v>3242</v>
      </c>
      <c r="E3606" s="54">
        <v>1701</v>
      </c>
      <c r="F3606" s="54" t="s">
        <v>3240</v>
      </c>
      <c r="G3606" s="54">
        <v>2685037.4989999998</v>
      </c>
      <c r="H3606" s="54">
        <v>1223126.3770000001</v>
      </c>
      <c r="I3606" s="54" t="s">
        <v>21</v>
      </c>
      <c r="J3606" s="55">
        <v>39630</v>
      </c>
    </row>
    <row r="3607" spans="1:10" x14ac:dyDescent="0.3">
      <c r="A3607" s="54" t="s">
        <v>3246</v>
      </c>
      <c r="B3607" s="54">
        <v>6314</v>
      </c>
      <c r="C3607" s="56" t="s">
        <v>54</v>
      </c>
      <c r="D3607" s="54" t="s">
        <v>3262</v>
      </c>
      <c r="E3607" s="54">
        <v>1704</v>
      </c>
      <c r="F3607" s="54" t="s">
        <v>3240</v>
      </c>
      <c r="G3607" s="54">
        <v>2685354.6970000002</v>
      </c>
      <c r="H3607" s="54">
        <v>1223079.976</v>
      </c>
      <c r="I3607" s="54" t="s">
        <v>21</v>
      </c>
      <c r="J3607" s="55">
        <v>39630</v>
      </c>
    </row>
    <row r="3608" spans="1:10" x14ac:dyDescent="0.3">
      <c r="A3608" s="54" t="s">
        <v>3246</v>
      </c>
      <c r="B3608" s="54">
        <v>6314</v>
      </c>
      <c r="C3608" s="56" t="s">
        <v>54</v>
      </c>
      <c r="D3608" s="54" t="s">
        <v>3248</v>
      </c>
      <c r="E3608" s="54">
        <v>1709</v>
      </c>
      <c r="F3608" s="54" t="s">
        <v>3240</v>
      </c>
      <c r="G3608" s="54">
        <v>2685216.835</v>
      </c>
      <c r="H3608" s="54">
        <v>1222603.666</v>
      </c>
      <c r="I3608" s="54" t="s">
        <v>21</v>
      </c>
      <c r="J3608" s="55">
        <v>39630</v>
      </c>
    </row>
    <row r="3609" spans="1:10" x14ac:dyDescent="0.3">
      <c r="A3609" s="54" t="s">
        <v>3246</v>
      </c>
      <c r="B3609" s="54">
        <v>6314</v>
      </c>
      <c r="C3609" s="56" t="s">
        <v>54</v>
      </c>
      <c r="D3609" s="54" t="s">
        <v>3241</v>
      </c>
      <c r="E3609" s="54">
        <v>1711</v>
      </c>
      <c r="F3609" s="54" t="s">
        <v>3240</v>
      </c>
      <c r="G3609" s="54">
        <v>2684781.267</v>
      </c>
      <c r="H3609" s="54">
        <v>1222841.8629999999</v>
      </c>
      <c r="I3609" s="54" t="s">
        <v>21</v>
      </c>
      <c r="J3609" s="55">
        <v>39630</v>
      </c>
    </row>
    <row r="3610" spans="1:10" x14ac:dyDescent="0.3">
      <c r="A3610" s="54" t="s">
        <v>3248</v>
      </c>
      <c r="B3610" s="54">
        <v>6314</v>
      </c>
      <c r="C3610" s="56" t="s">
        <v>23</v>
      </c>
      <c r="D3610" s="54" t="s">
        <v>3249</v>
      </c>
      <c r="E3610" s="54">
        <v>1706</v>
      </c>
      <c r="F3610" s="54" t="s">
        <v>3240</v>
      </c>
      <c r="G3610" s="54">
        <v>2688547.3969999999</v>
      </c>
      <c r="H3610" s="54">
        <v>1219224.254</v>
      </c>
      <c r="I3610" s="54" t="s">
        <v>21</v>
      </c>
      <c r="J3610" s="55">
        <v>39630</v>
      </c>
    </row>
    <row r="3611" spans="1:10" x14ac:dyDescent="0.3">
      <c r="A3611" s="54" t="s">
        <v>3248</v>
      </c>
      <c r="B3611" s="54">
        <v>6314</v>
      </c>
      <c r="C3611" s="56" t="s">
        <v>23</v>
      </c>
      <c r="D3611" s="54" t="s">
        <v>3248</v>
      </c>
      <c r="E3611" s="54">
        <v>1709</v>
      </c>
      <c r="F3611" s="54" t="s">
        <v>3240</v>
      </c>
      <c r="G3611" s="54">
        <v>2686729.5630000001</v>
      </c>
      <c r="H3611" s="54">
        <v>1219163.297</v>
      </c>
      <c r="I3611" s="54" t="s">
        <v>21</v>
      </c>
      <c r="J3611" s="55">
        <v>39630</v>
      </c>
    </row>
    <row r="3612" spans="1:10" x14ac:dyDescent="0.3">
      <c r="A3612" s="54" t="s">
        <v>3259</v>
      </c>
      <c r="B3612" s="54">
        <v>6315</v>
      </c>
      <c r="C3612" s="56" t="s">
        <v>46</v>
      </c>
      <c r="D3612" s="54" t="s">
        <v>3262</v>
      </c>
      <c r="E3612" s="54">
        <v>1704</v>
      </c>
      <c r="F3612" s="54" t="s">
        <v>3240</v>
      </c>
      <c r="G3612" s="54">
        <v>2692055.9040000001</v>
      </c>
      <c r="H3612" s="54">
        <v>1223315.7080000001</v>
      </c>
      <c r="I3612" s="54" t="s">
        <v>21</v>
      </c>
      <c r="J3612" s="55">
        <v>39630</v>
      </c>
    </row>
    <row r="3613" spans="1:10" x14ac:dyDescent="0.3">
      <c r="A3613" s="54" t="s">
        <v>3259</v>
      </c>
      <c r="B3613" s="54">
        <v>6315</v>
      </c>
      <c r="C3613" s="56" t="s">
        <v>46</v>
      </c>
      <c r="D3613" s="54" t="s">
        <v>3249</v>
      </c>
      <c r="E3613" s="54">
        <v>1706</v>
      </c>
      <c r="F3613" s="54" t="s">
        <v>3240</v>
      </c>
      <c r="G3613" s="54">
        <v>2692030.568</v>
      </c>
      <c r="H3613" s="54">
        <v>1222178.452</v>
      </c>
      <c r="I3613" s="54" t="s">
        <v>21</v>
      </c>
      <c r="J3613" s="55">
        <v>39630</v>
      </c>
    </row>
    <row r="3614" spans="1:10" x14ac:dyDescent="0.3">
      <c r="A3614" s="54" t="s">
        <v>3258</v>
      </c>
      <c r="B3614" s="54">
        <v>6315</v>
      </c>
      <c r="C3614" s="56" t="s">
        <v>44</v>
      </c>
      <c r="D3614" s="54" t="s">
        <v>3257</v>
      </c>
      <c r="E3614" s="54">
        <v>1371</v>
      </c>
      <c r="F3614" s="54" t="s">
        <v>3350</v>
      </c>
      <c r="G3614" s="54">
        <v>2691974.4130000002</v>
      </c>
      <c r="H3614" s="54">
        <v>1217222.942</v>
      </c>
      <c r="I3614" s="54" t="s">
        <v>21</v>
      </c>
      <c r="J3614" s="55">
        <v>39630</v>
      </c>
    </row>
    <row r="3615" spans="1:10" x14ac:dyDescent="0.3">
      <c r="A3615" s="54" t="s">
        <v>3258</v>
      </c>
      <c r="B3615" s="54">
        <v>6315</v>
      </c>
      <c r="C3615" s="56" t="s">
        <v>44</v>
      </c>
      <c r="D3615" s="54" t="s">
        <v>3249</v>
      </c>
      <c r="E3615" s="54">
        <v>1706</v>
      </c>
      <c r="F3615" s="54" t="s">
        <v>3240</v>
      </c>
      <c r="G3615" s="54">
        <v>2691921.16</v>
      </c>
      <c r="H3615" s="54">
        <v>1218342.0149999999</v>
      </c>
      <c r="I3615" s="54" t="s">
        <v>21</v>
      </c>
      <c r="J3615" s="55">
        <v>39630</v>
      </c>
    </row>
    <row r="3616" spans="1:10" x14ac:dyDescent="0.3">
      <c r="A3616" s="54" t="s">
        <v>3249</v>
      </c>
      <c r="B3616" s="54">
        <v>6315</v>
      </c>
      <c r="C3616" s="56" t="s">
        <v>23</v>
      </c>
      <c r="D3616" s="54" t="s">
        <v>3249</v>
      </c>
      <c r="E3616" s="54">
        <v>1706</v>
      </c>
      <c r="F3616" s="54" t="s">
        <v>3240</v>
      </c>
      <c r="G3616" s="54">
        <v>2688984.926</v>
      </c>
      <c r="H3616" s="54">
        <v>1221406.5589999999</v>
      </c>
      <c r="I3616" s="54" t="s">
        <v>21</v>
      </c>
      <c r="J3616" s="55">
        <v>39630</v>
      </c>
    </row>
    <row r="3617" spans="1:10" x14ac:dyDescent="0.3">
      <c r="A3617" s="54" t="s">
        <v>3249</v>
      </c>
      <c r="B3617" s="54">
        <v>6315</v>
      </c>
      <c r="C3617" s="56" t="s">
        <v>23</v>
      </c>
      <c r="D3617" s="54" t="s">
        <v>3248</v>
      </c>
      <c r="E3617" s="54">
        <v>1709</v>
      </c>
      <c r="F3617" s="54" t="s">
        <v>3240</v>
      </c>
      <c r="G3617" s="54">
        <v>2687476.3</v>
      </c>
      <c r="H3617" s="54">
        <v>1222477.3219999999</v>
      </c>
      <c r="I3617" s="54" t="s">
        <v>21</v>
      </c>
      <c r="J3617" s="55">
        <v>39630</v>
      </c>
    </row>
    <row r="3618" spans="1:10" x14ac:dyDescent="0.3">
      <c r="A3618" s="54" t="s">
        <v>3245</v>
      </c>
      <c r="B3618" s="54">
        <v>6317</v>
      </c>
      <c r="C3618" s="56" t="s">
        <v>23</v>
      </c>
      <c r="D3618" s="54" t="s">
        <v>3241</v>
      </c>
      <c r="E3618" s="54">
        <v>1711</v>
      </c>
      <c r="F3618" s="54" t="s">
        <v>3240</v>
      </c>
      <c r="G3618" s="54">
        <v>2681165.8640000001</v>
      </c>
      <c r="H3618" s="54">
        <v>1221273.923</v>
      </c>
      <c r="I3618" s="54" t="s">
        <v>21</v>
      </c>
      <c r="J3618" s="55">
        <v>39630</v>
      </c>
    </row>
    <row r="3619" spans="1:10" x14ac:dyDescent="0.3">
      <c r="A3619" s="54" t="s">
        <v>3244</v>
      </c>
      <c r="B3619" s="54">
        <v>6318</v>
      </c>
      <c r="C3619" s="56" t="s">
        <v>23</v>
      </c>
      <c r="D3619" s="54" t="s">
        <v>3372</v>
      </c>
      <c r="E3619" s="54">
        <v>1362</v>
      </c>
      <c r="F3619" s="54" t="s">
        <v>3350</v>
      </c>
      <c r="G3619" s="54">
        <v>2682344.4929999998</v>
      </c>
      <c r="H3619" s="54">
        <v>1215998.5649999999</v>
      </c>
      <c r="I3619" s="54" t="s">
        <v>21</v>
      </c>
      <c r="J3619" s="55">
        <v>39630</v>
      </c>
    </row>
    <row r="3620" spans="1:10" x14ac:dyDescent="0.3">
      <c r="A3620" s="54" t="s">
        <v>3244</v>
      </c>
      <c r="B3620" s="54">
        <v>6318</v>
      </c>
      <c r="C3620" s="56" t="s">
        <v>23</v>
      </c>
      <c r="D3620" s="54" t="s">
        <v>3244</v>
      </c>
      <c r="E3620" s="54">
        <v>1710</v>
      </c>
      <c r="F3620" s="54" t="s">
        <v>3240</v>
      </c>
      <c r="G3620" s="54">
        <v>2683182.8289999999</v>
      </c>
      <c r="H3620" s="54">
        <v>1217624.8259999999</v>
      </c>
      <c r="I3620" s="54" t="s">
        <v>21</v>
      </c>
      <c r="J3620" s="55">
        <v>39630</v>
      </c>
    </row>
    <row r="3621" spans="1:10" x14ac:dyDescent="0.3">
      <c r="A3621" s="54" t="s">
        <v>3244</v>
      </c>
      <c r="B3621" s="54">
        <v>6318</v>
      </c>
      <c r="C3621" s="56" t="s">
        <v>23</v>
      </c>
      <c r="D3621" s="54" t="s">
        <v>3241</v>
      </c>
      <c r="E3621" s="54">
        <v>1711</v>
      </c>
      <c r="F3621" s="54" t="s">
        <v>3240</v>
      </c>
      <c r="G3621" s="54">
        <v>2685913.5279999999</v>
      </c>
      <c r="H3621" s="54">
        <v>1215719.895</v>
      </c>
      <c r="I3621" s="54" t="s">
        <v>21</v>
      </c>
      <c r="J3621" s="55">
        <v>39630</v>
      </c>
    </row>
    <row r="3622" spans="1:10" x14ac:dyDescent="0.3">
      <c r="A3622" s="54" t="s">
        <v>3268</v>
      </c>
      <c r="B3622" s="54">
        <v>6319</v>
      </c>
      <c r="C3622" s="56" t="s">
        <v>23</v>
      </c>
      <c r="D3622" s="54" t="s">
        <v>3242</v>
      </c>
      <c r="E3622" s="54">
        <v>1701</v>
      </c>
      <c r="F3622" s="54" t="s">
        <v>3240</v>
      </c>
      <c r="G3622" s="54">
        <v>2684134.1359999999</v>
      </c>
      <c r="H3622" s="54">
        <v>1224282.2490000001</v>
      </c>
      <c r="I3622" s="54" t="s">
        <v>21</v>
      </c>
      <c r="J3622" s="55">
        <v>39630</v>
      </c>
    </row>
    <row r="3623" spans="1:10" x14ac:dyDescent="0.3">
      <c r="A3623" s="54" t="s">
        <v>3243</v>
      </c>
      <c r="B3623" s="54">
        <v>6330</v>
      </c>
      <c r="C3623" s="56" t="s">
        <v>23</v>
      </c>
      <c r="D3623" s="54" t="s">
        <v>3243</v>
      </c>
      <c r="E3623" s="54">
        <v>1702</v>
      </c>
      <c r="F3623" s="54" t="s">
        <v>3240</v>
      </c>
      <c r="G3623" s="54">
        <v>2676876.5890000002</v>
      </c>
      <c r="H3623" s="54">
        <v>1227744.8859999999</v>
      </c>
      <c r="I3623" s="54" t="s">
        <v>21</v>
      </c>
      <c r="J3623" s="55">
        <v>39630</v>
      </c>
    </row>
    <row r="3624" spans="1:10" x14ac:dyDescent="0.3">
      <c r="A3624" s="54" t="s">
        <v>3243</v>
      </c>
      <c r="B3624" s="54">
        <v>6330</v>
      </c>
      <c r="C3624" s="56" t="s">
        <v>23</v>
      </c>
      <c r="D3624" s="54" t="s">
        <v>3250</v>
      </c>
      <c r="E3624" s="54">
        <v>1708</v>
      </c>
      <c r="F3624" s="54" t="s">
        <v>3240</v>
      </c>
      <c r="G3624" s="54">
        <v>2678614.2990000001</v>
      </c>
      <c r="H3624" s="54">
        <v>1228911.5730000001</v>
      </c>
      <c r="I3624" s="54" t="s">
        <v>21</v>
      </c>
      <c r="J3624" s="55">
        <v>39630</v>
      </c>
    </row>
    <row r="3625" spans="1:10" x14ac:dyDescent="0.3">
      <c r="A3625" s="54" t="s">
        <v>3243</v>
      </c>
      <c r="B3625" s="54">
        <v>6330</v>
      </c>
      <c r="C3625" s="56" t="s">
        <v>23</v>
      </c>
      <c r="D3625" s="54" t="s">
        <v>3241</v>
      </c>
      <c r="E3625" s="54">
        <v>1711</v>
      </c>
      <c r="F3625" s="54" t="s">
        <v>3240</v>
      </c>
      <c r="G3625" s="54">
        <v>2678785.5440000002</v>
      </c>
      <c r="H3625" s="54">
        <v>1226402.8149999999</v>
      </c>
      <c r="I3625" s="54" t="s">
        <v>21</v>
      </c>
      <c r="J3625" s="55">
        <v>39630</v>
      </c>
    </row>
    <row r="3626" spans="1:10" x14ac:dyDescent="0.3">
      <c r="A3626" s="54" t="s">
        <v>3265</v>
      </c>
      <c r="B3626" s="54">
        <v>6331</v>
      </c>
      <c r="C3626" s="56" t="s">
        <v>23</v>
      </c>
      <c r="D3626" s="54" t="s">
        <v>3243</v>
      </c>
      <c r="E3626" s="54">
        <v>1702</v>
      </c>
      <c r="F3626" s="54" t="s">
        <v>3240</v>
      </c>
      <c r="G3626" s="54">
        <v>2674075.0890000002</v>
      </c>
      <c r="H3626" s="54">
        <v>1230708.7549999999</v>
      </c>
      <c r="I3626" s="54" t="s">
        <v>21</v>
      </c>
      <c r="J3626" s="55">
        <v>39630</v>
      </c>
    </row>
    <row r="3627" spans="1:10" x14ac:dyDescent="0.3">
      <c r="A3627" s="54" t="s">
        <v>3265</v>
      </c>
      <c r="B3627" s="54">
        <v>6331</v>
      </c>
      <c r="C3627" s="56" t="s">
        <v>23</v>
      </c>
      <c r="D3627" s="54" t="s">
        <v>3265</v>
      </c>
      <c r="E3627" s="54">
        <v>1703</v>
      </c>
      <c r="F3627" s="54" t="s">
        <v>3240</v>
      </c>
      <c r="G3627" s="54">
        <v>2674455.0690000001</v>
      </c>
      <c r="H3627" s="54">
        <v>1225618.2169999999</v>
      </c>
      <c r="I3627" s="54" t="s">
        <v>21</v>
      </c>
      <c r="J3627" s="55">
        <v>39630</v>
      </c>
    </row>
    <row r="3628" spans="1:10" x14ac:dyDescent="0.3">
      <c r="A3628" s="54" t="s">
        <v>3267</v>
      </c>
      <c r="B3628" s="54">
        <v>6332</v>
      </c>
      <c r="C3628" s="56" t="s">
        <v>23</v>
      </c>
      <c r="D3628" s="54" t="s">
        <v>3243</v>
      </c>
      <c r="E3628" s="54">
        <v>1702</v>
      </c>
      <c r="F3628" s="54" t="s">
        <v>3240</v>
      </c>
      <c r="G3628" s="54">
        <v>2675049.088</v>
      </c>
      <c r="H3628" s="54">
        <v>1229165.4080000001</v>
      </c>
      <c r="I3628" s="54" t="s">
        <v>21</v>
      </c>
      <c r="J3628" s="55">
        <v>39630</v>
      </c>
    </row>
    <row r="3629" spans="1:10" x14ac:dyDescent="0.3">
      <c r="A3629" s="54" t="s">
        <v>3267</v>
      </c>
      <c r="B3629" s="54">
        <v>6332</v>
      </c>
      <c r="C3629" s="56" t="s">
        <v>23</v>
      </c>
      <c r="D3629" s="54" t="s">
        <v>3265</v>
      </c>
      <c r="E3629" s="54">
        <v>1703</v>
      </c>
      <c r="F3629" s="54" t="s">
        <v>3240</v>
      </c>
      <c r="G3629" s="54">
        <v>2674597.3480000002</v>
      </c>
      <c r="H3629" s="54">
        <v>1228361.9140000001</v>
      </c>
      <c r="I3629" s="54" t="s">
        <v>21</v>
      </c>
      <c r="J3629" s="55">
        <v>39630</v>
      </c>
    </row>
    <row r="3630" spans="1:10" x14ac:dyDescent="0.3">
      <c r="A3630" s="54" t="s">
        <v>3266</v>
      </c>
      <c r="B3630" s="54">
        <v>6333</v>
      </c>
      <c r="C3630" s="56" t="s">
        <v>23</v>
      </c>
      <c r="D3630" s="54" t="s">
        <v>3265</v>
      </c>
      <c r="E3630" s="54">
        <v>1703</v>
      </c>
      <c r="F3630" s="54" t="s">
        <v>3240</v>
      </c>
      <c r="G3630" s="54">
        <v>2676359.8769999999</v>
      </c>
      <c r="H3630" s="54">
        <v>1224925.4879999999</v>
      </c>
      <c r="I3630" s="54" t="s">
        <v>21</v>
      </c>
      <c r="J3630" s="55">
        <v>39630</v>
      </c>
    </row>
    <row r="3631" spans="1:10" x14ac:dyDescent="0.3">
      <c r="A3631" s="54" t="s">
        <v>3242</v>
      </c>
      <c r="B3631" s="54">
        <v>6340</v>
      </c>
      <c r="C3631" s="56" t="s">
        <v>23</v>
      </c>
      <c r="D3631" s="54" t="s">
        <v>3242</v>
      </c>
      <c r="E3631" s="54">
        <v>1701</v>
      </c>
      <c r="F3631" s="54" t="s">
        <v>3240</v>
      </c>
      <c r="G3631" s="54">
        <v>2683202.517</v>
      </c>
      <c r="H3631" s="54">
        <v>1228006.2830000001</v>
      </c>
      <c r="I3631" s="54" t="s">
        <v>21</v>
      </c>
      <c r="J3631" s="55">
        <v>39630</v>
      </c>
    </row>
    <row r="3632" spans="1:10" x14ac:dyDescent="0.3">
      <c r="A3632" s="54" t="s">
        <v>3242</v>
      </c>
      <c r="B3632" s="54">
        <v>6340</v>
      </c>
      <c r="C3632" s="56" t="s">
        <v>23</v>
      </c>
      <c r="D3632" s="54" t="s">
        <v>3260</v>
      </c>
      <c r="E3632" s="54">
        <v>1705</v>
      </c>
      <c r="F3632" s="54" t="s">
        <v>3240</v>
      </c>
      <c r="G3632" s="54">
        <v>2685033.2990000001</v>
      </c>
      <c r="H3632" s="54">
        <v>1227166.1299999999</v>
      </c>
      <c r="I3632" s="54" t="s">
        <v>21</v>
      </c>
      <c r="J3632" s="55">
        <v>39630</v>
      </c>
    </row>
    <row r="3633" spans="1:10" x14ac:dyDescent="0.3">
      <c r="A3633" s="54" t="s">
        <v>3242</v>
      </c>
      <c r="B3633" s="54">
        <v>6340</v>
      </c>
      <c r="C3633" s="56" t="s">
        <v>23</v>
      </c>
      <c r="D3633" s="54" t="s">
        <v>3241</v>
      </c>
      <c r="E3633" s="54">
        <v>1711</v>
      </c>
      <c r="F3633" s="54" t="s">
        <v>3240</v>
      </c>
      <c r="G3633" s="54">
        <v>2681406.1260000002</v>
      </c>
      <c r="H3633" s="54">
        <v>1226472.3470000001</v>
      </c>
      <c r="I3633" s="54" t="s">
        <v>21</v>
      </c>
      <c r="J3633" s="55">
        <v>39630</v>
      </c>
    </row>
    <row r="3634" spans="1:10" x14ac:dyDescent="0.3">
      <c r="A3634" s="54" t="s">
        <v>3261</v>
      </c>
      <c r="B3634" s="54">
        <v>6340</v>
      </c>
      <c r="C3634" s="56" t="s">
        <v>98</v>
      </c>
      <c r="D3634" s="54" t="s">
        <v>4213</v>
      </c>
      <c r="E3634" s="54">
        <v>4</v>
      </c>
      <c r="F3634" s="54" t="s">
        <v>4195</v>
      </c>
      <c r="G3634" s="54">
        <v>2686089.2059999998</v>
      </c>
      <c r="H3634" s="54">
        <v>1230648.6089999999</v>
      </c>
      <c r="I3634" s="54" t="s">
        <v>21</v>
      </c>
      <c r="J3634" s="55">
        <v>39630</v>
      </c>
    </row>
    <row r="3635" spans="1:10" x14ac:dyDescent="0.3">
      <c r="A3635" s="54" t="s">
        <v>3261</v>
      </c>
      <c r="B3635" s="54">
        <v>6340</v>
      </c>
      <c r="C3635" s="56" t="s">
        <v>98</v>
      </c>
      <c r="D3635" s="54" t="s">
        <v>4212</v>
      </c>
      <c r="E3635" s="54">
        <v>295</v>
      </c>
      <c r="F3635" s="54" t="s">
        <v>4195</v>
      </c>
      <c r="G3635" s="54">
        <v>2685853.122</v>
      </c>
      <c r="H3635" s="54">
        <v>1232031.97</v>
      </c>
      <c r="I3635" s="54" t="s">
        <v>21</v>
      </c>
      <c r="J3635" s="55">
        <v>39630</v>
      </c>
    </row>
    <row r="3636" spans="1:10" x14ac:dyDescent="0.3">
      <c r="A3636" s="54" t="s">
        <v>3261</v>
      </c>
      <c r="B3636" s="54">
        <v>6340</v>
      </c>
      <c r="C3636" s="56" t="s">
        <v>98</v>
      </c>
      <c r="D3636" s="54" t="s">
        <v>3260</v>
      </c>
      <c r="E3636" s="54">
        <v>1705</v>
      </c>
      <c r="F3636" s="54" t="s">
        <v>3240</v>
      </c>
      <c r="G3636" s="54">
        <v>2686403.648</v>
      </c>
      <c r="H3636" s="54">
        <v>1230098.8030000001</v>
      </c>
      <c r="I3636" s="54" t="s">
        <v>21</v>
      </c>
      <c r="J3636" s="55">
        <v>39630</v>
      </c>
    </row>
    <row r="3637" spans="1:10" x14ac:dyDescent="0.3">
      <c r="A3637" s="54" t="s">
        <v>3253</v>
      </c>
      <c r="B3637" s="54">
        <v>6343</v>
      </c>
      <c r="C3637" s="56" t="s">
        <v>46</v>
      </c>
      <c r="D3637" s="54" t="s">
        <v>3251</v>
      </c>
      <c r="E3637" s="54">
        <v>1707</v>
      </c>
      <c r="F3637" s="54" t="s">
        <v>3240</v>
      </c>
      <c r="G3637" s="54">
        <v>2677254.1540000001</v>
      </c>
      <c r="H3637" s="54">
        <v>1221460.672</v>
      </c>
      <c r="I3637" s="54" t="s">
        <v>21</v>
      </c>
      <c r="J3637" s="55">
        <v>39630</v>
      </c>
    </row>
    <row r="3638" spans="1:10" x14ac:dyDescent="0.3">
      <c r="A3638" s="54" t="s">
        <v>3252</v>
      </c>
      <c r="B3638" s="54">
        <v>6343</v>
      </c>
      <c r="C3638" s="56" t="s">
        <v>98</v>
      </c>
      <c r="D3638" s="54" t="s">
        <v>3251</v>
      </c>
      <c r="E3638" s="54">
        <v>1707</v>
      </c>
      <c r="F3638" s="54" t="s">
        <v>3240</v>
      </c>
      <c r="G3638" s="54">
        <v>2676035.6830000002</v>
      </c>
      <c r="H3638" s="54">
        <v>1222832.8289999999</v>
      </c>
      <c r="I3638" s="54" t="s">
        <v>21</v>
      </c>
      <c r="J3638" s="55">
        <v>39630</v>
      </c>
    </row>
    <row r="3639" spans="1:10" x14ac:dyDescent="0.3">
      <c r="A3639" s="54" t="s">
        <v>3251</v>
      </c>
      <c r="B3639" s="54">
        <v>6343</v>
      </c>
      <c r="C3639" s="56" t="s">
        <v>44</v>
      </c>
      <c r="D3639" s="54" t="s">
        <v>3251</v>
      </c>
      <c r="E3639" s="54">
        <v>1707</v>
      </c>
      <c r="F3639" s="54" t="s">
        <v>3240</v>
      </c>
      <c r="G3639" s="54">
        <v>2677404.2519999999</v>
      </c>
      <c r="H3639" s="54">
        <v>1219772.746</v>
      </c>
      <c r="I3639" s="54" t="s">
        <v>21</v>
      </c>
      <c r="J3639" s="55">
        <v>39630</v>
      </c>
    </row>
    <row r="3640" spans="1:10" x14ac:dyDescent="0.3">
      <c r="A3640" s="54" t="s">
        <v>3254</v>
      </c>
      <c r="B3640" s="54">
        <v>6343</v>
      </c>
      <c r="C3640" s="56" t="s">
        <v>23</v>
      </c>
      <c r="D3640" s="54" t="s">
        <v>3251</v>
      </c>
      <c r="E3640" s="54">
        <v>1707</v>
      </c>
      <c r="F3640" s="54" t="s">
        <v>3240</v>
      </c>
      <c r="G3640" s="54">
        <v>2675410.8930000002</v>
      </c>
      <c r="H3640" s="54">
        <v>1222026.95</v>
      </c>
      <c r="I3640" s="54" t="s">
        <v>21</v>
      </c>
      <c r="J3640" s="55">
        <v>39630</v>
      </c>
    </row>
    <row r="3641" spans="1:10" x14ac:dyDescent="0.3">
      <c r="A3641" s="54" t="s">
        <v>3535</v>
      </c>
      <c r="B3641" s="54">
        <v>6344</v>
      </c>
      <c r="C3641" s="56" t="s">
        <v>23</v>
      </c>
      <c r="D3641" s="54" t="s">
        <v>3535</v>
      </c>
      <c r="E3641" s="54">
        <v>1064</v>
      </c>
      <c r="F3641" s="54" t="s">
        <v>3442</v>
      </c>
      <c r="G3641" s="54">
        <v>2675669.4640000002</v>
      </c>
      <c r="H3641" s="54">
        <v>1218856.203</v>
      </c>
      <c r="I3641" s="54" t="s">
        <v>21</v>
      </c>
      <c r="J3641" s="55">
        <v>39630</v>
      </c>
    </row>
    <row r="3642" spans="1:10" x14ac:dyDescent="0.3">
      <c r="A3642" s="54" t="s">
        <v>3260</v>
      </c>
      <c r="B3642" s="54">
        <v>6345</v>
      </c>
      <c r="C3642" s="56" t="s">
        <v>23</v>
      </c>
      <c r="D3642" s="54" t="s">
        <v>3242</v>
      </c>
      <c r="E3642" s="54">
        <v>1701</v>
      </c>
      <c r="F3642" s="54" t="s">
        <v>3240</v>
      </c>
      <c r="G3642" s="54">
        <v>2685139.7930000001</v>
      </c>
      <c r="H3642" s="54">
        <v>1228732.98</v>
      </c>
      <c r="I3642" s="54" t="s">
        <v>21</v>
      </c>
      <c r="J3642" s="55">
        <v>39630</v>
      </c>
    </row>
    <row r="3643" spans="1:10" x14ac:dyDescent="0.3">
      <c r="A3643" s="54" t="s">
        <v>3260</v>
      </c>
      <c r="B3643" s="54">
        <v>6345</v>
      </c>
      <c r="C3643" s="56" t="s">
        <v>23</v>
      </c>
      <c r="D3643" s="54" t="s">
        <v>3260</v>
      </c>
      <c r="E3643" s="54">
        <v>1705</v>
      </c>
      <c r="F3643" s="54" t="s">
        <v>3240</v>
      </c>
      <c r="G3643" s="54">
        <v>2686791.361</v>
      </c>
      <c r="H3643" s="54">
        <v>1228422.351</v>
      </c>
      <c r="I3643" s="54" t="s">
        <v>21</v>
      </c>
      <c r="J3643" s="55">
        <v>39630</v>
      </c>
    </row>
    <row r="3644" spans="1:10" x14ac:dyDescent="0.3">
      <c r="A3644" s="54" t="s">
        <v>3525</v>
      </c>
      <c r="B3644" s="54">
        <v>6353</v>
      </c>
      <c r="C3644" s="56" t="s">
        <v>23</v>
      </c>
      <c r="D3644" s="54" t="s">
        <v>3544</v>
      </c>
      <c r="E3644" s="54">
        <v>1056</v>
      </c>
      <c r="F3644" s="54" t="s">
        <v>3442</v>
      </c>
      <c r="G3644" s="54">
        <v>2676141.227</v>
      </c>
      <c r="H3644" s="54">
        <v>1211661.496</v>
      </c>
      <c r="I3644" s="54" t="s">
        <v>21</v>
      </c>
      <c r="J3644" s="55">
        <v>39630</v>
      </c>
    </row>
    <row r="3645" spans="1:10" x14ac:dyDescent="0.3">
      <c r="A3645" s="54" t="s">
        <v>3525</v>
      </c>
      <c r="B3645" s="54">
        <v>6353</v>
      </c>
      <c r="C3645" s="56" t="s">
        <v>23</v>
      </c>
      <c r="D3645" s="54" t="s">
        <v>3525</v>
      </c>
      <c r="E3645" s="54">
        <v>1069</v>
      </c>
      <c r="F3645" s="54" t="s">
        <v>3442</v>
      </c>
      <c r="G3645" s="54">
        <v>2675540.3530000001</v>
      </c>
      <c r="H3645" s="54">
        <v>1210249.2069999999</v>
      </c>
      <c r="I3645" s="54" t="s">
        <v>21</v>
      </c>
      <c r="J3645" s="55">
        <v>39630</v>
      </c>
    </row>
    <row r="3646" spans="1:10" x14ac:dyDescent="0.3">
      <c r="A3646" s="54" t="s">
        <v>3526</v>
      </c>
      <c r="B3646" s="54">
        <v>6354</v>
      </c>
      <c r="C3646" s="56" t="s">
        <v>23</v>
      </c>
      <c r="D3646" s="54" t="s">
        <v>3526</v>
      </c>
      <c r="E3646" s="54">
        <v>1068</v>
      </c>
      <c r="F3646" s="54" t="s">
        <v>3442</v>
      </c>
      <c r="G3646" s="54">
        <v>2680020.4720000001</v>
      </c>
      <c r="H3646" s="54">
        <v>1207610.425</v>
      </c>
      <c r="I3646" s="54" t="s">
        <v>21</v>
      </c>
      <c r="J3646" s="55">
        <v>39630</v>
      </c>
    </row>
    <row r="3647" spans="1:10" x14ac:dyDescent="0.3">
      <c r="A3647" s="54" t="s">
        <v>3526</v>
      </c>
      <c r="B3647" s="54">
        <v>6354</v>
      </c>
      <c r="C3647" s="56" t="s">
        <v>23</v>
      </c>
      <c r="D3647" s="54" t="s">
        <v>3525</v>
      </c>
      <c r="E3647" s="54">
        <v>1069</v>
      </c>
      <c r="F3647" s="54" t="s">
        <v>3442</v>
      </c>
      <c r="G3647" s="54">
        <v>2678884.861</v>
      </c>
      <c r="H3647" s="54">
        <v>1209369.425</v>
      </c>
      <c r="I3647" s="54" t="s">
        <v>21</v>
      </c>
      <c r="J3647" s="55">
        <v>39630</v>
      </c>
    </row>
    <row r="3648" spans="1:10" x14ac:dyDescent="0.3">
      <c r="A3648" s="54" t="s">
        <v>3378</v>
      </c>
      <c r="B3648" s="54">
        <v>6356</v>
      </c>
      <c r="C3648" s="56" t="s">
        <v>23</v>
      </c>
      <c r="D3648" s="54" t="s">
        <v>3526</v>
      </c>
      <c r="E3648" s="54">
        <v>1068</v>
      </c>
      <c r="F3648" s="54" t="s">
        <v>3442</v>
      </c>
      <c r="G3648" s="54">
        <v>2678996.2110000001</v>
      </c>
      <c r="H3648" s="54">
        <v>1210410.1000000001</v>
      </c>
      <c r="I3648" s="54" t="s">
        <v>21</v>
      </c>
      <c r="J3648" s="55">
        <v>39630</v>
      </c>
    </row>
    <row r="3649" spans="1:10" x14ac:dyDescent="0.3">
      <c r="A3649" s="54" t="s">
        <v>3378</v>
      </c>
      <c r="B3649" s="54">
        <v>6356</v>
      </c>
      <c r="C3649" s="56" t="s">
        <v>23</v>
      </c>
      <c r="D3649" s="54" t="s">
        <v>3525</v>
      </c>
      <c r="E3649" s="54">
        <v>1069</v>
      </c>
      <c r="F3649" s="54" t="s">
        <v>3442</v>
      </c>
      <c r="G3649" s="54">
        <v>2678337.9759999998</v>
      </c>
      <c r="H3649" s="54">
        <v>1209969.071</v>
      </c>
      <c r="I3649" s="54" t="s">
        <v>21</v>
      </c>
      <c r="J3649" s="55">
        <v>39630</v>
      </c>
    </row>
    <row r="3650" spans="1:10" x14ac:dyDescent="0.3">
      <c r="A3650" s="54" t="s">
        <v>3378</v>
      </c>
      <c r="B3650" s="54">
        <v>6356</v>
      </c>
      <c r="C3650" s="56" t="s">
        <v>23</v>
      </c>
      <c r="D3650" s="54" t="s">
        <v>3372</v>
      </c>
      <c r="E3650" s="54">
        <v>1362</v>
      </c>
      <c r="F3650" s="54" t="s">
        <v>3350</v>
      </c>
      <c r="G3650" s="54">
        <v>2680884.81</v>
      </c>
      <c r="H3650" s="54">
        <v>1209793.2960000001</v>
      </c>
      <c r="I3650" s="54" t="s">
        <v>21</v>
      </c>
      <c r="J3650" s="55">
        <v>39630</v>
      </c>
    </row>
    <row r="3651" spans="1:10" x14ac:dyDescent="0.3">
      <c r="A3651" s="54" t="s">
        <v>3309</v>
      </c>
      <c r="B3651" s="54">
        <v>6362</v>
      </c>
      <c r="C3651" s="56" t="s">
        <v>23</v>
      </c>
      <c r="D3651" s="54" t="s">
        <v>3316</v>
      </c>
      <c r="E3651" s="54">
        <v>1506</v>
      </c>
      <c r="F3651" s="54" t="s">
        <v>3302</v>
      </c>
      <c r="G3651" s="54">
        <v>2667840.9989999998</v>
      </c>
      <c r="H3651" s="54">
        <v>1201939.5560000001</v>
      </c>
      <c r="I3651" s="54" t="s">
        <v>21</v>
      </c>
      <c r="J3651" s="55">
        <v>39630</v>
      </c>
    </row>
    <row r="3652" spans="1:10" x14ac:dyDescent="0.3">
      <c r="A3652" s="54" t="s">
        <v>3309</v>
      </c>
      <c r="B3652" s="54">
        <v>6362</v>
      </c>
      <c r="C3652" s="56" t="s">
        <v>23</v>
      </c>
      <c r="D3652" s="54" t="s">
        <v>3314</v>
      </c>
      <c r="E3652" s="54">
        <v>1509</v>
      </c>
      <c r="F3652" s="54" t="s">
        <v>3302</v>
      </c>
      <c r="G3652" s="54">
        <v>2668782.577</v>
      </c>
      <c r="H3652" s="54">
        <v>1202239.895</v>
      </c>
      <c r="I3652" s="54" t="s">
        <v>21</v>
      </c>
      <c r="J3652" s="55">
        <v>39630</v>
      </c>
    </row>
    <row r="3653" spans="1:10" x14ac:dyDescent="0.3">
      <c r="A3653" s="54" t="s">
        <v>3309</v>
      </c>
      <c r="B3653" s="54">
        <v>6362</v>
      </c>
      <c r="C3653" s="56" t="s">
        <v>23</v>
      </c>
      <c r="D3653" s="54" t="s">
        <v>3309</v>
      </c>
      <c r="E3653" s="54">
        <v>1510</v>
      </c>
      <c r="F3653" s="54" t="s">
        <v>3302</v>
      </c>
      <c r="G3653" s="54">
        <v>2668686.8739999998</v>
      </c>
      <c r="H3653" s="54">
        <v>1202881</v>
      </c>
      <c r="I3653" s="54" t="s">
        <v>21</v>
      </c>
      <c r="J3653" s="55">
        <v>39630</v>
      </c>
    </row>
    <row r="3654" spans="1:10" x14ac:dyDescent="0.3">
      <c r="A3654" s="54" t="s">
        <v>3311</v>
      </c>
      <c r="B3654" s="54">
        <v>6363</v>
      </c>
      <c r="C3654" s="56" t="s">
        <v>46</v>
      </c>
      <c r="D3654" s="54" t="s">
        <v>3315</v>
      </c>
      <c r="E3654" s="54">
        <v>1505</v>
      </c>
      <c r="F3654" s="54" t="s">
        <v>3302</v>
      </c>
      <c r="G3654" s="54">
        <v>2672863.4679999999</v>
      </c>
      <c r="H3654" s="54">
        <v>1205410.2350000001</v>
      </c>
      <c r="I3654" s="54" t="s">
        <v>21</v>
      </c>
      <c r="J3654" s="55">
        <v>39630</v>
      </c>
    </row>
    <row r="3655" spans="1:10" x14ac:dyDescent="0.3">
      <c r="A3655" s="54" t="s">
        <v>3311</v>
      </c>
      <c r="B3655" s="54">
        <v>6363</v>
      </c>
      <c r="C3655" s="56" t="s">
        <v>46</v>
      </c>
      <c r="D3655" s="54" t="s">
        <v>3309</v>
      </c>
      <c r="E3655" s="54">
        <v>1510</v>
      </c>
      <c r="F3655" s="54" t="s">
        <v>3302</v>
      </c>
      <c r="G3655" s="54">
        <v>2671196.25</v>
      </c>
      <c r="H3655" s="54">
        <v>1205405.628</v>
      </c>
      <c r="I3655" s="54" t="s">
        <v>21</v>
      </c>
      <c r="J3655" s="55">
        <v>39630</v>
      </c>
    </row>
    <row r="3656" spans="1:10" x14ac:dyDescent="0.3">
      <c r="A3656" s="54" t="s">
        <v>3312</v>
      </c>
      <c r="B3656" s="54">
        <v>6363</v>
      </c>
      <c r="C3656" s="56" t="s">
        <v>54</v>
      </c>
      <c r="D3656" s="54" t="s">
        <v>3309</v>
      </c>
      <c r="E3656" s="54">
        <v>1510</v>
      </c>
      <c r="F3656" s="54" t="s">
        <v>3302</v>
      </c>
      <c r="G3656" s="54">
        <v>2669413.5240000002</v>
      </c>
      <c r="H3656" s="54">
        <v>1203862.9580000001</v>
      </c>
      <c r="I3656" s="54" t="s">
        <v>21</v>
      </c>
      <c r="J3656" s="55">
        <v>39630</v>
      </c>
    </row>
    <row r="3657" spans="1:10" x14ac:dyDescent="0.3">
      <c r="A3657" s="54" t="s">
        <v>3313</v>
      </c>
      <c r="B3657" s="54">
        <v>6363</v>
      </c>
      <c r="C3657" s="56" t="s">
        <v>23</v>
      </c>
      <c r="D3657" s="54" t="s">
        <v>3315</v>
      </c>
      <c r="E3657" s="54">
        <v>1505</v>
      </c>
      <c r="F3657" s="54" t="s">
        <v>3302</v>
      </c>
      <c r="G3657" s="54">
        <v>2672435.7689999999</v>
      </c>
      <c r="H3657" s="54">
        <v>1205056.487</v>
      </c>
      <c r="I3657" s="54" t="s">
        <v>21</v>
      </c>
      <c r="J3657" s="55">
        <v>39630</v>
      </c>
    </row>
    <row r="3658" spans="1:10" x14ac:dyDescent="0.3">
      <c r="A3658" s="54" t="s">
        <v>3313</v>
      </c>
      <c r="B3658" s="54">
        <v>6363</v>
      </c>
      <c r="C3658" s="56" t="s">
        <v>23</v>
      </c>
      <c r="D3658" s="54" t="s">
        <v>3309</v>
      </c>
      <c r="E3658" s="54">
        <v>1510</v>
      </c>
      <c r="F3658" s="54" t="s">
        <v>3302</v>
      </c>
      <c r="G3658" s="54">
        <v>2670874.2310000001</v>
      </c>
      <c r="H3658" s="54">
        <v>1204172.1270000001</v>
      </c>
      <c r="I3658" s="54" t="s">
        <v>21</v>
      </c>
      <c r="J3658" s="55">
        <v>39630</v>
      </c>
    </row>
    <row r="3659" spans="1:10" x14ac:dyDescent="0.3">
      <c r="A3659" s="54" t="s">
        <v>3310</v>
      </c>
      <c r="B3659" s="54">
        <v>6365</v>
      </c>
      <c r="C3659" s="56" t="s">
        <v>23</v>
      </c>
      <c r="D3659" s="54" t="s">
        <v>3537</v>
      </c>
      <c r="E3659" s="54">
        <v>1061</v>
      </c>
      <c r="F3659" s="54" t="s">
        <v>3442</v>
      </c>
      <c r="G3659" s="54">
        <v>2673481.7319999998</v>
      </c>
      <c r="H3659" s="54">
        <v>1206007.841</v>
      </c>
      <c r="I3659" s="54" t="s">
        <v>21</v>
      </c>
      <c r="J3659" s="55">
        <v>39630</v>
      </c>
    </row>
    <row r="3660" spans="1:10" x14ac:dyDescent="0.3">
      <c r="A3660" s="54" t="s">
        <v>3310</v>
      </c>
      <c r="B3660" s="54">
        <v>6365</v>
      </c>
      <c r="C3660" s="56" t="s">
        <v>23</v>
      </c>
      <c r="D3660" s="54" t="s">
        <v>3309</v>
      </c>
      <c r="E3660" s="54">
        <v>1510</v>
      </c>
      <c r="F3660" s="54" t="s">
        <v>3302</v>
      </c>
      <c r="G3660" s="54">
        <v>2670549.9819999998</v>
      </c>
      <c r="H3660" s="54">
        <v>1205260.568</v>
      </c>
      <c r="I3660" s="54" t="s">
        <v>21</v>
      </c>
      <c r="J3660" s="55">
        <v>39630</v>
      </c>
    </row>
    <row r="3661" spans="1:10" x14ac:dyDescent="0.3">
      <c r="A3661" s="54" t="s">
        <v>3320</v>
      </c>
      <c r="B3661" s="54">
        <v>6370</v>
      </c>
      <c r="C3661" s="54">
        <v>41</v>
      </c>
      <c r="D3661" s="54" t="s">
        <v>3317</v>
      </c>
      <c r="E3661" s="54">
        <v>1508</v>
      </c>
      <c r="F3661" s="54" t="s">
        <v>3302</v>
      </c>
      <c r="G3661" s="54">
        <v>2672368.8590000002</v>
      </c>
      <c r="H3661" s="54">
        <v>1200481.047</v>
      </c>
      <c r="I3661" s="54" t="s">
        <v>21</v>
      </c>
      <c r="J3661" s="55">
        <v>39630</v>
      </c>
    </row>
    <row r="3662" spans="1:10" x14ac:dyDescent="0.3">
      <c r="A3662" s="54" t="s">
        <v>3314</v>
      </c>
      <c r="B3662" s="54">
        <v>6370</v>
      </c>
      <c r="C3662" s="56" t="s">
        <v>23</v>
      </c>
      <c r="D3662" s="54" t="s">
        <v>3316</v>
      </c>
      <c r="E3662" s="54">
        <v>1506</v>
      </c>
      <c r="F3662" s="54" t="s">
        <v>3302</v>
      </c>
      <c r="G3662" s="54">
        <v>2668809.3560000001</v>
      </c>
      <c r="H3662" s="54">
        <v>1201557.2749999999</v>
      </c>
      <c r="I3662" s="54" t="s">
        <v>21</v>
      </c>
      <c r="J3662" s="55">
        <v>39630</v>
      </c>
    </row>
    <row r="3663" spans="1:10" x14ac:dyDescent="0.3">
      <c r="A3663" s="54" t="s">
        <v>3314</v>
      </c>
      <c r="B3663" s="54">
        <v>6370</v>
      </c>
      <c r="C3663" s="56" t="s">
        <v>23</v>
      </c>
      <c r="D3663" s="54" t="s">
        <v>3317</v>
      </c>
      <c r="E3663" s="54">
        <v>1508</v>
      </c>
      <c r="F3663" s="54" t="s">
        <v>3302</v>
      </c>
      <c r="G3663" s="54">
        <v>2671248.1230000001</v>
      </c>
      <c r="H3663" s="54">
        <v>1201114.3929999999</v>
      </c>
      <c r="I3663" s="54" t="s">
        <v>21</v>
      </c>
      <c r="J3663" s="55">
        <v>39630</v>
      </c>
    </row>
    <row r="3664" spans="1:10" x14ac:dyDescent="0.3">
      <c r="A3664" s="54" t="s">
        <v>3314</v>
      </c>
      <c r="B3664" s="54">
        <v>6370</v>
      </c>
      <c r="C3664" s="56" t="s">
        <v>23</v>
      </c>
      <c r="D3664" s="54" t="s">
        <v>3314</v>
      </c>
      <c r="E3664" s="54">
        <v>1509</v>
      </c>
      <c r="F3664" s="54" t="s">
        <v>3302</v>
      </c>
      <c r="G3664" s="54">
        <v>2670503.7790000001</v>
      </c>
      <c r="H3664" s="54">
        <v>1200940.5460000001</v>
      </c>
      <c r="I3664" s="54" t="s">
        <v>21</v>
      </c>
      <c r="J3664" s="55">
        <v>39630</v>
      </c>
    </row>
    <row r="3665" spans="1:10" x14ac:dyDescent="0.3">
      <c r="A3665" s="54" t="s">
        <v>3316</v>
      </c>
      <c r="B3665" s="54">
        <v>6372</v>
      </c>
      <c r="C3665" s="56" t="s">
        <v>23</v>
      </c>
      <c r="D3665" s="54" t="s">
        <v>3316</v>
      </c>
      <c r="E3665" s="54">
        <v>1506</v>
      </c>
      <c r="F3665" s="54" t="s">
        <v>3302</v>
      </c>
      <c r="G3665" s="54">
        <v>2666992.1370000001</v>
      </c>
      <c r="H3665" s="54">
        <v>1199482.743</v>
      </c>
      <c r="I3665" s="54" t="s">
        <v>21</v>
      </c>
      <c r="J3665" s="55">
        <v>39630</v>
      </c>
    </row>
    <row r="3666" spans="1:10" x14ac:dyDescent="0.3">
      <c r="A3666" s="54" t="s">
        <v>3316</v>
      </c>
      <c r="B3666" s="54">
        <v>6372</v>
      </c>
      <c r="C3666" s="56" t="s">
        <v>23</v>
      </c>
      <c r="D3666" s="54" t="s">
        <v>3314</v>
      </c>
      <c r="E3666" s="54">
        <v>1509</v>
      </c>
      <c r="F3666" s="54" t="s">
        <v>3302</v>
      </c>
      <c r="G3666" s="54">
        <v>2669266.1039999998</v>
      </c>
      <c r="H3666" s="54">
        <v>1201003.621</v>
      </c>
      <c r="I3666" s="54" t="s">
        <v>21</v>
      </c>
      <c r="J3666" s="55">
        <v>39630</v>
      </c>
    </row>
    <row r="3667" spans="1:10" x14ac:dyDescent="0.3">
      <c r="A3667" s="54" t="s">
        <v>3315</v>
      </c>
      <c r="B3667" s="54">
        <v>6373</v>
      </c>
      <c r="C3667" s="56" t="s">
        <v>23</v>
      </c>
      <c r="D3667" s="54" t="s">
        <v>3315</v>
      </c>
      <c r="E3667" s="54">
        <v>1505</v>
      </c>
      <c r="F3667" s="54" t="s">
        <v>3302</v>
      </c>
      <c r="G3667" s="54">
        <v>2673431.8769999999</v>
      </c>
      <c r="H3667" s="54">
        <v>1204505.193</v>
      </c>
      <c r="I3667" s="54" t="s">
        <v>21</v>
      </c>
      <c r="J3667" s="55">
        <v>39630</v>
      </c>
    </row>
    <row r="3668" spans="1:10" x14ac:dyDescent="0.3">
      <c r="A3668" s="54" t="s">
        <v>3315</v>
      </c>
      <c r="B3668" s="54">
        <v>6373</v>
      </c>
      <c r="C3668" s="56" t="s">
        <v>23</v>
      </c>
      <c r="D3668" s="54" t="s">
        <v>3314</v>
      </c>
      <c r="E3668" s="54">
        <v>1509</v>
      </c>
      <c r="F3668" s="54" t="s">
        <v>3302</v>
      </c>
      <c r="G3668" s="54">
        <v>2672193.9730000002</v>
      </c>
      <c r="H3668" s="54">
        <v>1203279.061</v>
      </c>
      <c r="I3668" s="54" t="s">
        <v>21</v>
      </c>
      <c r="J3668" s="55">
        <v>39630</v>
      </c>
    </row>
    <row r="3669" spans="1:10" x14ac:dyDescent="0.3">
      <c r="A3669" s="54" t="s">
        <v>3319</v>
      </c>
      <c r="B3669" s="54">
        <v>6374</v>
      </c>
      <c r="C3669" s="56" t="s">
        <v>23</v>
      </c>
      <c r="D3669" s="54" t="s">
        <v>3319</v>
      </c>
      <c r="E3669" s="54">
        <v>1502</v>
      </c>
      <c r="F3669" s="54" t="s">
        <v>3302</v>
      </c>
      <c r="G3669" s="54">
        <v>2674488.7170000002</v>
      </c>
      <c r="H3669" s="54">
        <v>1201869.037</v>
      </c>
      <c r="I3669" s="54" t="s">
        <v>21</v>
      </c>
      <c r="J3669" s="55">
        <v>39630</v>
      </c>
    </row>
    <row r="3670" spans="1:10" x14ac:dyDescent="0.3">
      <c r="A3670" s="54" t="s">
        <v>3319</v>
      </c>
      <c r="B3670" s="54">
        <v>6374</v>
      </c>
      <c r="C3670" s="56" t="s">
        <v>23</v>
      </c>
      <c r="D3670" s="54" t="s">
        <v>3315</v>
      </c>
      <c r="E3670" s="54">
        <v>1505</v>
      </c>
      <c r="F3670" s="54" t="s">
        <v>3302</v>
      </c>
      <c r="G3670" s="54">
        <v>2674336.2080000001</v>
      </c>
      <c r="H3670" s="54">
        <v>1203614.9099999999</v>
      </c>
      <c r="I3670" s="54" t="s">
        <v>21</v>
      </c>
      <c r="J3670" s="55">
        <v>39630</v>
      </c>
    </row>
    <row r="3671" spans="1:10" x14ac:dyDescent="0.3">
      <c r="A3671" s="54" t="s">
        <v>3319</v>
      </c>
      <c r="B3671" s="54">
        <v>6374</v>
      </c>
      <c r="C3671" s="56" t="s">
        <v>23</v>
      </c>
      <c r="D3671" s="54" t="s">
        <v>3317</v>
      </c>
      <c r="E3671" s="54">
        <v>1508</v>
      </c>
      <c r="F3671" s="54" t="s">
        <v>3302</v>
      </c>
      <c r="G3671" s="54">
        <v>2673605.915</v>
      </c>
      <c r="H3671" s="54">
        <v>1201021.77</v>
      </c>
      <c r="I3671" s="54" t="s">
        <v>21</v>
      </c>
      <c r="J3671" s="55">
        <v>39630</v>
      </c>
    </row>
    <row r="3672" spans="1:10" x14ac:dyDescent="0.3">
      <c r="A3672" s="54" t="s">
        <v>3329</v>
      </c>
      <c r="B3672" s="54">
        <v>6375</v>
      </c>
      <c r="C3672" s="56" t="s">
        <v>23</v>
      </c>
      <c r="D3672" s="54" t="s">
        <v>3329</v>
      </c>
      <c r="E3672" s="54">
        <v>1501</v>
      </c>
      <c r="F3672" s="54" t="s">
        <v>3302</v>
      </c>
      <c r="G3672" s="54">
        <v>2679091.0649999999</v>
      </c>
      <c r="H3672" s="54">
        <v>1197917.345</v>
      </c>
      <c r="I3672" s="54" t="s">
        <v>21</v>
      </c>
      <c r="J3672" s="55">
        <v>39630</v>
      </c>
    </row>
    <row r="3673" spans="1:10" x14ac:dyDescent="0.3">
      <c r="A3673" s="54" t="s">
        <v>3325</v>
      </c>
      <c r="B3673" s="54">
        <v>6376</v>
      </c>
      <c r="C3673" s="56" t="s">
        <v>23</v>
      </c>
      <c r="D3673" s="54" t="s">
        <v>3329</v>
      </c>
      <c r="E3673" s="54">
        <v>1501</v>
      </c>
      <c r="F3673" s="54" t="s">
        <v>3302</v>
      </c>
      <c r="G3673" s="54">
        <v>2679589.298</v>
      </c>
      <c r="H3673" s="54">
        <v>1200706.017</v>
      </c>
      <c r="I3673" s="54" t="s">
        <v>21</v>
      </c>
      <c r="J3673" s="55">
        <v>39630</v>
      </c>
    </row>
    <row r="3674" spans="1:10" x14ac:dyDescent="0.3">
      <c r="A3674" s="54" t="s">
        <v>3325</v>
      </c>
      <c r="B3674" s="54">
        <v>6376</v>
      </c>
      <c r="C3674" s="56" t="s">
        <v>23</v>
      </c>
      <c r="D3674" s="54" t="s">
        <v>3325</v>
      </c>
      <c r="E3674" s="54">
        <v>1504</v>
      </c>
      <c r="F3674" s="54" t="s">
        <v>3302</v>
      </c>
      <c r="G3674" s="54">
        <v>2682410.7680000002</v>
      </c>
      <c r="H3674" s="54">
        <v>1199693.5649999999</v>
      </c>
      <c r="I3674" s="54" t="s">
        <v>21</v>
      </c>
      <c r="J3674" s="55">
        <v>39630</v>
      </c>
    </row>
    <row r="3675" spans="1:10" x14ac:dyDescent="0.3">
      <c r="A3675" s="54" t="s">
        <v>3326</v>
      </c>
      <c r="B3675" s="54">
        <v>6377</v>
      </c>
      <c r="C3675" s="56" t="s">
        <v>23</v>
      </c>
      <c r="D3675" s="54" t="s">
        <v>3326</v>
      </c>
      <c r="E3675" s="54">
        <v>1215</v>
      </c>
      <c r="F3675" s="54" t="s">
        <v>3412</v>
      </c>
      <c r="G3675" s="54">
        <v>2686058.909</v>
      </c>
      <c r="H3675" s="54">
        <v>1202844.81</v>
      </c>
      <c r="I3675" s="54" t="s">
        <v>21</v>
      </c>
      <c r="J3675" s="55">
        <v>39630</v>
      </c>
    </row>
    <row r="3676" spans="1:10" x14ac:dyDescent="0.3">
      <c r="A3676" s="54" t="s">
        <v>3326</v>
      </c>
      <c r="B3676" s="54">
        <v>6377</v>
      </c>
      <c r="C3676" s="56" t="s">
        <v>23</v>
      </c>
      <c r="D3676" s="54" t="s">
        <v>3325</v>
      </c>
      <c r="E3676" s="54">
        <v>1504</v>
      </c>
      <c r="F3676" s="54" t="s">
        <v>3302</v>
      </c>
      <c r="G3676" s="54">
        <v>2685229.4130000002</v>
      </c>
      <c r="H3676" s="54">
        <v>1203111.67</v>
      </c>
      <c r="I3676" s="54" t="s">
        <v>21</v>
      </c>
      <c r="J3676" s="55">
        <v>39630</v>
      </c>
    </row>
    <row r="3677" spans="1:10" x14ac:dyDescent="0.3">
      <c r="A3677" s="54" t="s">
        <v>3318</v>
      </c>
      <c r="B3677" s="54">
        <v>6382</v>
      </c>
      <c r="C3677" s="56" t="s">
        <v>23</v>
      </c>
      <c r="D3677" s="54" t="s">
        <v>3317</v>
      </c>
      <c r="E3677" s="54">
        <v>1508</v>
      </c>
      <c r="F3677" s="54" t="s">
        <v>3302</v>
      </c>
      <c r="G3677" s="54">
        <v>2674071.0720000002</v>
      </c>
      <c r="H3677" s="54">
        <v>1199353.0449999999</v>
      </c>
      <c r="I3677" s="54" t="s">
        <v>21</v>
      </c>
      <c r="J3677" s="55">
        <v>39630</v>
      </c>
    </row>
    <row r="3678" spans="1:10" x14ac:dyDescent="0.3">
      <c r="A3678" s="54" t="s">
        <v>3308</v>
      </c>
      <c r="B3678" s="54">
        <v>6383</v>
      </c>
      <c r="C3678" s="56" t="s">
        <v>23</v>
      </c>
      <c r="D3678" s="54" t="s">
        <v>3308</v>
      </c>
      <c r="E3678" s="54">
        <v>1503</v>
      </c>
      <c r="F3678" s="54" t="s">
        <v>3302</v>
      </c>
      <c r="G3678" s="54">
        <v>2671954.6140000001</v>
      </c>
      <c r="H3678" s="54">
        <v>1197291.6470000001</v>
      </c>
      <c r="I3678" s="54" t="s">
        <v>21</v>
      </c>
      <c r="J3678" s="55">
        <v>39630</v>
      </c>
    </row>
    <row r="3679" spans="1:10" x14ac:dyDescent="0.3">
      <c r="A3679" s="54" t="s">
        <v>3308</v>
      </c>
      <c r="B3679" s="54">
        <v>6383</v>
      </c>
      <c r="C3679" s="56" t="s">
        <v>23</v>
      </c>
      <c r="D3679" s="54" t="s">
        <v>3303</v>
      </c>
      <c r="E3679" s="54">
        <v>1511</v>
      </c>
      <c r="F3679" s="54" t="s">
        <v>3302</v>
      </c>
      <c r="G3679" s="54">
        <v>2672857.4890000001</v>
      </c>
      <c r="H3679" s="54">
        <v>1198109.6969999999</v>
      </c>
      <c r="I3679" s="54" t="s">
        <v>21</v>
      </c>
      <c r="J3679" s="55">
        <v>39630</v>
      </c>
    </row>
    <row r="3680" spans="1:10" x14ac:dyDescent="0.3">
      <c r="A3680" s="54" t="s">
        <v>3307</v>
      </c>
      <c r="B3680" s="54">
        <v>6383</v>
      </c>
      <c r="C3680" s="56" t="s">
        <v>46</v>
      </c>
      <c r="D3680" s="54" t="s">
        <v>3317</v>
      </c>
      <c r="E3680" s="54">
        <v>1508</v>
      </c>
      <c r="F3680" s="54" t="s">
        <v>3302</v>
      </c>
      <c r="G3680" s="54">
        <v>2675951.4939999999</v>
      </c>
      <c r="H3680" s="54">
        <v>1198328.02</v>
      </c>
      <c r="I3680" s="54" t="s">
        <v>21</v>
      </c>
      <c r="J3680" s="55">
        <v>39630</v>
      </c>
    </row>
    <row r="3681" spans="1:10" x14ac:dyDescent="0.3">
      <c r="A3681" s="54" t="s">
        <v>3307</v>
      </c>
      <c r="B3681" s="54">
        <v>6383</v>
      </c>
      <c r="C3681" s="56" t="s">
        <v>46</v>
      </c>
      <c r="D3681" s="54" t="s">
        <v>3303</v>
      </c>
      <c r="E3681" s="54">
        <v>1511</v>
      </c>
      <c r="F3681" s="54" t="s">
        <v>3302</v>
      </c>
      <c r="G3681" s="54">
        <v>2676226.9840000002</v>
      </c>
      <c r="H3681" s="54">
        <v>1196911.327</v>
      </c>
      <c r="I3681" s="54" t="s">
        <v>21</v>
      </c>
      <c r="J3681" s="55">
        <v>39630</v>
      </c>
    </row>
    <row r="3682" spans="1:10" x14ac:dyDescent="0.3">
      <c r="A3682" s="54" t="s">
        <v>3328</v>
      </c>
      <c r="B3682" s="54">
        <v>6383</v>
      </c>
      <c r="C3682" s="56" t="s">
        <v>44</v>
      </c>
      <c r="D3682" s="54" t="s">
        <v>3308</v>
      </c>
      <c r="E3682" s="54">
        <v>1503</v>
      </c>
      <c r="F3682" s="54" t="s">
        <v>3302</v>
      </c>
      <c r="G3682" s="54">
        <v>2670087.3969999999</v>
      </c>
      <c r="H3682" s="54">
        <v>1197320.652</v>
      </c>
      <c r="I3682" s="54" t="s">
        <v>21</v>
      </c>
      <c r="J3682" s="55">
        <v>39630</v>
      </c>
    </row>
    <row r="3683" spans="1:10" x14ac:dyDescent="0.3">
      <c r="A3683" s="54" t="s">
        <v>3327</v>
      </c>
      <c r="B3683" s="54">
        <v>6383</v>
      </c>
      <c r="C3683" s="56" t="s">
        <v>98</v>
      </c>
      <c r="D3683" s="54" t="s">
        <v>3308</v>
      </c>
      <c r="E3683" s="54">
        <v>1503</v>
      </c>
      <c r="F3683" s="54" t="s">
        <v>3302</v>
      </c>
      <c r="G3683" s="54">
        <v>2670707.8760000002</v>
      </c>
      <c r="H3683" s="54">
        <v>1195940.6270000001</v>
      </c>
      <c r="I3683" s="54" t="s">
        <v>21</v>
      </c>
      <c r="J3683" s="55">
        <v>39630</v>
      </c>
    </row>
    <row r="3684" spans="1:10" x14ac:dyDescent="0.3">
      <c r="A3684" s="54" t="s">
        <v>3303</v>
      </c>
      <c r="B3684" s="54">
        <v>6386</v>
      </c>
      <c r="C3684" s="56" t="s">
        <v>23</v>
      </c>
      <c r="D3684" s="54" t="s">
        <v>3303</v>
      </c>
      <c r="E3684" s="54">
        <v>1511</v>
      </c>
      <c r="F3684" s="54" t="s">
        <v>3302</v>
      </c>
      <c r="G3684" s="54">
        <v>2671665.0060000001</v>
      </c>
      <c r="H3684" s="54">
        <v>1194279.6100000001</v>
      </c>
      <c r="I3684" s="54" t="s">
        <v>21</v>
      </c>
      <c r="J3684" s="55">
        <v>39630</v>
      </c>
    </row>
    <row r="3685" spans="1:10" x14ac:dyDescent="0.3">
      <c r="A3685" s="54" t="s">
        <v>3306</v>
      </c>
      <c r="B3685" s="54">
        <v>6387</v>
      </c>
      <c r="C3685" s="56" t="s">
        <v>23</v>
      </c>
      <c r="D3685" s="54" t="s">
        <v>3303</v>
      </c>
      <c r="E3685" s="54">
        <v>1511</v>
      </c>
      <c r="F3685" s="54" t="s">
        <v>3302</v>
      </c>
      <c r="G3685" s="54">
        <v>2676321.1209999998</v>
      </c>
      <c r="H3685" s="54">
        <v>1192359.8689999999</v>
      </c>
      <c r="I3685" s="54" t="s">
        <v>21</v>
      </c>
      <c r="J3685" s="55">
        <v>39630</v>
      </c>
    </row>
    <row r="3686" spans="1:10" x14ac:dyDescent="0.3">
      <c r="A3686" s="54" t="s">
        <v>3305</v>
      </c>
      <c r="B3686" s="54">
        <v>6388</v>
      </c>
      <c r="C3686" s="56" t="s">
        <v>23</v>
      </c>
      <c r="D3686" s="54" t="s">
        <v>3304</v>
      </c>
      <c r="E3686" s="54">
        <v>1402</v>
      </c>
      <c r="F3686" s="54" t="s">
        <v>3330</v>
      </c>
      <c r="G3686" s="54">
        <v>2671110.6009999998</v>
      </c>
      <c r="H3686" s="54">
        <v>1190536.821</v>
      </c>
      <c r="I3686" s="54" t="s">
        <v>21</v>
      </c>
      <c r="J3686" s="55">
        <v>39630</v>
      </c>
    </row>
    <row r="3687" spans="1:10" x14ac:dyDescent="0.3">
      <c r="A3687" s="54" t="s">
        <v>3305</v>
      </c>
      <c r="B3687" s="54">
        <v>6388</v>
      </c>
      <c r="C3687" s="56" t="s">
        <v>23</v>
      </c>
      <c r="D3687" s="54" t="s">
        <v>3303</v>
      </c>
      <c r="E3687" s="54">
        <v>1511</v>
      </c>
      <c r="F3687" s="54" t="s">
        <v>3302</v>
      </c>
      <c r="G3687" s="54">
        <v>2669389.5639999998</v>
      </c>
      <c r="H3687" s="54">
        <v>1190288.9509999999</v>
      </c>
      <c r="I3687" s="54" t="s">
        <v>21</v>
      </c>
      <c r="J3687" s="55">
        <v>39630</v>
      </c>
    </row>
    <row r="3688" spans="1:10" x14ac:dyDescent="0.3">
      <c r="A3688" s="54" t="s">
        <v>3304</v>
      </c>
      <c r="B3688" s="54">
        <v>6390</v>
      </c>
      <c r="C3688" s="56" t="s">
        <v>23</v>
      </c>
      <c r="D3688" s="54" t="s">
        <v>3439</v>
      </c>
      <c r="E3688" s="54">
        <v>1203</v>
      </c>
      <c r="F3688" s="54" t="s">
        <v>3412</v>
      </c>
      <c r="G3688" s="54">
        <v>2681609.3220000002</v>
      </c>
      <c r="H3688" s="54">
        <v>1185099.1529999999</v>
      </c>
      <c r="I3688" s="54" t="s">
        <v>21</v>
      </c>
      <c r="J3688" s="55">
        <v>39630</v>
      </c>
    </row>
    <row r="3689" spans="1:10" x14ac:dyDescent="0.3">
      <c r="A3689" s="54" t="s">
        <v>3304</v>
      </c>
      <c r="B3689" s="54">
        <v>6390</v>
      </c>
      <c r="C3689" s="56" t="s">
        <v>23</v>
      </c>
      <c r="D3689" s="54" t="s">
        <v>3304</v>
      </c>
      <c r="E3689" s="54">
        <v>1402</v>
      </c>
      <c r="F3689" s="54" t="s">
        <v>3330</v>
      </c>
      <c r="G3689" s="54">
        <v>2675924.6800000002</v>
      </c>
      <c r="H3689" s="54">
        <v>1185531.3189999999</v>
      </c>
      <c r="I3689" s="54" t="s">
        <v>21</v>
      </c>
      <c r="J3689" s="55">
        <v>39630</v>
      </c>
    </row>
    <row r="3690" spans="1:10" x14ac:dyDescent="0.3">
      <c r="A3690" s="54" t="s">
        <v>3304</v>
      </c>
      <c r="B3690" s="54">
        <v>6390</v>
      </c>
      <c r="C3690" s="56" t="s">
        <v>23</v>
      </c>
      <c r="D3690" s="54" t="s">
        <v>3303</v>
      </c>
      <c r="E3690" s="54">
        <v>1511</v>
      </c>
      <c r="F3690" s="54" t="s">
        <v>3302</v>
      </c>
      <c r="G3690" s="54">
        <v>2670440.5869999998</v>
      </c>
      <c r="H3690" s="54">
        <v>1184604.5900000001</v>
      </c>
      <c r="I3690" s="54" t="s">
        <v>21</v>
      </c>
      <c r="J3690" s="55">
        <v>39630</v>
      </c>
    </row>
    <row r="3691" spans="1:10" x14ac:dyDescent="0.3">
      <c r="A3691" s="54" t="s">
        <v>3396</v>
      </c>
      <c r="B3691" s="54">
        <v>6402</v>
      </c>
      <c r="C3691" s="56" t="s">
        <v>23</v>
      </c>
      <c r="D3691" s="54" t="s">
        <v>3393</v>
      </c>
      <c r="E3691" s="54">
        <v>1331</v>
      </c>
      <c r="F3691" s="54" t="s">
        <v>3350</v>
      </c>
      <c r="G3691" s="54">
        <v>2673477.2459999998</v>
      </c>
      <c r="H3691" s="54">
        <v>1213731.2339999999</v>
      </c>
      <c r="I3691" s="54" t="s">
        <v>21</v>
      </c>
      <c r="J3691" s="55">
        <v>39630</v>
      </c>
    </row>
    <row r="3692" spans="1:10" x14ac:dyDescent="0.3">
      <c r="A3692" s="54" t="s">
        <v>3395</v>
      </c>
      <c r="B3692" s="54">
        <v>6403</v>
      </c>
      <c r="C3692" s="56" t="s">
        <v>23</v>
      </c>
      <c r="D3692" s="54" t="s">
        <v>3393</v>
      </c>
      <c r="E3692" s="54">
        <v>1331</v>
      </c>
      <c r="F3692" s="54" t="s">
        <v>3350</v>
      </c>
      <c r="G3692" s="54">
        <v>2676606.89</v>
      </c>
      <c r="H3692" s="54">
        <v>1215323.0649999999</v>
      </c>
      <c r="I3692" s="54" t="s">
        <v>21</v>
      </c>
      <c r="J3692" s="55">
        <v>39630</v>
      </c>
    </row>
    <row r="3693" spans="1:10" x14ac:dyDescent="0.3">
      <c r="A3693" s="54" t="s">
        <v>3544</v>
      </c>
      <c r="B3693" s="54">
        <v>6404</v>
      </c>
      <c r="C3693" s="56" t="s">
        <v>23</v>
      </c>
      <c r="D3693" s="54" t="s">
        <v>3544</v>
      </c>
      <c r="E3693" s="54">
        <v>1056</v>
      </c>
      <c r="F3693" s="54" t="s">
        <v>3442</v>
      </c>
      <c r="G3693" s="54">
        <v>2676008.352</v>
      </c>
      <c r="H3693" s="54">
        <v>1212183.162</v>
      </c>
      <c r="I3693" s="54" t="s">
        <v>21</v>
      </c>
      <c r="J3693" s="55">
        <v>39630</v>
      </c>
    </row>
    <row r="3694" spans="1:10" x14ac:dyDescent="0.3">
      <c r="A3694" s="54" t="s">
        <v>3394</v>
      </c>
      <c r="B3694" s="54">
        <v>6405</v>
      </c>
      <c r="C3694" s="56" t="s">
        <v>23</v>
      </c>
      <c r="D3694" s="54" t="s">
        <v>3393</v>
      </c>
      <c r="E3694" s="54">
        <v>1331</v>
      </c>
      <c r="F3694" s="54" t="s">
        <v>3350</v>
      </c>
      <c r="G3694" s="54">
        <v>2678159.2039999999</v>
      </c>
      <c r="H3694" s="54">
        <v>1217695.7390000001</v>
      </c>
      <c r="I3694" s="54" t="s">
        <v>21</v>
      </c>
      <c r="J3694" s="55">
        <v>39630</v>
      </c>
    </row>
    <row r="3695" spans="1:10" x14ac:dyDescent="0.3">
      <c r="A3695" s="54" t="s">
        <v>3377</v>
      </c>
      <c r="B3695" s="54">
        <v>6410</v>
      </c>
      <c r="C3695" s="56" t="s">
        <v>23</v>
      </c>
      <c r="D3695" s="54" t="s">
        <v>3372</v>
      </c>
      <c r="E3695" s="54">
        <v>1362</v>
      </c>
      <c r="F3695" s="54" t="s">
        <v>3350</v>
      </c>
      <c r="G3695" s="54">
        <v>2683737.3569999998</v>
      </c>
      <c r="H3695" s="54">
        <v>1211320.1599999999</v>
      </c>
      <c r="I3695" s="54" t="s">
        <v>21</v>
      </c>
      <c r="J3695" s="55">
        <v>39630</v>
      </c>
    </row>
    <row r="3696" spans="1:10" x14ac:dyDescent="0.3">
      <c r="A3696" s="54" t="s">
        <v>3376</v>
      </c>
      <c r="B3696" s="54">
        <v>6410</v>
      </c>
      <c r="C3696" s="56" t="s">
        <v>46</v>
      </c>
      <c r="D3696" s="54" t="s">
        <v>3372</v>
      </c>
      <c r="E3696" s="54">
        <v>1362</v>
      </c>
      <c r="F3696" s="54" t="s">
        <v>3350</v>
      </c>
      <c r="G3696" s="54">
        <v>2680395.341</v>
      </c>
      <c r="H3696" s="54">
        <v>1210785.08</v>
      </c>
      <c r="I3696" s="54" t="s">
        <v>21</v>
      </c>
      <c r="J3696" s="55">
        <v>39630</v>
      </c>
    </row>
    <row r="3697" spans="1:10" x14ac:dyDescent="0.3">
      <c r="A3697" s="54" t="s">
        <v>3374</v>
      </c>
      <c r="B3697" s="54">
        <v>6410</v>
      </c>
      <c r="C3697" s="56" t="s">
        <v>98</v>
      </c>
      <c r="D3697" s="54" t="s">
        <v>3372</v>
      </c>
      <c r="E3697" s="54">
        <v>1362</v>
      </c>
      <c r="F3697" s="54" t="s">
        <v>3350</v>
      </c>
      <c r="G3697" s="54">
        <v>2679822.1869999999</v>
      </c>
      <c r="H3697" s="54">
        <v>1212348.027</v>
      </c>
      <c r="I3697" s="54" t="s">
        <v>21</v>
      </c>
      <c r="J3697" s="55">
        <v>39630</v>
      </c>
    </row>
    <row r="3698" spans="1:10" x14ac:dyDescent="0.3">
      <c r="A3698" s="54" t="s">
        <v>3408</v>
      </c>
      <c r="B3698" s="54">
        <v>6410</v>
      </c>
      <c r="C3698" s="56" t="s">
        <v>348</v>
      </c>
      <c r="D3698" s="54" t="s">
        <v>3407</v>
      </c>
      <c r="E3698" s="54">
        <v>1311</v>
      </c>
      <c r="F3698" s="54" t="s">
        <v>3350</v>
      </c>
      <c r="G3698" s="54">
        <v>2682132.0989999999</v>
      </c>
      <c r="H3698" s="54">
        <v>1208948.8970000001</v>
      </c>
      <c r="I3698" s="54" t="s">
        <v>21</v>
      </c>
      <c r="J3698" s="55">
        <v>39630</v>
      </c>
    </row>
    <row r="3699" spans="1:10" x14ac:dyDescent="0.3">
      <c r="A3699" s="54" t="s">
        <v>3375</v>
      </c>
      <c r="B3699" s="54">
        <v>6410</v>
      </c>
      <c r="C3699" s="56" t="s">
        <v>44</v>
      </c>
      <c r="D3699" s="54" t="s">
        <v>3372</v>
      </c>
      <c r="E3699" s="54">
        <v>1362</v>
      </c>
      <c r="F3699" s="54" t="s">
        <v>3350</v>
      </c>
      <c r="G3699" s="54">
        <v>2678864.0780000002</v>
      </c>
      <c r="H3699" s="54">
        <v>1211514.145</v>
      </c>
      <c r="I3699" s="54" t="s">
        <v>21</v>
      </c>
      <c r="J3699" s="55">
        <v>39630</v>
      </c>
    </row>
    <row r="3700" spans="1:10" x14ac:dyDescent="0.3">
      <c r="A3700" s="54" t="s">
        <v>3373</v>
      </c>
      <c r="B3700" s="54">
        <v>6414</v>
      </c>
      <c r="C3700" s="56" t="s">
        <v>23</v>
      </c>
      <c r="D3700" s="54" t="s">
        <v>3372</v>
      </c>
      <c r="E3700" s="54">
        <v>1362</v>
      </c>
      <c r="F3700" s="54" t="s">
        <v>3350</v>
      </c>
      <c r="G3700" s="54">
        <v>2683490.3250000002</v>
      </c>
      <c r="H3700" s="54">
        <v>1212210.83</v>
      </c>
      <c r="I3700" s="54" t="s">
        <v>21</v>
      </c>
      <c r="J3700" s="55">
        <v>39630</v>
      </c>
    </row>
    <row r="3701" spans="1:10" x14ac:dyDescent="0.3">
      <c r="A3701" s="54" t="s">
        <v>3372</v>
      </c>
      <c r="B3701" s="54">
        <v>6415</v>
      </c>
      <c r="C3701" s="56" t="s">
        <v>23</v>
      </c>
      <c r="D3701" s="54" t="s">
        <v>3372</v>
      </c>
      <c r="E3701" s="54">
        <v>1362</v>
      </c>
      <c r="F3701" s="54" t="s">
        <v>3350</v>
      </c>
      <c r="G3701" s="54">
        <v>2684121.477</v>
      </c>
      <c r="H3701" s="54">
        <v>1214209.027</v>
      </c>
      <c r="I3701" s="54" t="s">
        <v>21</v>
      </c>
      <c r="J3701" s="55">
        <v>39630</v>
      </c>
    </row>
    <row r="3702" spans="1:10" x14ac:dyDescent="0.3">
      <c r="A3702" s="54" t="s">
        <v>3354</v>
      </c>
      <c r="B3702" s="54">
        <v>6416</v>
      </c>
      <c r="C3702" s="56" t="s">
        <v>23</v>
      </c>
      <c r="D3702" s="54" t="s">
        <v>3372</v>
      </c>
      <c r="E3702" s="54">
        <v>1362</v>
      </c>
      <c r="F3702" s="54" t="s">
        <v>3350</v>
      </c>
      <c r="G3702" s="54">
        <v>2685676.227</v>
      </c>
      <c r="H3702" s="54">
        <v>1213543.0689999999</v>
      </c>
      <c r="I3702" s="54" t="s">
        <v>21</v>
      </c>
      <c r="J3702" s="55">
        <v>39630</v>
      </c>
    </row>
    <row r="3703" spans="1:10" x14ac:dyDescent="0.3">
      <c r="A3703" s="54" t="s">
        <v>3354</v>
      </c>
      <c r="B3703" s="54">
        <v>6416</v>
      </c>
      <c r="C3703" s="56" t="s">
        <v>23</v>
      </c>
      <c r="D3703" s="54" t="s">
        <v>3354</v>
      </c>
      <c r="E3703" s="54">
        <v>1374</v>
      </c>
      <c r="F3703" s="54" t="s">
        <v>3350</v>
      </c>
      <c r="G3703" s="54">
        <v>2686711.6519999998</v>
      </c>
      <c r="H3703" s="54">
        <v>1213289.68</v>
      </c>
      <c r="I3703" s="54" t="s">
        <v>21</v>
      </c>
      <c r="J3703" s="55">
        <v>39630</v>
      </c>
    </row>
    <row r="3704" spans="1:10" x14ac:dyDescent="0.3">
      <c r="A3704" s="54" t="s">
        <v>3257</v>
      </c>
      <c r="B3704" s="54">
        <v>6417</v>
      </c>
      <c r="C3704" s="56" t="s">
        <v>23</v>
      </c>
      <c r="D3704" s="54" t="s">
        <v>3257</v>
      </c>
      <c r="E3704" s="54">
        <v>1371</v>
      </c>
      <c r="F3704" s="54" t="s">
        <v>3350</v>
      </c>
      <c r="G3704" s="54">
        <v>2690280.2480000001</v>
      </c>
      <c r="H3704" s="54">
        <v>1215159.6310000001</v>
      </c>
      <c r="I3704" s="54" t="s">
        <v>21</v>
      </c>
      <c r="J3704" s="55">
        <v>39630</v>
      </c>
    </row>
    <row r="3705" spans="1:10" x14ac:dyDescent="0.3">
      <c r="A3705" s="54" t="s">
        <v>3257</v>
      </c>
      <c r="B3705" s="54">
        <v>6417</v>
      </c>
      <c r="C3705" s="56" t="s">
        <v>23</v>
      </c>
      <c r="D3705" s="54" t="s">
        <v>3356</v>
      </c>
      <c r="E3705" s="54">
        <v>1372</v>
      </c>
      <c r="F3705" s="54" t="s">
        <v>3350</v>
      </c>
      <c r="G3705" s="54">
        <v>2692977.912</v>
      </c>
      <c r="H3705" s="54">
        <v>1213001.645</v>
      </c>
      <c r="I3705" s="54" t="s">
        <v>21</v>
      </c>
      <c r="J3705" s="55">
        <v>39630</v>
      </c>
    </row>
    <row r="3706" spans="1:10" x14ac:dyDescent="0.3">
      <c r="A3706" s="54" t="s">
        <v>3257</v>
      </c>
      <c r="B3706" s="54">
        <v>6417</v>
      </c>
      <c r="C3706" s="56" t="s">
        <v>23</v>
      </c>
      <c r="D3706" s="54" t="s">
        <v>3249</v>
      </c>
      <c r="E3706" s="54">
        <v>1706</v>
      </c>
      <c r="F3706" s="54" t="s">
        <v>3240</v>
      </c>
      <c r="G3706" s="54">
        <v>2689229.094</v>
      </c>
      <c r="H3706" s="54">
        <v>1217071.1310000001</v>
      </c>
      <c r="I3706" s="54" t="s">
        <v>21</v>
      </c>
      <c r="J3706" s="55">
        <v>39630</v>
      </c>
    </row>
    <row r="3707" spans="1:10" x14ac:dyDescent="0.3">
      <c r="A3707" s="54" t="s">
        <v>3256</v>
      </c>
      <c r="B3707" s="54">
        <v>6418</v>
      </c>
      <c r="C3707" s="56" t="s">
        <v>23</v>
      </c>
      <c r="D3707" s="54" t="s">
        <v>3256</v>
      </c>
      <c r="E3707" s="54">
        <v>1370</v>
      </c>
      <c r="F3707" s="54" t="s">
        <v>3350</v>
      </c>
      <c r="G3707" s="54">
        <v>2694027.159</v>
      </c>
      <c r="H3707" s="54">
        <v>1216969.2080000001</v>
      </c>
      <c r="I3707" s="54" t="s">
        <v>21</v>
      </c>
      <c r="J3707" s="55">
        <v>39630</v>
      </c>
    </row>
    <row r="3708" spans="1:10" x14ac:dyDescent="0.3">
      <c r="A3708" s="54" t="s">
        <v>3256</v>
      </c>
      <c r="B3708" s="54">
        <v>6418</v>
      </c>
      <c r="C3708" s="56" t="s">
        <v>23</v>
      </c>
      <c r="D3708" s="54" t="s">
        <v>3257</v>
      </c>
      <c r="E3708" s="54">
        <v>1371</v>
      </c>
      <c r="F3708" s="54" t="s">
        <v>3350</v>
      </c>
      <c r="G3708" s="54">
        <v>2692161.4550000001</v>
      </c>
      <c r="H3708" s="54">
        <v>1216788.172</v>
      </c>
      <c r="I3708" s="54" t="s">
        <v>21</v>
      </c>
      <c r="J3708" s="55">
        <v>39630</v>
      </c>
    </row>
    <row r="3709" spans="1:10" x14ac:dyDescent="0.3">
      <c r="A3709" s="54" t="s">
        <v>3256</v>
      </c>
      <c r="B3709" s="54">
        <v>6418</v>
      </c>
      <c r="C3709" s="56" t="s">
        <v>23</v>
      </c>
      <c r="D3709" s="54" t="s">
        <v>3249</v>
      </c>
      <c r="E3709" s="54">
        <v>1706</v>
      </c>
      <c r="F3709" s="54" t="s">
        <v>3240</v>
      </c>
      <c r="G3709" s="54">
        <v>2693080.5660000001</v>
      </c>
      <c r="H3709" s="54">
        <v>1219599.3529999999</v>
      </c>
      <c r="I3709" s="54" t="s">
        <v>21</v>
      </c>
      <c r="J3709" s="55">
        <v>39630</v>
      </c>
    </row>
    <row r="3710" spans="1:10" x14ac:dyDescent="0.3">
      <c r="A3710" s="54" t="s">
        <v>3355</v>
      </c>
      <c r="B3710" s="54">
        <v>6422</v>
      </c>
      <c r="C3710" s="56" t="s">
        <v>23</v>
      </c>
      <c r="D3710" s="54" t="s">
        <v>3257</v>
      </c>
      <c r="E3710" s="54">
        <v>1371</v>
      </c>
      <c r="F3710" s="54" t="s">
        <v>3350</v>
      </c>
      <c r="G3710" s="54">
        <v>2689121.9750000001</v>
      </c>
      <c r="H3710" s="54">
        <v>1213620.5930000001</v>
      </c>
      <c r="I3710" s="54" t="s">
        <v>21</v>
      </c>
      <c r="J3710" s="55">
        <v>39630</v>
      </c>
    </row>
    <row r="3711" spans="1:10" x14ac:dyDescent="0.3">
      <c r="A3711" s="54" t="s">
        <v>3355</v>
      </c>
      <c r="B3711" s="54">
        <v>6422</v>
      </c>
      <c r="C3711" s="56" t="s">
        <v>23</v>
      </c>
      <c r="D3711" s="54" t="s">
        <v>3355</v>
      </c>
      <c r="E3711" s="54">
        <v>1373</v>
      </c>
      <c r="F3711" s="54" t="s">
        <v>3350</v>
      </c>
      <c r="G3711" s="54">
        <v>2689002.4449999998</v>
      </c>
      <c r="H3711" s="54">
        <v>1211911.2169999999</v>
      </c>
      <c r="I3711" s="54" t="s">
        <v>21</v>
      </c>
      <c r="J3711" s="55">
        <v>39630</v>
      </c>
    </row>
    <row r="3712" spans="1:10" x14ac:dyDescent="0.3">
      <c r="A3712" s="54" t="s">
        <v>3360</v>
      </c>
      <c r="B3712" s="54">
        <v>6423</v>
      </c>
      <c r="C3712" s="56" t="s">
        <v>23</v>
      </c>
      <c r="D3712" s="54" t="s">
        <v>3370</v>
      </c>
      <c r="E3712" s="54">
        <v>1364</v>
      </c>
      <c r="F3712" s="54" t="s">
        <v>3350</v>
      </c>
      <c r="G3712" s="54">
        <v>2688573.2650000001</v>
      </c>
      <c r="H3712" s="54">
        <v>1207886.834</v>
      </c>
      <c r="I3712" s="54" t="s">
        <v>21</v>
      </c>
      <c r="J3712" s="55">
        <v>39630</v>
      </c>
    </row>
    <row r="3713" spans="1:10" x14ac:dyDescent="0.3">
      <c r="A3713" s="54" t="s">
        <v>3360</v>
      </c>
      <c r="B3713" s="54">
        <v>6423</v>
      </c>
      <c r="C3713" s="56" t="s">
        <v>23</v>
      </c>
      <c r="D3713" s="54" t="s">
        <v>3356</v>
      </c>
      <c r="E3713" s="54">
        <v>1372</v>
      </c>
      <c r="F3713" s="54" t="s">
        <v>3350</v>
      </c>
      <c r="G3713" s="54">
        <v>2690859.3560000001</v>
      </c>
      <c r="H3713" s="54">
        <v>1210106.9380000001</v>
      </c>
      <c r="I3713" s="54" t="s">
        <v>21</v>
      </c>
      <c r="J3713" s="55">
        <v>39630</v>
      </c>
    </row>
    <row r="3714" spans="1:10" x14ac:dyDescent="0.3">
      <c r="A3714" s="54" t="s">
        <v>3369</v>
      </c>
      <c r="B3714" s="54">
        <v>6424</v>
      </c>
      <c r="C3714" s="56" t="s">
        <v>23</v>
      </c>
      <c r="D3714" s="54" t="s">
        <v>3369</v>
      </c>
      <c r="E3714" s="54">
        <v>1365</v>
      </c>
      <c r="F3714" s="54" t="s">
        <v>3350</v>
      </c>
      <c r="G3714" s="54">
        <v>2686677.875</v>
      </c>
      <c r="H3714" s="54">
        <v>1209008.638</v>
      </c>
      <c r="I3714" s="54" t="s">
        <v>21</v>
      </c>
      <c r="J3714" s="55">
        <v>39630</v>
      </c>
    </row>
    <row r="3715" spans="1:10" x14ac:dyDescent="0.3">
      <c r="A3715" s="54" t="s">
        <v>3356</v>
      </c>
      <c r="B3715" s="54">
        <v>6430</v>
      </c>
      <c r="C3715" s="56" t="s">
        <v>23</v>
      </c>
      <c r="D3715" s="54" t="s">
        <v>3356</v>
      </c>
      <c r="E3715" s="54">
        <v>1372</v>
      </c>
      <c r="F3715" s="54" t="s">
        <v>3350</v>
      </c>
      <c r="G3715" s="54">
        <v>2693320.43</v>
      </c>
      <c r="H3715" s="54">
        <v>1209307.2609999999</v>
      </c>
      <c r="I3715" s="54" t="s">
        <v>21</v>
      </c>
      <c r="J3715" s="55">
        <v>39630</v>
      </c>
    </row>
    <row r="3716" spans="1:10" x14ac:dyDescent="0.3">
      <c r="A3716" s="54" t="s">
        <v>3359</v>
      </c>
      <c r="B3716" s="54">
        <v>6432</v>
      </c>
      <c r="C3716" s="56" t="s">
        <v>23</v>
      </c>
      <c r="D3716" s="54" t="s">
        <v>3356</v>
      </c>
      <c r="E3716" s="54">
        <v>1372</v>
      </c>
      <c r="F3716" s="54" t="s">
        <v>3350</v>
      </c>
      <c r="G3716" s="54">
        <v>2695657.551</v>
      </c>
      <c r="H3716" s="54">
        <v>1207361.426</v>
      </c>
      <c r="I3716" s="54" t="s">
        <v>21</v>
      </c>
      <c r="J3716" s="55">
        <v>39630</v>
      </c>
    </row>
    <row r="3717" spans="1:10" x14ac:dyDescent="0.3">
      <c r="A3717" s="54" t="s">
        <v>3365</v>
      </c>
      <c r="B3717" s="54">
        <v>6433</v>
      </c>
      <c r="C3717" s="56" t="s">
        <v>23</v>
      </c>
      <c r="D3717" s="54" t="s">
        <v>3366</v>
      </c>
      <c r="E3717" s="54">
        <v>1366</v>
      </c>
      <c r="F3717" s="54" t="s">
        <v>3350</v>
      </c>
      <c r="G3717" s="54">
        <v>2693230.3</v>
      </c>
      <c r="H3717" s="54">
        <v>1202808.7479999999</v>
      </c>
      <c r="I3717" s="54" t="s">
        <v>21</v>
      </c>
      <c r="J3717" s="55">
        <v>39630</v>
      </c>
    </row>
    <row r="3718" spans="1:10" x14ac:dyDescent="0.3">
      <c r="A3718" s="54" t="s">
        <v>3365</v>
      </c>
      <c r="B3718" s="54">
        <v>6433</v>
      </c>
      <c r="C3718" s="56" t="s">
        <v>23</v>
      </c>
      <c r="D3718" s="54" t="s">
        <v>3362</v>
      </c>
      <c r="E3718" s="54">
        <v>1367</v>
      </c>
      <c r="F3718" s="54" t="s">
        <v>3350</v>
      </c>
      <c r="G3718" s="54">
        <v>2695588.4169999999</v>
      </c>
      <c r="H3718" s="54">
        <v>1204190.392</v>
      </c>
      <c r="I3718" s="54" t="s">
        <v>21</v>
      </c>
      <c r="J3718" s="55">
        <v>39630</v>
      </c>
    </row>
    <row r="3719" spans="1:10" x14ac:dyDescent="0.3">
      <c r="A3719" s="54" t="s">
        <v>3371</v>
      </c>
      <c r="B3719" s="54">
        <v>6434</v>
      </c>
      <c r="C3719" s="56" t="s">
        <v>23</v>
      </c>
      <c r="D3719" s="54" t="s">
        <v>3371</v>
      </c>
      <c r="E3719" s="54">
        <v>1363</v>
      </c>
      <c r="F3719" s="54" t="s">
        <v>3350</v>
      </c>
      <c r="G3719" s="54">
        <v>2698651.835</v>
      </c>
      <c r="H3719" s="54">
        <v>1205963.547</v>
      </c>
      <c r="I3719" s="54" t="s">
        <v>21</v>
      </c>
      <c r="J3719" s="55">
        <v>39630</v>
      </c>
    </row>
    <row r="3720" spans="1:10" x14ac:dyDescent="0.3">
      <c r="A3720" s="54" t="s">
        <v>3364</v>
      </c>
      <c r="B3720" s="54">
        <v>6436</v>
      </c>
      <c r="C3720" s="56" t="s">
        <v>46</v>
      </c>
      <c r="D3720" s="54" t="s">
        <v>3437</v>
      </c>
      <c r="E3720" s="54">
        <v>1205</v>
      </c>
      <c r="F3720" s="54" t="s">
        <v>3412</v>
      </c>
      <c r="G3720" s="54">
        <v>2704460.5550000002</v>
      </c>
      <c r="H3720" s="54">
        <v>1198289.672</v>
      </c>
      <c r="I3720" s="54" t="s">
        <v>21</v>
      </c>
      <c r="J3720" s="55">
        <v>39630</v>
      </c>
    </row>
    <row r="3721" spans="1:10" x14ac:dyDescent="0.3">
      <c r="A3721" s="54" t="s">
        <v>3364</v>
      </c>
      <c r="B3721" s="54">
        <v>6436</v>
      </c>
      <c r="C3721" s="56" t="s">
        <v>46</v>
      </c>
      <c r="D3721" s="54" t="s">
        <v>3416</v>
      </c>
      <c r="E3721" s="54">
        <v>1219</v>
      </c>
      <c r="F3721" s="54" t="s">
        <v>3412</v>
      </c>
      <c r="G3721" s="54">
        <v>2705330.6260000002</v>
      </c>
      <c r="H3721" s="54">
        <v>1195252.639</v>
      </c>
      <c r="I3721" s="54" t="s">
        <v>21</v>
      </c>
      <c r="J3721" s="55">
        <v>39630</v>
      </c>
    </row>
    <row r="3722" spans="1:10" x14ac:dyDescent="0.3">
      <c r="A3722" s="54" t="s">
        <v>3364</v>
      </c>
      <c r="B3722" s="54">
        <v>6436</v>
      </c>
      <c r="C3722" s="56" t="s">
        <v>46</v>
      </c>
      <c r="D3722" s="54" t="s">
        <v>3362</v>
      </c>
      <c r="E3722" s="54">
        <v>1367</v>
      </c>
      <c r="F3722" s="54" t="s">
        <v>3350</v>
      </c>
      <c r="G3722" s="54">
        <v>2709608.804</v>
      </c>
      <c r="H3722" s="54">
        <v>1198656.3759999999</v>
      </c>
      <c r="I3722" s="54" t="s">
        <v>21</v>
      </c>
      <c r="J3722" s="55">
        <v>39630</v>
      </c>
    </row>
    <row r="3723" spans="1:10" x14ac:dyDescent="0.3">
      <c r="A3723" s="54" t="s">
        <v>3362</v>
      </c>
      <c r="B3723" s="54">
        <v>6436</v>
      </c>
      <c r="C3723" s="56" t="s">
        <v>23</v>
      </c>
      <c r="D3723" s="54" t="s">
        <v>3437</v>
      </c>
      <c r="E3723" s="54">
        <v>1205</v>
      </c>
      <c r="F3723" s="54" t="s">
        <v>3412</v>
      </c>
      <c r="G3723" s="54">
        <v>2699941.7280000001</v>
      </c>
      <c r="H3723" s="54">
        <v>1197070.5490000001</v>
      </c>
      <c r="I3723" s="54" t="s">
        <v>21</v>
      </c>
      <c r="J3723" s="55">
        <v>39630</v>
      </c>
    </row>
    <row r="3724" spans="1:10" x14ac:dyDescent="0.3">
      <c r="A3724" s="54" t="s">
        <v>3362</v>
      </c>
      <c r="B3724" s="54">
        <v>6436</v>
      </c>
      <c r="C3724" s="56" t="s">
        <v>23</v>
      </c>
      <c r="D3724" s="54" t="s">
        <v>3362</v>
      </c>
      <c r="E3724" s="54">
        <v>1367</v>
      </c>
      <c r="F3724" s="54" t="s">
        <v>3350</v>
      </c>
      <c r="G3724" s="54">
        <v>2700863.878</v>
      </c>
      <c r="H3724" s="54">
        <v>1201888.52</v>
      </c>
      <c r="I3724" s="54" t="s">
        <v>21</v>
      </c>
      <c r="J3724" s="55">
        <v>39630</v>
      </c>
    </row>
    <row r="3725" spans="1:10" x14ac:dyDescent="0.3">
      <c r="A3725" s="54" t="s">
        <v>3363</v>
      </c>
      <c r="B3725" s="54">
        <v>6436</v>
      </c>
      <c r="C3725" s="56" t="s">
        <v>44</v>
      </c>
      <c r="D3725" s="54" t="s">
        <v>3362</v>
      </c>
      <c r="E3725" s="54">
        <v>1367</v>
      </c>
      <c r="F3725" s="54" t="s">
        <v>3350</v>
      </c>
      <c r="G3725" s="54">
        <v>2696501.2059999998</v>
      </c>
      <c r="H3725" s="54">
        <v>1204141.4539999999</v>
      </c>
      <c r="I3725" s="54" t="s">
        <v>21</v>
      </c>
      <c r="J3725" s="55">
        <v>39630</v>
      </c>
    </row>
    <row r="3726" spans="1:10" x14ac:dyDescent="0.3">
      <c r="A3726" s="54" t="s">
        <v>3358</v>
      </c>
      <c r="B3726" s="54">
        <v>6438</v>
      </c>
      <c r="C3726" s="56" t="s">
        <v>23</v>
      </c>
      <c r="D3726" s="54" t="s">
        <v>3356</v>
      </c>
      <c r="E3726" s="54">
        <v>1372</v>
      </c>
      <c r="F3726" s="54" t="s">
        <v>3350</v>
      </c>
      <c r="G3726" s="54">
        <v>2691920.378</v>
      </c>
      <c r="H3726" s="54">
        <v>1206342.4639999999</v>
      </c>
      <c r="I3726" s="54" t="s">
        <v>21</v>
      </c>
      <c r="J3726" s="55">
        <v>39630</v>
      </c>
    </row>
    <row r="3727" spans="1:10" x14ac:dyDescent="0.3">
      <c r="A3727" s="54" t="s">
        <v>3368</v>
      </c>
      <c r="B3727" s="54">
        <v>6440</v>
      </c>
      <c r="C3727" s="56" t="s">
        <v>23</v>
      </c>
      <c r="D3727" s="54" t="s">
        <v>3370</v>
      </c>
      <c r="E3727" s="54">
        <v>1364</v>
      </c>
      <c r="F3727" s="54" t="s">
        <v>3350</v>
      </c>
      <c r="G3727" s="54">
        <v>2689509.5619999999</v>
      </c>
      <c r="H3727" s="54">
        <v>1205485.673</v>
      </c>
      <c r="I3727" s="54" t="s">
        <v>21</v>
      </c>
      <c r="J3727" s="55">
        <v>39630</v>
      </c>
    </row>
    <row r="3728" spans="1:10" x14ac:dyDescent="0.3">
      <c r="A3728" s="54" t="s">
        <v>3368</v>
      </c>
      <c r="B3728" s="54">
        <v>6440</v>
      </c>
      <c r="C3728" s="56" t="s">
        <v>23</v>
      </c>
      <c r="D3728" s="54" t="s">
        <v>3366</v>
      </c>
      <c r="E3728" s="54">
        <v>1366</v>
      </c>
      <c r="F3728" s="54" t="s">
        <v>3350</v>
      </c>
      <c r="G3728" s="54">
        <v>2689243.5920000002</v>
      </c>
      <c r="H3728" s="54">
        <v>1203516.9539999999</v>
      </c>
      <c r="I3728" s="54" t="s">
        <v>21</v>
      </c>
      <c r="J3728" s="55">
        <v>39630</v>
      </c>
    </row>
    <row r="3729" spans="1:10" x14ac:dyDescent="0.3">
      <c r="A3729" s="54" t="s">
        <v>3424</v>
      </c>
      <c r="B3729" s="54">
        <v>6441</v>
      </c>
      <c r="C3729" s="56" t="s">
        <v>46</v>
      </c>
      <c r="D3729" s="54" t="s">
        <v>3326</v>
      </c>
      <c r="E3729" s="54">
        <v>1215</v>
      </c>
      <c r="F3729" s="54" t="s">
        <v>3412</v>
      </c>
      <c r="G3729" s="54">
        <v>2687814.6069999998</v>
      </c>
      <c r="H3729" s="54">
        <v>1202658.845</v>
      </c>
      <c r="I3729" s="54" t="s">
        <v>21</v>
      </c>
      <c r="J3729" s="55">
        <v>39630</v>
      </c>
    </row>
    <row r="3730" spans="1:10" x14ac:dyDescent="0.3">
      <c r="A3730" s="54" t="s">
        <v>3407</v>
      </c>
      <c r="B3730" s="54">
        <v>6442</v>
      </c>
      <c r="C3730" s="56" t="s">
        <v>23</v>
      </c>
      <c r="D3730" s="54" t="s">
        <v>3407</v>
      </c>
      <c r="E3730" s="54">
        <v>1311</v>
      </c>
      <c r="F3730" s="54" t="s">
        <v>3350</v>
      </c>
      <c r="G3730" s="54">
        <v>2683209.5380000002</v>
      </c>
      <c r="H3730" s="54">
        <v>1206831.0390000001</v>
      </c>
      <c r="I3730" s="54" t="s">
        <v>21</v>
      </c>
      <c r="J3730" s="55">
        <v>39630</v>
      </c>
    </row>
    <row r="3731" spans="1:10" x14ac:dyDescent="0.3">
      <c r="A3731" s="54" t="s">
        <v>3366</v>
      </c>
      <c r="B3731" s="54">
        <v>6443</v>
      </c>
      <c r="C3731" s="56" t="s">
        <v>23</v>
      </c>
      <c r="D3731" s="54" t="s">
        <v>3366</v>
      </c>
      <c r="E3731" s="54">
        <v>1366</v>
      </c>
      <c r="F3731" s="54" t="s">
        <v>3350</v>
      </c>
      <c r="G3731" s="54">
        <v>2690614.4569999999</v>
      </c>
      <c r="H3731" s="54">
        <v>1204305.42</v>
      </c>
      <c r="I3731" s="54" t="s">
        <v>21</v>
      </c>
      <c r="J3731" s="55">
        <v>39630</v>
      </c>
    </row>
    <row r="3732" spans="1:10" x14ac:dyDescent="0.3">
      <c r="A3732" s="54" t="s">
        <v>3361</v>
      </c>
      <c r="B3732" s="54">
        <v>6452</v>
      </c>
      <c r="C3732" s="56" t="s">
        <v>46</v>
      </c>
      <c r="D3732" s="54" t="s">
        <v>3367</v>
      </c>
      <c r="E3732" s="54">
        <v>1217</v>
      </c>
      <c r="F3732" s="54" t="s">
        <v>3412</v>
      </c>
      <c r="G3732" s="54">
        <v>2694975.0260000001</v>
      </c>
      <c r="H3732" s="54">
        <v>1199338.8729999999</v>
      </c>
      <c r="I3732" s="54" t="s">
        <v>21</v>
      </c>
      <c r="J3732" s="55">
        <v>39630</v>
      </c>
    </row>
    <row r="3733" spans="1:10" x14ac:dyDescent="0.3">
      <c r="A3733" s="54" t="s">
        <v>3361</v>
      </c>
      <c r="B3733" s="54">
        <v>6452</v>
      </c>
      <c r="C3733" s="56" t="s">
        <v>46</v>
      </c>
      <c r="D3733" s="54" t="s">
        <v>3361</v>
      </c>
      <c r="E3733" s="54">
        <v>1369</v>
      </c>
      <c r="F3733" s="54" t="s">
        <v>3350</v>
      </c>
      <c r="G3733" s="54">
        <v>2696515.156</v>
      </c>
      <c r="H3733" s="54">
        <v>1199483.3759999999</v>
      </c>
      <c r="I3733" s="54" t="s">
        <v>21</v>
      </c>
      <c r="J3733" s="55">
        <v>39630</v>
      </c>
    </row>
    <row r="3734" spans="1:10" x14ac:dyDescent="0.3">
      <c r="A3734" s="54" t="s">
        <v>3367</v>
      </c>
      <c r="B3734" s="54">
        <v>6452</v>
      </c>
      <c r="C3734" s="56" t="s">
        <v>23</v>
      </c>
      <c r="D3734" s="54" t="s">
        <v>3367</v>
      </c>
      <c r="E3734" s="54">
        <v>1217</v>
      </c>
      <c r="F3734" s="54" t="s">
        <v>3412</v>
      </c>
      <c r="G3734" s="54">
        <v>2691272.55</v>
      </c>
      <c r="H3734" s="54">
        <v>1199687.736</v>
      </c>
      <c r="I3734" s="54" t="s">
        <v>21</v>
      </c>
      <c r="J3734" s="55">
        <v>39630</v>
      </c>
    </row>
    <row r="3735" spans="1:10" x14ac:dyDescent="0.3">
      <c r="A3735" s="54" t="s">
        <v>3367</v>
      </c>
      <c r="B3735" s="54">
        <v>6452</v>
      </c>
      <c r="C3735" s="56" t="s">
        <v>23</v>
      </c>
      <c r="D3735" s="54" t="s">
        <v>3366</v>
      </c>
      <c r="E3735" s="54">
        <v>1366</v>
      </c>
      <c r="F3735" s="54" t="s">
        <v>3350</v>
      </c>
      <c r="G3735" s="54">
        <v>2690509.6970000002</v>
      </c>
      <c r="H3735" s="54">
        <v>1201162.183</v>
      </c>
      <c r="I3735" s="54" t="s">
        <v>21</v>
      </c>
      <c r="J3735" s="55">
        <v>39630</v>
      </c>
    </row>
    <row r="3736" spans="1:10" x14ac:dyDescent="0.3">
      <c r="A3736" s="54" t="s">
        <v>3435</v>
      </c>
      <c r="B3736" s="54">
        <v>6454</v>
      </c>
      <c r="C3736" s="56" t="s">
        <v>23</v>
      </c>
      <c r="D3736" s="54" t="s">
        <v>3435</v>
      </c>
      <c r="E3736" s="54">
        <v>1207</v>
      </c>
      <c r="F3736" s="54" t="s">
        <v>3412</v>
      </c>
      <c r="G3736" s="54">
        <v>2692063.48</v>
      </c>
      <c r="H3736" s="54">
        <v>1197130.2549999999</v>
      </c>
      <c r="I3736" s="54" t="s">
        <v>21</v>
      </c>
      <c r="J3736" s="55">
        <v>39630</v>
      </c>
    </row>
    <row r="3737" spans="1:10" x14ac:dyDescent="0.3">
      <c r="A3737" s="54" t="s">
        <v>3436</v>
      </c>
      <c r="B3737" s="54">
        <v>6460</v>
      </c>
      <c r="C3737" s="56" t="s">
        <v>23</v>
      </c>
      <c r="D3737" s="54" t="s">
        <v>3441</v>
      </c>
      <c r="E3737" s="54">
        <v>1201</v>
      </c>
      <c r="F3737" s="54" t="s">
        <v>3412</v>
      </c>
      <c r="G3737" s="54">
        <v>2691654.8229999999</v>
      </c>
      <c r="H3737" s="54">
        <v>1193646.7450000001</v>
      </c>
      <c r="I3737" s="54" t="s">
        <v>21</v>
      </c>
      <c r="J3737" s="55">
        <v>39630</v>
      </c>
    </row>
    <row r="3738" spans="1:10" x14ac:dyDescent="0.3">
      <c r="A3738" s="54" t="s">
        <v>3436</v>
      </c>
      <c r="B3738" s="54">
        <v>6460</v>
      </c>
      <c r="C3738" s="56" t="s">
        <v>23</v>
      </c>
      <c r="D3738" s="54" t="s">
        <v>3437</v>
      </c>
      <c r="E3738" s="54">
        <v>1205</v>
      </c>
      <c r="F3738" s="54" t="s">
        <v>3412</v>
      </c>
      <c r="G3738" s="54">
        <v>2691915.3020000001</v>
      </c>
      <c r="H3738" s="54">
        <v>1191599.4180000001</v>
      </c>
      <c r="I3738" s="54" t="s">
        <v>21</v>
      </c>
      <c r="J3738" s="55">
        <v>39630</v>
      </c>
    </row>
    <row r="3739" spans="1:10" x14ac:dyDescent="0.3">
      <c r="A3739" s="54" t="s">
        <v>3436</v>
      </c>
      <c r="B3739" s="54">
        <v>6460</v>
      </c>
      <c r="C3739" s="56" t="s">
        <v>23</v>
      </c>
      <c r="D3739" s="54" t="s">
        <v>3435</v>
      </c>
      <c r="E3739" s="54">
        <v>1207</v>
      </c>
      <c r="F3739" s="54" t="s">
        <v>3412</v>
      </c>
      <c r="G3739" s="54">
        <v>2692398.7439999999</v>
      </c>
      <c r="H3739" s="54">
        <v>1196208.4790000001</v>
      </c>
      <c r="I3739" s="54" t="s">
        <v>21</v>
      </c>
      <c r="J3739" s="55">
        <v>39630</v>
      </c>
    </row>
    <row r="3740" spans="1:10" x14ac:dyDescent="0.3">
      <c r="A3740" s="54" t="s">
        <v>3431</v>
      </c>
      <c r="B3740" s="54">
        <v>6461</v>
      </c>
      <c r="C3740" s="56" t="s">
        <v>23</v>
      </c>
      <c r="D3740" s="54" t="s">
        <v>3431</v>
      </c>
      <c r="E3740" s="54">
        <v>1211</v>
      </c>
      <c r="F3740" s="54" t="s">
        <v>3412</v>
      </c>
      <c r="G3740" s="54">
        <v>2682913.2030000002</v>
      </c>
      <c r="H3740" s="54">
        <v>1193036.0020000001</v>
      </c>
      <c r="I3740" s="54" t="s">
        <v>21</v>
      </c>
      <c r="J3740" s="55">
        <v>39630</v>
      </c>
    </row>
    <row r="3741" spans="1:10" x14ac:dyDescent="0.3">
      <c r="A3741" s="54" t="s">
        <v>3427</v>
      </c>
      <c r="B3741" s="54">
        <v>6462</v>
      </c>
      <c r="C3741" s="56" t="s">
        <v>23</v>
      </c>
      <c r="D3741" s="54" t="s">
        <v>3425</v>
      </c>
      <c r="E3741" s="54">
        <v>1214</v>
      </c>
      <c r="F3741" s="54" t="s">
        <v>3412</v>
      </c>
      <c r="G3741" s="54">
        <v>2687625.0970000001</v>
      </c>
      <c r="H3741" s="54">
        <v>1193581.486</v>
      </c>
      <c r="I3741" s="54" t="s">
        <v>21</v>
      </c>
      <c r="J3741" s="55">
        <v>39630</v>
      </c>
    </row>
    <row r="3742" spans="1:10" x14ac:dyDescent="0.3">
      <c r="A3742" s="54" t="s">
        <v>3438</v>
      </c>
      <c r="B3742" s="54">
        <v>6463</v>
      </c>
      <c r="C3742" s="56" t="s">
        <v>23</v>
      </c>
      <c r="D3742" s="54" t="s">
        <v>3437</v>
      </c>
      <c r="E3742" s="54">
        <v>1205</v>
      </c>
      <c r="F3742" s="54" t="s">
        <v>3412</v>
      </c>
      <c r="G3742" s="54">
        <v>2695019.67</v>
      </c>
      <c r="H3742" s="54">
        <v>1194002.6680000001</v>
      </c>
      <c r="I3742" s="54" t="s">
        <v>21</v>
      </c>
      <c r="J3742" s="55">
        <v>39630</v>
      </c>
    </row>
    <row r="3743" spans="1:10" x14ac:dyDescent="0.3">
      <c r="A3743" s="54" t="s">
        <v>3417</v>
      </c>
      <c r="B3743" s="54">
        <v>6464</v>
      </c>
      <c r="C3743" s="56" t="s">
        <v>23</v>
      </c>
      <c r="D3743" s="54" t="s">
        <v>3437</v>
      </c>
      <c r="E3743" s="54">
        <v>1205</v>
      </c>
      <c r="F3743" s="54" t="s">
        <v>3412</v>
      </c>
      <c r="G3743" s="54">
        <v>2696027.1490000002</v>
      </c>
      <c r="H3743" s="54">
        <v>1191890.132</v>
      </c>
      <c r="I3743" s="54" t="s">
        <v>21</v>
      </c>
      <c r="J3743" s="55">
        <v>39630</v>
      </c>
    </row>
    <row r="3744" spans="1:10" x14ac:dyDescent="0.3">
      <c r="A3744" s="54" t="s">
        <v>3417</v>
      </c>
      <c r="B3744" s="54">
        <v>6464</v>
      </c>
      <c r="C3744" s="56" t="s">
        <v>23</v>
      </c>
      <c r="D3744" s="54" t="s">
        <v>3417</v>
      </c>
      <c r="E3744" s="54">
        <v>1218</v>
      </c>
      <c r="F3744" s="54" t="s">
        <v>3412</v>
      </c>
      <c r="G3744" s="54">
        <v>2698970.61</v>
      </c>
      <c r="H3744" s="54">
        <v>1192190.544</v>
      </c>
      <c r="I3744" s="54" t="s">
        <v>21</v>
      </c>
      <c r="J3744" s="55">
        <v>39630</v>
      </c>
    </row>
    <row r="3745" spans="1:10" x14ac:dyDescent="0.3">
      <c r="A3745" s="54" t="s">
        <v>3416</v>
      </c>
      <c r="B3745" s="54">
        <v>6465</v>
      </c>
      <c r="C3745" s="56" t="s">
        <v>23</v>
      </c>
      <c r="D3745" s="54" t="s">
        <v>3416</v>
      </c>
      <c r="E3745" s="54">
        <v>1219</v>
      </c>
      <c r="F3745" s="54" t="s">
        <v>3412</v>
      </c>
      <c r="G3745" s="54">
        <v>2702463.392</v>
      </c>
      <c r="H3745" s="54">
        <v>1189942.4920000001</v>
      </c>
      <c r="I3745" s="54" t="s">
        <v>21</v>
      </c>
      <c r="J3745" s="55">
        <v>39630</v>
      </c>
    </row>
    <row r="3746" spans="1:10" x14ac:dyDescent="0.3">
      <c r="A3746" s="54" t="s">
        <v>3426</v>
      </c>
      <c r="B3746" s="54">
        <v>6466</v>
      </c>
      <c r="C3746" s="56" t="s">
        <v>23</v>
      </c>
      <c r="D3746" s="54" t="s">
        <v>3425</v>
      </c>
      <c r="E3746" s="54">
        <v>1214</v>
      </c>
      <c r="F3746" s="54" t="s">
        <v>3412</v>
      </c>
      <c r="G3746" s="54">
        <v>2686672.733</v>
      </c>
      <c r="H3746" s="54">
        <v>1198416.077</v>
      </c>
      <c r="I3746" s="54" t="s">
        <v>21</v>
      </c>
      <c r="J3746" s="55">
        <v>39630</v>
      </c>
    </row>
    <row r="3747" spans="1:10" x14ac:dyDescent="0.3">
      <c r="A3747" s="54" t="s">
        <v>3428</v>
      </c>
      <c r="B3747" s="54">
        <v>6467</v>
      </c>
      <c r="C3747" s="56" t="s">
        <v>23</v>
      </c>
      <c r="D3747" s="54" t="s">
        <v>3428</v>
      </c>
      <c r="E3747" s="54">
        <v>1213</v>
      </c>
      <c r="F3747" s="54" t="s">
        <v>3412</v>
      </c>
      <c r="G3747" s="54">
        <v>2692662.1710000001</v>
      </c>
      <c r="H3747" s="54">
        <v>1190253.5419999999</v>
      </c>
      <c r="I3747" s="54" t="s">
        <v>21</v>
      </c>
      <c r="J3747" s="55">
        <v>39630</v>
      </c>
    </row>
    <row r="3748" spans="1:10" x14ac:dyDescent="0.3">
      <c r="A3748" s="54" t="s">
        <v>3439</v>
      </c>
      <c r="B3748" s="54">
        <v>6468</v>
      </c>
      <c r="C3748" s="56" t="s">
        <v>23</v>
      </c>
      <c r="D3748" s="54" t="s">
        <v>3439</v>
      </c>
      <c r="E3748" s="54">
        <v>1203</v>
      </c>
      <c r="F3748" s="54" t="s">
        <v>3412</v>
      </c>
      <c r="G3748" s="54">
        <v>2689022.3659999999</v>
      </c>
      <c r="H3748" s="54">
        <v>1190176.5759999999</v>
      </c>
      <c r="I3748" s="54" t="s">
        <v>21</v>
      </c>
      <c r="J3748" s="55">
        <v>39630</v>
      </c>
    </row>
    <row r="3749" spans="1:10" x14ac:dyDescent="0.3">
      <c r="A3749" s="54" t="s">
        <v>3429</v>
      </c>
      <c r="B3749" s="54">
        <v>6469</v>
      </c>
      <c r="C3749" s="56" t="s">
        <v>23</v>
      </c>
      <c r="D3749" s="54" t="s">
        <v>3437</v>
      </c>
      <c r="E3749" s="54">
        <v>1205</v>
      </c>
      <c r="F3749" s="54" t="s">
        <v>3412</v>
      </c>
      <c r="G3749" s="54">
        <v>2695058.429</v>
      </c>
      <c r="H3749" s="54">
        <v>1190699.7109999999</v>
      </c>
      <c r="I3749" s="54" t="s">
        <v>21</v>
      </c>
      <c r="J3749" s="55">
        <v>39630</v>
      </c>
    </row>
    <row r="3750" spans="1:10" x14ac:dyDescent="0.3">
      <c r="A3750" s="54" t="s">
        <v>3429</v>
      </c>
      <c r="B3750" s="54">
        <v>6469</v>
      </c>
      <c r="C3750" s="56" t="s">
        <v>23</v>
      </c>
      <c r="D3750" s="54" t="s">
        <v>3428</v>
      </c>
      <c r="E3750" s="54">
        <v>1213</v>
      </c>
      <c r="F3750" s="54" t="s">
        <v>3412</v>
      </c>
      <c r="G3750" s="54">
        <v>2695330.6340000001</v>
      </c>
      <c r="H3750" s="54">
        <v>1189261.8030000001</v>
      </c>
      <c r="I3750" s="54" t="s">
        <v>21</v>
      </c>
      <c r="J3750" s="55">
        <v>39630</v>
      </c>
    </row>
    <row r="3751" spans="1:10" x14ac:dyDescent="0.3">
      <c r="A3751" s="54" t="s">
        <v>3423</v>
      </c>
      <c r="B3751" s="54">
        <v>6472</v>
      </c>
      <c r="C3751" s="56" t="s">
        <v>23</v>
      </c>
      <c r="D3751" s="54" t="s">
        <v>3423</v>
      </c>
      <c r="E3751" s="54">
        <v>1206</v>
      </c>
      <c r="F3751" s="54" t="s">
        <v>3412</v>
      </c>
      <c r="G3751" s="54">
        <v>2688711.55</v>
      </c>
      <c r="H3751" s="54">
        <v>1185274.2830000001</v>
      </c>
      <c r="I3751" s="54" t="s">
        <v>21</v>
      </c>
      <c r="J3751" s="55">
        <v>39630</v>
      </c>
    </row>
    <row r="3752" spans="1:10" x14ac:dyDescent="0.3">
      <c r="A3752" s="54" t="s">
        <v>3423</v>
      </c>
      <c r="B3752" s="54">
        <v>6472</v>
      </c>
      <c r="C3752" s="56" t="s">
        <v>23</v>
      </c>
      <c r="D3752" s="54" t="s">
        <v>3419</v>
      </c>
      <c r="E3752" s="54">
        <v>1216</v>
      </c>
      <c r="F3752" s="54" t="s">
        <v>3412</v>
      </c>
      <c r="G3752" s="54">
        <v>2694625.304</v>
      </c>
      <c r="H3752" s="54">
        <v>1185591.814</v>
      </c>
      <c r="I3752" s="54" t="s">
        <v>21</v>
      </c>
      <c r="J3752" s="55">
        <v>39630</v>
      </c>
    </row>
    <row r="3753" spans="1:10" x14ac:dyDescent="0.3">
      <c r="A3753" s="54" t="s">
        <v>3419</v>
      </c>
      <c r="B3753" s="54">
        <v>6473</v>
      </c>
      <c r="C3753" s="56" t="s">
        <v>23</v>
      </c>
      <c r="D3753" s="54" t="s">
        <v>3433</v>
      </c>
      <c r="E3753" s="54">
        <v>1209</v>
      </c>
      <c r="F3753" s="54" t="s">
        <v>3412</v>
      </c>
      <c r="G3753" s="54">
        <v>2692838.855</v>
      </c>
      <c r="H3753" s="54">
        <v>1182987.6640000001</v>
      </c>
      <c r="I3753" s="54" t="s">
        <v>21</v>
      </c>
      <c r="J3753" s="55">
        <v>39630</v>
      </c>
    </row>
    <row r="3754" spans="1:10" x14ac:dyDescent="0.3">
      <c r="A3754" s="54" t="s">
        <v>3419</v>
      </c>
      <c r="B3754" s="54">
        <v>6473</v>
      </c>
      <c r="C3754" s="56" t="s">
        <v>23</v>
      </c>
      <c r="D3754" s="54" t="s">
        <v>3419</v>
      </c>
      <c r="E3754" s="54">
        <v>1216</v>
      </c>
      <c r="F3754" s="54" t="s">
        <v>3412</v>
      </c>
      <c r="G3754" s="54">
        <v>2695674.4029999999</v>
      </c>
      <c r="H3754" s="54">
        <v>1184182.8659999999</v>
      </c>
      <c r="I3754" s="54" t="s">
        <v>21</v>
      </c>
      <c r="J3754" s="55">
        <v>39630</v>
      </c>
    </row>
    <row r="3755" spans="1:10" x14ac:dyDescent="0.3">
      <c r="A3755" s="54" t="s">
        <v>3422</v>
      </c>
      <c r="B3755" s="54">
        <v>6474</v>
      </c>
      <c r="C3755" s="56" t="s">
        <v>23</v>
      </c>
      <c r="D3755" s="54" t="s">
        <v>3433</v>
      </c>
      <c r="E3755" s="54">
        <v>1209</v>
      </c>
      <c r="F3755" s="54" t="s">
        <v>3412</v>
      </c>
      <c r="G3755" s="54">
        <v>2692771.8879999998</v>
      </c>
      <c r="H3755" s="54">
        <v>1181580.2169999999</v>
      </c>
      <c r="I3755" s="54" t="s">
        <v>21</v>
      </c>
      <c r="J3755" s="55">
        <v>39630</v>
      </c>
    </row>
    <row r="3756" spans="1:10" x14ac:dyDescent="0.3">
      <c r="A3756" s="54" t="s">
        <v>3422</v>
      </c>
      <c r="B3756" s="54">
        <v>6474</v>
      </c>
      <c r="C3756" s="56" t="s">
        <v>23</v>
      </c>
      <c r="D3756" s="54" t="s">
        <v>3419</v>
      </c>
      <c r="E3756" s="54">
        <v>1216</v>
      </c>
      <c r="F3756" s="54" t="s">
        <v>3412</v>
      </c>
      <c r="G3756" s="54">
        <v>2694087.9750000001</v>
      </c>
      <c r="H3756" s="54">
        <v>1180977.672</v>
      </c>
      <c r="I3756" s="54" t="s">
        <v>21</v>
      </c>
      <c r="J3756" s="55">
        <v>39630</v>
      </c>
    </row>
    <row r="3757" spans="1:10" x14ac:dyDescent="0.3">
      <c r="A3757" s="54" t="s">
        <v>3421</v>
      </c>
      <c r="B3757" s="54">
        <v>6475</v>
      </c>
      <c r="C3757" s="56" t="s">
        <v>23</v>
      </c>
      <c r="D3757" s="54" t="s">
        <v>3419</v>
      </c>
      <c r="E3757" s="54">
        <v>1216</v>
      </c>
      <c r="F3757" s="54" t="s">
        <v>3412</v>
      </c>
      <c r="G3757" s="54">
        <v>2700314.27</v>
      </c>
      <c r="H3757" s="54">
        <v>1180864.132</v>
      </c>
      <c r="I3757" s="54" t="s">
        <v>21</v>
      </c>
      <c r="J3757" s="55">
        <v>39630</v>
      </c>
    </row>
    <row r="3758" spans="1:10" x14ac:dyDescent="0.3">
      <c r="A3758" s="54" t="s">
        <v>3420</v>
      </c>
      <c r="B3758" s="54">
        <v>6476</v>
      </c>
      <c r="C3758" s="56" t="s">
        <v>23</v>
      </c>
      <c r="D3758" s="54" t="s">
        <v>3433</v>
      </c>
      <c r="E3758" s="54">
        <v>1209</v>
      </c>
      <c r="F3758" s="54" t="s">
        <v>3412</v>
      </c>
      <c r="G3758" s="54">
        <v>2692229.7650000001</v>
      </c>
      <c r="H3758" s="54">
        <v>1180316.19</v>
      </c>
      <c r="I3758" s="54" t="s">
        <v>21</v>
      </c>
      <c r="J3758" s="55">
        <v>39630</v>
      </c>
    </row>
    <row r="3759" spans="1:10" x14ac:dyDescent="0.3">
      <c r="A3759" s="54" t="s">
        <v>3420</v>
      </c>
      <c r="B3759" s="54">
        <v>6476</v>
      </c>
      <c r="C3759" s="56" t="s">
        <v>23</v>
      </c>
      <c r="D3759" s="54" t="s">
        <v>3419</v>
      </c>
      <c r="E3759" s="54">
        <v>1216</v>
      </c>
      <c r="F3759" s="54" t="s">
        <v>3412</v>
      </c>
      <c r="G3759" s="54">
        <v>2693124.3590000002</v>
      </c>
      <c r="H3759" s="54">
        <v>1179294.9739999999</v>
      </c>
      <c r="I3759" s="54" t="s">
        <v>21</v>
      </c>
      <c r="J3759" s="55">
        <v>39630</v>
      </c>
    </row>
    <row r="3760" spans="1:10" x14ac:dyDescent="0.3">
      <c r="A3760" s="54" t="s">
        <v>3433</v>
      </c>
      <c r="B3760" s="54">
        <v>6482</v>
      </c>
      <c r="C3760" s="56" t="s">
        <v>23</v>
      </c>
      <c r="D3760" s="54" t="s">
        <v>3433</v>
      </c>
      <c r="E3760" s="54">
        <v>1209</v>
      </c>
      <c r="F3760" s="54" t="s">
        <v>3412</v>
      </c>
      <c r="G3760" s="54">
        <v>2691487.5529999998</v>
      </c>
      <c r="H3760" s="54">
        <v>1175901.503</v>
      </c>
      <c r="I3760" s="54" t="s">
        <v>21</v>
      </c>
      <c r="J3760" s="55">
        <v>39630</v>
      </c>
    </row>
    <row r="3761" spans="1:10" x14ac:dyDescent="0.3">
      <c r="A3761" s="54" t="s">
        <v>3415</v>
      </c>
      <c r="B3761" s="54">
        <v>6484</v>
      </c>
      <c r="C3761" s="56" t="s">
        <v>23</v>
      </c>
      <c r="D3761" s="54" t="s">
        <v>3413</v>
      </c>
      <c r="E3761" s="54">
        <v>1220</v>
      </c>
      <c r="F3761" s="54" t="s">
        <v>3412</v>
      </c>
      <c r="G3761" s="54">
        <v>2688760.3769999999</v>
      </c>
      <c r="H3761" s="54">
        <v>1172872.294</v>
      </c>
      <c r="I3761" s="54" t="s">
        <v>21</v>
      </c>
      <c r="J3761" s="55">
        <v>39630</v>
      </c>
    </row>
    <row r="3762" spans="1:10" x14ac:dyDescent="0.3">
      <c r="A3762" s="54" t="s">
        <v>3414</v>
      </c>
      <c r="B3762" s="54">
        <v>6485</v>
      </c>
      <c r="C3762" s="56" t="s">
        <v>23</v>
      </c>
      <c r="D3762" s="54" t="s">
        <v>3413</v>
      </c>
      <c r="E3762" s="54">
        <v>1220</v>
      </c>
      <c r="F3762" s="54" t="s">
        <v>3412</v>
      </c>
      <c r="G3762" s="54">
        <v>2682379.696</v>
      </c>
      <c r="H3762" s="54">
        <v>1176154.426</v>
      </c>
      <c r="I3762" s="54" t="s">
        <v>21</v>
      </c>
      <c r="J3762" s="55">
        <v>39630</v>
      </c>
    </row>
    <row r="3763" spans="1:10" x14ac:dyDescent="0.3">
      <c r="A3763" s="54" t="s">
        <v>3434</v>
      </c>
      <c r="B3763" s="54">
        <v>6487</v>
      </c>
      <c r="C3763" s="56" t="s">
        <v>23</v>
      </c>
      <c r="D3763" s="54" t="s">
        <v>3434</v>
      </c>
      <c r="E3763" s="54">
        <v>1208</v>
      </c>
      <c r="F3763" s="54" t="s">
        <v>3412</v>
      </c>
      <c r="G3763" s="54">
        <v>2682616.5389999999</v>
      </c>
      <c r="H3763" s="54">
        <v>1169050.9410000001</v>
      </c>
      <c r="I3763" s="54" t="s">
        <v>21</v>
      </c>
      <c r="J3763" s="55">
        <v>39630</v>
      </c>
    </row>
    <row r="3764" spans="1:10" x14ac:dyDescent="0.3">
      <c r="A3764" s="54" t="s">
        <v>3440</v>
      </c>
      <c r="B3764" s="54">
        <v>6490</v>
      </c>
      <c r="C3764" s="56" t="s">
        <v>23</v>
      </c>
      <c r="D3764" s="54" t="s">
        <v>3440</v>
      </c>
      <c r="E3764" s="54">
        <v>1202</v>
      </c>
      <c r="F3764" s="54" t="s">
        <v>3412</v>
      </c>
      <c r="G3764" s="54">
        <v>2690054.3539999998</v>
      </c>
      <c r="H3764" s="54">
        <v>1163585.716</v>
      </c>
      <c r="I3764" s="54" t="s">
        <v>21</v>
      </c>
      <c r="J3764" s="55">
        <v>39630</v>
      </c>
    </row>
    <row r="3765" spans="1:10" x14ac:dyDescent="0.3">
      <c r="A3765" s="54" t="s">
        <v>3430</v>
      </c>
      <c r="B3765" s="54">
        <v>6491</v>
      </c>
      <c r="C3765" s="56" t="s">
        <v>23</v>
      </c>
      <c r="D3765" s="54" t="s">
        <v>3430</v>
      </c>
      <c r="E3765" s="54">
        <v>1212</v>
      </c>
      <c r="F3765" s="54" t="s">
        <v>3412</v>
      </c>
      <c r="G3765" s="54">
        <v>2679251.2820000001</v>
      </c>
      <c r="H3765" s="54">
        <v>1158924.6259999999</v>
      </c>
      <c r="I3765" s="54" t="s">
        <v>21</v>
      </c>
      <c r="J3765" s="55">
        <v>39630</v>
      </c>
    </row>
    <row r="3766" spans="1:10" x14ac:dyDescent="0.3">
      <c r="A3766" s="54" t="s">
        <v>3432</v>
      </c>
      <c r="B3766" s="54">
        <v>6493</v>
      </c>
      <c r="C3766" s="56" t="s">
        <v>23</v>
      </c>
      <c r="D3766" s="54" t="s">
        <v>3432</v>
      </c>
      <c r="E3766" s="54">
        <v>1210</v>
      </c>
      <c r="F3766" s="54" t="s">
        <v>3412</v>
      </c>
      <c r="G3766" s="54">
        <v>2685796.844</v>
      </c>
      <c r="H3766" s="54">
        <v>1162605.827</v>
      </c>
      <c r="I3766" s="54" t="s">
        <v>21</v>
      </c>
      <c r="J3766" s="55">
        <v>39630</v>
      </c>
    </row>
    <row r="3767" spans="1:10" x14ac:dyDescent="0.3">
      <c r="A3767" s="54" t="s">
        <v>1470</v>
      </c>
      <c r="B3767" s="54">
        <v>6500</v>
      </c>
      <c r="C3767" s="56" t="s">
        <v>23</v>
      </c>
      <c r="D3767" s="54" t="s">
        <v>1470</v>
      </c>
      <c r="E3767" s="54">
        <v>5002</v>
      </c>
      <c r="F3767" s="54" t="s">
        <v>1146</v>
      </c>
      <c r="G3767" s="54">
        <v>2723262.977</v>
      </c>
      <c r="H3767" s="54">
        <v>1117423.983</v>
      </c>
      <c r="I3767" s="54" t="s">
        <v>1145</v>
      </c>
      <c r="J3767" s="55">
        <v>39630</v>
      </c>
    </row>
    <row r="3768" spans="1:10" x14ac:dyDescent="0.3">
      <c r="A3768" s="54" t="s">
        <v>1470</v>
      </c>
      <c r="B3768" s="54">
        <v>6503</v>
      </c>
      <c r="C3768" s="56" t="s">
        <v>23</v>
      </c>
      <c r="D3768" s="54" t="s">
        <v>1470</v>
      </c>
      <c r="E3768" s="54">
        <v>5002</v>
      </c>
      <c r="F3768" s="54" t="s">
        <v>1146</v>
      </c>
      <c r="G3768" s="54">
        <v>2721042.2280000001</v>
      </c>
      <c r="H3768" s="54">
        <v>1118669.7649999999</v>
      </c>
      <c r="I3768" s="54" t="s">
        <v>1145</v>
      </c>
      <c r="J3768" s="55">
        <v>39630</v>
      </c>
    </row>
    <row r="3769" spans="1:10" x14ac:dyDescent="0.3">
      <c r="A3769" s="54" t="s">
        <v>1481</v>
      </c>
      <c r="B3769" s="54">
        <v>6512</v>
      </c>
      <c r="C3769" s="56" t="s">
        <v>23</v>
      </c>
      <c r="D3769" s="54" t="s">
        <v>1470</v>
      </c>
      <c r="E3769" s="54">
        <v>5002</v>
      </c>
      <c r="F3769" s="54" t="s">
        <v>1146</v>
      </c>
      <c r="G3769" s="54">
        <v>2720611.1409999998</v>
      </c>
      <c r="H3769" s="54">
        <v>1114610.9950000001</v>
      </c>
      <c r="I3769" s="54" t="s">
        <v>1145</v>
      </c>
      <c r="J3769" s="55">
        <v>39630</v>
      </c>
    </row>
    <row r="3770" spans="1:10" x14ac:dyDescent="0.3">
      <c r="A3770" s="54" t="s">
        <v>1480</v>
      </c>
      <c r="B3770" s="54">
        <v>6513</v>
      </c>
      <c r="C3770" s="56" t="s">
        <v>23</v>
      </c>
      <c r="D3770" s="54" t="s">
        <v>1470</v>
      </c>
      <c r="E3770" s="54">
        <v>5002</v>
      </c>
      <c r="F3770" s="54" t="s">
        <v>1146</v>
      </c>
      <c r="G3770" s="54">
        <v>2718885.0490000001</v>
      </c>
      <c r="H3770" s="54">
        <v>1118000.362</v>
      </c>
      <c r="I3770" s="54" t="s">
        <v>1145</v>
      </c>
      <c r="J3770" s="55">
        <v>39630</v>
      </c>
    </row>
    <row r="3771" spans="1:10" x14ac:dyDescent="0.3">
      <c r="A3771" s="54" t="s">
        <v>1479</v>
      </c>
      <c r="B3771" s="54">
        <v>6514</v>
      </c>
      <c r="C3771" s="56" t="s">
        <v>23</v>
      </c>
      <c r="D3771" s="54" t="s">
        <v>1470</v>
      </c>
      <c r="E3771" s="54">
        <v>5002</v>
      </c>
      <c r="F3771" s="54" t="s">
        <v>1146</v>
      </c>
      <c r="G3771" s="54">
        <v>2718193.003</v>
      </c>
      <c r="H3771" s="54">
        <v>1116069.9539999999</v>
      </c>
      <c r="I3771" s="54" t="s">
        <v>1145</v>
      </c>
      <c r="J3771" s="55">
        <v>39630</v>
      </c>
    </row>
    <row r="3772" spans="1:10" x14ac:dyDescent="0.3">
      <c r="A3772" s="54" t="s">
        <v>1465</v>
      </c>
      <c r="B3772" s="54">
        <v>6515</v>
      </c>
      <c r="C3772" s="56" t="s">
        <v>23</v>
      </c>
      <c r="D3772" s="54" t="s">
        <v>1470</v>
      </c>
      <c r="E3772" s="54">
        <v>5002</v>
      </c>
      <c r="F3772" s="54" t="s">
        <v>1146</v>
      </c>
      <c r="G3772" s="54">
        <v>2716319.179</v>
      </c>
      <c r="H3772" s="54">
        <v>1115965.352</v>
      </c>
      <c r="I3772" s="54" t="s">
        <v>1145</v>
      </c>
      <c r="J3772" s="55">
        <v>39630</v>
      </c>
    </row>
    <row r="3773" spans="1:10" x14ac:dyDescent="0.3">
      <c r="A3773" s="54" t="s">
        <v>1465</v>
      </c>
      <c r="B3773" s="54">
        <v>6515</v>
      </c>
      <c r="C3773" s="56" t="s">
        <v>23</v>
      </c>
      <c r="D3773" s="54" t="s">
        <v>1462</v>
      </c>
      <c r="E3773" s="54">
        <v>5017</v>
      </c>
      <c r="F3773" s="54" t="s">
        <v>1146</v>
      </c>
      <c r="G3773" s="54">
        <v>2716776.7420000001</v>
      </c>
      <c r="H3773" s="54">
        <v>1113620.2250000001</v>
      </c>
      <c r="I3773" s="54" t="s">
        <v>1145</v>
      </c>
      <c r="J3773" s="55">
        <v>39630</v>
      </c>
    </row>
    <row r="3774" spans="1:10" x14ac:dyDescent="0.3">
      <c r="A3774" s="54" t="s">
        <v>1381</v>
      </c>
      <c r="B3774" s="54">
        <v>6516</v>
      </c>
      <c r="C3774" s="56" t="s">
        <v>23</v>
      </c>
      <c r="D3774" s="54" t="s">
        <v>1399</v>
      </c>
      <c r="E3774" s="54">
        <v>5113</v>
      </c>
      <c r="F3774" s="54" t="s">
        <v>1146</v>
      </c>
      <c r="G3774" s="54">
        <v>2713731.233</v>
      </c>
      <c r="H3774" s="54">
        <v>1114234.7620000001</v>
      </c>
      <c r="I3774" s="54" t="s">
        <v>1145</v>
      </c>
      <c r="J3774" s="55">
        <v>39630</v>
      </c>
    </row>
    <row r="3775" spans="1:10" x14ac:dyDescent="0.3">
      <c r="A3775" s="54" t="s">
        <v>1381</v>
      </c>
      <c r="B3775" s="54">
        <v>6516</v>
      </c>
      <c r="C3775" s="56" t="s">
        <v>23</v>
      </c>
      <c r="D3775" s="54" t="s">
        <v>1378</v>
      </c>
      <c r="E3775" s="54">
        <v>5138</v>
      </c>
      <c r="F3775" s="54" t="s">
        <v>1146</v>
      </c>
      <c r="G3775" s="54">
        <v>2713277.5520000001</v>
      </c>
      <c r="H3775" s="54">
        <v>1117326.7180000001</v>
      </c>
      <c r="I3775" s="54" t="s">
        <v>1145</v>
      </c>
      <c r="J3775" s="55">
        <v>39630</v>
      </c>
    </row>
    <row r="3776" spans="1:10" x14ac:dyDescent="0.3">
      <c r="A3776" s="54" t="s">
        <v>1483</v>
      </c>
      <c r="B3776" s="54">
        <v>6517</v>
      </c>
      <c r="C3776" s="56" t="s">
        <v>23</v>
      </c>
      <c r="D3776" s="54" t="s">
        <v>1482</v>
      </c>
      <c r="E3776" s="54">
        <v>5001</v>
      </c>
      <c r="F3776" s="54" t="s">
        <v>1146</v>
      </c>
      <c r="G3776" s="54">
        <v>2727381.9389999998</v>
      </c>
      <c r="H3776" s="54">
        <v>1117864.4339999999</v>
      </c>
      <c r="I3776" s="54" t="s">
        <v>1145</v>
      </c>
      <c r="J3776" s="55">
        <v>39630</v>
      </c>
    </row>
    <row r="3777" spans="1:10" x14ac:dyDescent="0.3">
      <c r="A3777" s="54" t="s">
        <v>1478</v>
      </c>
      <c r="B3777" s="54">
        <v>6518</v>
      </c>
      <c r="C3777" s="56" t="s">
        <v>23</v>
      </c>
      <c r="D3777" s="54" t="s">
        <v>1470</v>
      </c>
      <c r="E3777" s="54">
        <v>5002</v>
      </c>
      <c r="F3777" s="54" t="s">
        <v>1146</v>
      </c>
      <c r="G3777" s="54">
        <v>2719334.9169999999</v>
      </c>
      <c r="H3777" s="54">
        <v>1120767.317</v>
      </c>
      <c r="I3777" s="54" t="s">
        <v>1145</v>
      </c>
      <c r="J3777" s="55">
        <v>39630</v>
      </c>
    </row>
    <row r="3778" spans="1:10" x14ac:dyDescent="0.3">
      <c r="A3778" s="54" t="s">
        <v>1477</v>
      </c>
      <c r="B3778" s="54">
        <v>6523</v>
      </c>
      <c r="C3778" s="56" t="s">
        <v>23</v>
      </c>
      <c r="D3778" s="54" t="s">
        <v>1470</v>
      </c>
      <c r="E3778" s="54">
        <v>5002</v>
      </c>
      <c r="F3778" s="54" t="s">
        <v>1146</v>
      </c>
      <c r="G3778" s="54">
        <v>2718576.844</v>
      </c>
      <c r="H3778" s="54">
        <v>1123186.9140000001</v>
      </c>
      <c r="I3778" s="54" t="s">
        <v>1145</v>
      </c>
      <c r="J3778" s="55">
        <v>39630</v>
      </c>
    </row>
    <row r="3779" spans="1:10" x14ac:dyDescent="0.3">
      <c r="A3779" s="54" t="s">
        <v>1476</v>
      </c>
      <c r="B3779" s="54">
        <v>6524</v>
      </c>
      <c r="C3779" s="56" t="s">
        <v>23</v>
      </c>
      <c r="D3779" s="54" t="s">
        <v>1470</v>
      </c>
      <c r="E3779" s="54">
        <v>5002</v>
      </c>
      <c r="F3779" s="54" t="s">
        <v>1146</v>
      </c>
      <c r="G3779" s="54">
        <v>2718963.9670000002</v>
      </c>
      <c r="H3779" s="54">
        <v>1125429.8589999999</v>
      </c>
      <c r="I3779" s="54" t="s">
        <v>1145</v>
      </c>
      <c r="J3779" s="55">
        <v>39630</v>
      </c>
    </row>
    <row r="3780" spans="1:10" x14ac:dyDescent="0.3">
      <c r="A3780" s="54" t="s">
        <v>1475</v>
      </c>
      <c r="B3780" s="54">
        <v>6525</v>
      </c>
      <c r="C3780" s="56" t="s">
        <v>23</v>
      </c>
      <c r="D3780" s="54" t="s">
        <v>1470</v>
      </c>
      <c r="E3780" s="54">
        <v>5002</v>
      </c>
      <c r="F3780" s="54" t="s">
        <v>1146</v>
      </c>
      <c r="G3780" s="54">
        <v>2720386.8059999999</v>
      </c>
      <c r="H3780" s="54">
        <v>1121985.8389999999</v>
      </c>
      <c r="I3780" s="54" t="s">
        <v>1145</v>
      </c>
      <c r="J3780" s="55">
        <v>39630</v>
      </c>
    </row>
    <row r="3781" spans="1:10" x14ac:dyDescent="0.3">
      <c r="A3781" s="54" t="s">
        <v>1226</v>
      </c>
      <c r="B3781" s="54">
        <v>6526</v>
      </c>
      <c r="C3781" s="56" t="s">
        <v>23</v>
      </c>
      <c r="D3781" s="54" t="s">
        <v>1221</v>
      </c>
      <c r="E3781" s="54">
        <v>5287</v>
      </c>
      <c r="F3781" s="54" t="s">
        <v>1146</v>
      </c>
      <c r="G3781" s="54">
        <v>2716336.656</v>
      </c>
      <c r="H3781" s="54">
        <v>1126334.899</v>
      </c>
      <c r="I3781" s="54" t="s">
        <v>1145</v>
      </c>
      <c r="J3781" s="55">
        <v>39630</v>
      </c>
    </row>
    <row r="3782" spans="1:10" x14ac:dyDescent="0.3">
      <c r="A3782" s="54" t="s">
        <v>1225</v>
      </c>
      <c r="B3782" s="54">
        <v>6527</v>
      </c>
      <c r="C3782" s="56" t="s">
        <v>23</v>
      </c>
      <c r="D3782" s="54" t="s">
        <v>1221</v>
      </c>
      <c r="E3782" s="54">
        <v>5287</v>
      </c>
      <c r="F3782" s="54" t="s">
        <v>1146</v>
      </c>
      <c r="G3782" s="54">
        <v>2717341.031</v>
      </c>
      <c r="H3782" s="54">
        <v>1129502.196</v>
      </c>
      <c r="I3782" s="54" t="s">
        <v>1145</v>
      </c>
      <c r="J3782" s="55">
        <v>39630</v>
      </c>
    </row>
    <row r="3783" spans="1:10" x14ac:dyDescent="0.3">
      <c r="A3783" s="54" t="s">
        <v>1464</v>
      </c>
      <c r="B3783" s="54">
        <v>6528</v>
      </c>
      <c r="C3783" s="56" t="s">
        <v>23</v>
      </c>
      <c r="D3783" s="54" t="s">
        <v>1470</v>
      </c>
      <c r="E3783" s="54">
        <v>5002</v>
      </c>
      <c r="F3783" s="54" t="s">
        <v>1146</v>
      </c>
      <c r="G3783" s="54">
        <v>2721585.34</v>
      </c>
      <c r="H3783" s="54">
        <v>1112884.534</v>
      </c>
      <c r="I3783" s="54" t="s">
        <v>1145</v>
      </c>
      <c r="J3783" s="55">
        <v>39630</v>
      </c>
    </row>
    <row r="3784" spans="1:10" x14ac:dyDescent="0.3">
      <c r="A3784" s="54" t="s">
        <v>1464</v>
      </c>
      <c r="B3784" s="54">
        <v>6528</v>
      </c>
      <c r="C3784" s="56" t="s">
        <v>23</v>
      </c>
      <c r="D3784" s="54" t="s">
        <v>1462</v>
      </c>
      <c r="E3784" s="54">
        <v>5017</v>
      </c>
      <c r="F3784" s="54" t="s">
        <v>1146</v>
      </c>
      <c r="G3784" s="54">
        <v>2719939.7930000001</v>
      </c>
      <c r="H3784" s="54">
        <v>1112874.125</v>
      </c>
      <c r="I3784" s="54" t="s">
        <v>1145</v>
      </c>
      <c r="J3784" s="55">
        <v>39630</v>
      </c>
    </row>
    <row r="3785" spans="1:10" x14ac:dyDescent="0.3">
      <c r="A3785" s="54" t="s">
        <v>1467</v>
      </c>
      <c r="B3785" s="54">
        <v>6532</v>
      </c>
      <c r="C3785" s="56" t="s">
        <v>23</v>
      </c>
      <c r="D3785" s="54" t="s">
        <v>1482</v>
      </c>
      <c r="E3785" s="54">
        <v>5001</v>
      </c>
      <c r="F3785" s="54" t="s">
        <v>1146</v>
      </c>
      <c r="G3785" s="54">
        <v>2723706.969</v>
      </c>
      <c r="H3785" s="54">
        <v>1120963.719</v>
      </c>
      <c r="I3785" s="54" t="s">
        <v>1145</v>
      </c>
      <c r="J3785" s="55">
        <v>39630</v>
      </c>
    </row>
    <row r="3786" spans="1:10" x14ac:dyDescent="0.3">
      <c r="A3786" s="54" t="s">
        <v>1467</v>
      </c>
      <c r="B3786" s="54">
        <v>6532</v>
      </c>
      <c r="C3786" s="56" t="s">
        <v>23</v>
      </c>
      <c r="D3786" s="54" t="s">
        <v>1470</v>
      </c>
      <c r="E3786" s="54">
        <v>5002</v>
      </c>
      <c r="F3786" s="54" t="s">
        <v>1146</v>
      </c>
      <c r="G3786" s="54">
        <v>2723281.855</v>
      </c>
      <c r="H3786" s="54">
        <v>1121789.993</v>
      </c>
      <c r="I3786" s="54" t="s">
        <v>1145</v>
      </c>
      <c r="J3786" s="55">
        <v>39630</v>
      </c>
    </row>
    <row r="3787" spans="1:10" x14ac:dyDescent="0.3">
      <c r="A3787" s="54" t="s">
        <v>1467</v>
      </c>
      <c r="B3787" s="54">
        <v>6532</v>
      </c>
      <c r="C3787" s="56" t="s">
        <v>23</v>
      </c>
      <c r="D3787" s="54" t="s">
        <v>1466</v>
      </c>
      <c r="E3787" s="54">
        <v>5010</v>
      </c>
      <c r="F3787" s="54" t="s">
        <v>1146</v>
      </c>
      <c r="G3787" s="54">
        <v>2724433.9360000002</v>
      </c>
      <c r="H3787" s="54">
        <v>1120646.791</v>
      </c>
      <c r="I3787" s="54" t="s">
        <v>1145</v>
      </c>
      <c r="J3787" s="55">
        <v>39630</v>
      </c>
    </row>
    <row r="3788" spans="1:10" x14ac:dyDescent="0.3">
      <c r="A3788" s="54" t="s">
        <v>1466</v>
      </c>
      <c r="B3788" s="54">
        <v>6533</v>
      </c>
      <c r="C3788" s="56" t="s">
        <v>23</v>
      </c>
      <c r="D3788" s="54" t="s">
        <v>2125</v>
      </c>
      <c r="E3788" s="54">
        <v>3835</v>
      </c>
      <c r="F3788" s="54" t="s">
        <v>2011</v>
      </c>
      <c r="G3788" s="54">
        <v>2726257.9580000001</v>
      </c>
      <c r="H3788" s="54">
        <v>1121706.3829999999</v>
      </c>
      <c r="I3788" s="54" t="s">
        <v>1145</v>
      </c>
      <c r="J3788" s="55">
        <v>39630</v>
      </c>
    </row>
    <row r="3789" spans="1:10" x14ac:dyDescent="0.3">
      <c r="A3789" s="54" t="s">
        <v>1466</v>
      </c>
      <c r="B3789" s="54">
        <v>6533</v>
      </c>
      <c r="C3789" s="56" t="s">
        <v>23</v>
      </c>
      <c r="D3789" s="54" t="s">
        <v>1466</v>
      </c>
      <c r="E3789" s="54">
        <v>5010</v>
      </c>
      <c r="F3789" s="54" t="s">
        <v>1146</v>
      </c>
      <c r="G3789" s="54">
        <v>2725824.6349999998</v>
      </c>
      <c r="H3789" s="54">
        <v>1122587.165</v>
      </c>
      <c r="I3789" s="54" t="s">
        <v>1145</v>
      </c>
      <c r="J3789" s="55">
        <v>39630</v>
      </c>
    </row>
    <row r="3790" spans="1:10" x14ac:dyDescent="0.3">
      <c r="A3790" s="54" t="s">
        <v>2126</v>
      </c>
      <c r="B3790" s="54">
        <v>6534</v>
      </c>
      <c r="C3790" s="56" t="s">
        <v>23</v>
      </c>
      <c r="D3790" s="54" t="s">
        <v>2125</v>
      </c>
      <c r="E3790" s="54">
        <v>3835</v>
      </c>
      <c r="F3790" s="54" t="s">
        <v>2011</v>
      </c>
      <c r="G3790" s="54">
        <v>2733265.0989999999</v>
      </c>
      <c r="H3790" s="54">
        <v>1116904.014</v>
      </c>
      <c r="I3790" s="54" t="s">
        <v>1145</v>
      </c>
      <c r="J3790" s="55">
        <v>39630</v>
      </c>
    </row>
    <row r="3791" spans="1:10" x14ac:dyDescent="0.3">
      <c r="A3791" s="54" t="s">
        <v>2126</v>
      </c>
      <c r="B3791" s="54">
        <v>6534</v>
      </c>
      <c r="C3791" s="56" t="s">
        <v>23</v>
      </c>
      <c r="D3791" s="54" t="s">
        <v>2125</v>
      </c>
      <c r="E3791" s="54">
        <v>3835</v>
      </c>
      <c r="F3791" s="54" t="s">
        <v>2011</v>
      </c>
      <c r="G3791" s="54">
        <v>2727225.787</v>
      </c>
      <c r="H3791" s="54">
        <v>1122440.3370000001</v>
      </c>
      <c r="I3791" s="54" t="s">
        <v>1145</v>
      </c>
      <c r="J3791" s="55">
        <v>39630</v>
      </c>
    </row>
    <row r="3792" spans="1:10" x14ac:dyDescent="0.3">
      <c r="A3792" s="54" t="s">
        <v>2129</v>
      </c>
      <c r="B3792" s="54">
        <v>6535</v>
      </c>
      <c r="C3792" s="56" t="s">
        <v>23</v>
      </c>
      <c r="D3792" s="54" t="s">
        <v>2127</v>
      </c>
      <c r="E3792" s="54">
        <v>3834</v>
      </c>
      <c r="F3792" s="54" t="s">
        <v>2011</v>
      </c>
      <c r="G3792" s="54">
        <v>2732140.7990000001</v>
      </c>
      <c r="H3792" s="54">
        <v>1118092.102</v>
      </c>
      <c r="I3792" s="54" t="s">
        <v>1145</v>
      </c>
      <c r="J3792" s="55">
        <v>39630</v>
      </c>
    </row>
    <row r="3793" spans="1:10" x14ac:dyDescent="0.3">
      <c r="A3793" s="54" t="s">
        <v>2130</v>
      </c>
      <c r="B3793" s="54">
        <v>6537</v>
      </c>
      <c r="C3793" s="56" t="s">
        <v>23</v>
      </c>
      <c r="D3793" s="54" t="s">
        <v>2143</v>
      </c>
      <c r="E3793" s="54">
        <v>3805</v>
      </c>
      <c r="F3793" s="54" t="s">
        <v>2011</v>
      </c>
      <c r="G3793" s="54">
        <v>2731527.298</v>
      </c>
      <c r="H3793" s="54">
        <v>1123666.622</v>
      </c>
      <c r="I3793" s="54" t="s">
        <v>1145</v>
      </c>
      <c r="J3793" s="55">
        <v>39630</v>
      </c>
    </row>
    <row r="3794" spans="1:10" x14ac:dyDescent="0.3">
      <c r="A3794" s="54" t="s">
        <v>2130</v>
      </c>
      <c r="B3794" s="54">
        <v>6537</v>
      </c>
      <c r="C3794" s="56" t="s">
        <v>23</v>
      </c>
      <c r="D3794" s="54" t="s">
        <v>2130</v>
      </c>
      <c r="E3794" s="54">
        <v>3832</v>
      </c>
      <c r="F3794" s="54" t="s">
        <v>2011</v>
      </c>
      <c r="G3794" s="54">
        <v>2734581.25</v>
      </c>
      <c r="H3794" s="54">
        <v>1121626.057</v>
      </c>
      <c r="I3794" s="54" t="s">
        <v>1145</v>
      </c>
      <c r="J3794" s="55">
        <v>39630</v>
      </c>
    </row>
    <row r="3795" spans="1:10" x14ac:dyDescent="0.3">
      <c r="A3795" s="54" t="s">
        <v>2133</v>
      </c>
      <c r="B3795" s="54">
        <v>6538</v>
      </c>
      <c r="C3795" s="56" t="s">
        <v>23</v>
      </c>
      <c r="D3795" s="54" t="s">
        <v>2130</v>
      </c>
      <c r="E3795" s="54">
        <v>3832</v>
      </c>
      <c r="F3795" s="54" t="s">
        <v>2011</v>
      </c>
      <c r="G3795" s="54">
        <v>2732883.0070000002</v>
      </c>
      <c r="H3795" s="54">
        <v>1129273.0930000001</v>
      </c>
      <c r="I3795" s="54" t="s">
        <v>1145</v>
      </c>
      <c r="J3795" s="55">
        <v>39630</v>
      </c>
    </row>
    <row r="3796" spans="1:10" x14ac:dyDescent="0.3">
      <c r="A3796" s="54" t="s">
        <v>2133</v>
      </c>
      <c r="B3796" s="54">
        <v>6538</v>
      </c>
      <c r="C3796" s="56" t="s">
        <v>23</v>
      </c>
      <c r="D3796" s="54" t="s">
        <v>2130</v>
      </c>
      <c r="E3796" s="54">
        <v>3832</v>
      </c>
      <c r="F3796" s="54" t="s">
        <v>2011</v>
      </c>
      <c r="G3796" s="54">
        <v>2738425.3309999998</v>
      </c>
      <c r="H3796" s="54">
        <v>1125249.817</v>
      </c>
      <c r="I3796" s="54" t="s">
        <v>1145</v>
      </c>
      <c r="J3796" s="55">
        <v>39630</v>
      </c>
    </row>
    <row r="3797" spans="1:10" x14ac:dyDescent="0.3">
      <c r="A3797" s="54" t="s">
        <v>2143</v>
      </c>
      <c r="B3797" s="54">
        <v>6540</v>
      </c>
      <c r="C3797" s="56" t="s">
        <v>23</v>
      </c>
      <c r="D3797" s="54" t="s">
        <v>2143</v>
      </c>
      <c r="E3797" s="54">
        <v>3805</v>
      </c>
      <c r="F3797" s="54" t="s">
        <v>2011</v>
      </c>
      <c r="G3797" s="54">
        <v>2730536.1809999999</v>
      </c>
      <c r="H3797" s="54">
        <v>1124169.122</v>
      </c>
      <c r="I3797" s="54" t="s">
        <v>1145</v>
      </c>
      <c r="J3797" s="55">
        <v>39630</v>
      </c>
    </row>
    <row r="3798" spans="1:10" x14ac:dyDescent="0.3">
      <c r="A3798" s="54" t="s">
        <v>2139</v>
      </c>
      <c r="B3798" s="54">
        <v>6541</v>
      </c>
      <c r="C3798" s="56" t="s">
        <v>23</v>
      </c>
      <c r="D3798" s="54" t="s">
        <v>2143</v>
      </c>
      <c r="E3798" s="54">
        <v>3805</v>
      </c>
      <c r="F3798" s="54" t="s">
        <v>2011</v>
      </c>
      <c r="G3798" s="54">
        <v>2729849.2859999998</v>
      </c>
      <c r="H3798" s="54">
        <v>1125299.46</v>
      </c>
      <c r="I3798" s="54" t="s">
        <v>1145</v>
      </c>
      <c r="J3798" s="55">
        <v>39630</v>
      </c>
    </row>
    <row r="3799" spans="1:10" x14ac:dyDescent="0.3">
      <c r="A3799" s="54" t="s">
        <v>2139</v>
      </c>
      <c r="B3799" s="54">
        <v>6541</v>
      </c>
      <c r="C3799" s="56" t="s">
        <v>23</v>
      </c>
      <c r="D3799" s="54" t="s">
        <v>2138</v>
      </c>
      <c r="E3799" s="54">
        <v>3810</v>
      </c>
      <c r="F3799" s="54" t="s">
        <v>2011</v>
      </c>
      <c r="G3799" s="54">
        <v>2731424.4920000001</v>
      </c>
      <c r="H3799" s="54">
        <v>1126439.0319999999</v>
      </c>
      <c r="I3799" s="54" t="s">
        <v>1145</v>
      </c>
      <c r="J3799" s="55">
        <v>39630</v>
      </c>
    </row>
    <row r="3800" spans="1:10" x14ac:dyDescent="0.3">
      <c r="A3800" s="54" t="s">
        <v>2144</v>
      </c>
      <c r="B3800" s="54">
        <v>6542</v>
      </c>
      <c r="C3800" s="56" t="s">
        <v>23</v>
      </c>
      <c r="D3800" s="54" t="s">
        <v>2144</v>
      </c>
      <c r="E3800" s="54">
        <v>3804</v>
      </c>
      <c r="F3800" s="54" t="s">
        <v>2011</v>
      </c>
      <c r="G3800" s="54">
        <v>2727931.6460000002</v>
      </c>
      <c r="H3800" s="54">
        <v>1126064.818</v>
      </c>
      <c r="I3800" s="54" t="s">
        <v>1145</v>
      </c>
      <c r="J3800" s="55">
        <v>39630</v>
      </c>
    </row>
    <row r="3801" spans="1:10" x14ac:dyDescent="0.3">
      <c r="A3801" s="54" t="s">
        <v>2124</v>
      </c>
      <c r="B3801" s="54">
        <v>6543</v>
      </c>
      <c r="C3801" s="56" t="s">
        <v>23</v>
      </c>
      <c r="D3801" s="54" t="s">
        <v>2120</v>
      </c>
      <c r="E3801" s="54">
        <v>3837</v>
      </c>
      <c r="F3801" s="54" t="s">
        <v>2011</v>
      </c>
      <c r="G3801" s="54">
        <v>2727553.21</v>
      </c>
      <c r="H3801" s="54">
        <v>1129077.5260000001</v>
      </c>
      <c r="I3801" s="54" t="s">
        <v>1145</v>
      </c>
      <c r="J3801" s="55">
        <v>39630</v>
      </c>
    </row>
    <row r="3802" spans="1:10" x14ac:dyDescent="0.3">
      <c r="A3802" s="54" t="s">
        <v>2123</v>
      </c>
      <c r="B3802" s="54">
        <v>6544</v>
      </c>
      <c r="C3802" s="56" t="s">
        <v>23</v>
      </c>
      <c r="D3802" s="54" t="s">
        <v>2120</v>
      </c>
      <c r="E3802" s="54">
        <v>3837</v>
      </c>
      <c r="F3802" s="54" t="s">
        <v>2011</v>
      </c>
      <c r="G3802" s="54">
        <v>2730580.4550000001</v>
      </c>
      <c r="H3802" s="54">
        <v>1129126.5989999999</v>
      </c>
      <c r="I3802" s="54" t="s">
        <v>1145</v>
      </c>
      <c r="J3802" s="55">
        <v>39630</v>
      </c>
    </row>
    <row r="3803" spans="1:10" x14ac:dyDescent="0.3">
      <c r="A3803" s="54" t="s">
        <v>2122</v>
      </c>
      <c r="B3803" s="54">
        <v>6545</v>
      </c>
      <c r="C3803" s="56" t="s">
        <v>23</v>
      </c>
      <c r="D3803" s="54" t="s">
        <v>2120</v>
      </c>
      <c r="E3803" s="54">
        <v>3837</v>
      </c>
      <c r="F3803" s="54" t="s">
        <v>2011</v>
      </c>
      <c r="G3803" s="54">
        <v>2728488.341</v>
      </c>
      <c r="H3803" s="54">
        <v>1131385.203</v>
      </c>
      <c r="I3803" s="54" t="s">
        <v>1145</v>
      </c>
      <c r="J3803" s="55">
        <v>39630</v>
      </c>
    </row>
    <row r="3804" spans="1:10" x14ac:dyDescent="0.3">
      <c r="A3804" s="54" t="s">
        <v>2121</v>
      </c>
      <c r="B3804" s="54">
        <v>6546</v>
      </c>
      <c r="C3804" s="56" t="s">
        <v>23</v>
      </c>
      <c r="D3804" s="54" t="s">
        <v>2120</v>
      </c>
      <c r="E3804" s="54">
        <v>3837</v>
      </c>
      <c r="F3804" s="54" t="s">
        <v>2011</v>
      </c>
      <c r="G3804" s="54">
        <v>2730438.514</v>
      </c>
      <c r="H3804" s="54">
        <v>1132544.169</v>
      </c>
      <c r="I3804" s="54" t="s">
        <v>1145</v>
      </c>
      <c r="J3804" s="55">
        <v>39630</v>
      </c>
    </row>
    <row r="3805" spans="1:10" x14ac:dyDescent="0.3">
      <c r="A3805" s="54" t="s">
        <v>2142</v>
      </c>
      <c r="B3805" s="54">
        <v>6548</v>
      </c>
      <c r="C3805" s="56" t="s">
        <v>54</v>
      </c>
      <c r="D3805" s="54" t="s">
        <v>2140</v>
      </c>
      <c r="E3805" s="54">
        <v>3808</v>
      </c>
      <c r="F3805" s="54" t="s">
        <v>2011</v>
      </c>
      <c r="G3805" s="54">
        <v>2730478.9679999999</v>
      </c>
      <c r="H3805" s="54">
        <v>1135748.686</v>
      </c>
      <c r="I3805" s="54" t="s">
        <v>1145</v>
      </c>
      <c r="J3805" s="55">
        <v>39630</v>
      </c>
    </row>
    <row r="3806" spans="1:10" x14ac:dyDescent="0.3">
      <c r="A3806" s="54" t="s">
        <v>2140</v>
      </c>
      <c r="B3806" s="54">
        <v>6548</v>
      </c>
      <c r="C3806" s="56" t="s">
        <v>23</v>
      </c>
      <c r="D3806" s="54" t="s">
        <v>2140</v>
      </c>
      <c r="E3806" s="54">
        <v>3808</v>
      </c>
      <c r="F3806" s="54" t="s">
        <v>2011</v>
      </c>
      <c r="G3806" s="54">
        <v>2730158.9610000001</v>
      </c>
      <c r="H3806" s="54">
        <v>1141135.5349999999</v>
      </c>
      <c r="I3806" s="54" t="s">
        <v>1145</v>
      </c>
      <c r="J3806" s="55">
        <v>39630</v>
      </c>
    </row>
    <row r="3807" spans="1:10" x14ac:dyDescent="0.3">
      <c r="A3807" s="54" t="s">
        <v>2141</v>
      </c>
      <c r="B3807" s="54">
        <v>6548</v>
      </c>
      <c r="C3807" s="56" t="s">
        <v>46</v>
      </c>
      <c r="D3807" s="54" t="s">
        <v>2140</v>
      </c>
      <c r="E3807" s="54">
        <v>3808</v>
      </c>
      <c r="F3807" s="54" t="s">
        <v>2011</v>
      </c>
      <c r="G3807" s="54">
        <v>2729431.3489999999</v>
      </c>
      <c r="H3807" s="54">
        <v>1134557.2250000001</v>
      </c>
      <c r="I3807" s="54" t="s">
        <v>1145</v>
      </c>
      <c r="J3807" s="55">
        <v>43313</v>
      </c>
    </row>
    <row r="3808" spans="1:10" x14ac:dyDescent="0.3">
      <c r="A3808" s="54" t="s">
        <v>2128</v>
      </c>
      <c r="B3808" s="54">
        <v>6549</v>
      </c>
      <c r="C3808" s="56" t="s">
        <v>23</v>
      </c>
      <c r="D3808" s="54" t="s">
        <v>2127</v>
      </c>
      <c r="E3808" s="54">
        <v>3834</v>
      </c>
      <c r="F3808" s="54" t="s">
        <v>2011</v>
      </c>
      <c r="G3808" s="54">
        <v>2728525.0869999998</v>
      </c>
      <c r="H3808" s="54">
        <v>1118990.6170000001</v>
      </c>
      <c r="I3808" s="54" t="s">
        <v>1145</v>
      </c>
      <c r="J3808" s="55">
        <v>39630</v>
      </c>
    </row>
    <row r="3809" spans="1:10" x14ac:dyDescent="0.3">
      <c r="A3809" s="54" t="s">
        <v>2132</v>
      </c>
      <c r="B3809" s="54">
        <v>6556</v>
      </c>
      <c r="C3809" s="56" t="s">
        <v>23</v>
      </c>
      <c r="D3809" s="54" t="s">
        <v>2130</v>
      </c>
      <c r="E3809" s="54">
        <v>3832</v>
      </c>
      <c r="F3809" s="54" t="s">
        <v>2011</v>
      </c>
      <c r="G3809" s="54">
        <v>2734883.2919999999</v>
      </c>
      <c r="H3809" s="54">
        <v>1123545.571</v>
      </c>
      <c r="I3809" s="54" t="s">
        <v>1145</v>
      </c>
      <c r="J3809" s="55">
        <v>39630</v>
      </c>
    </row>
    <row r="3810" spans="1:10" x14ac:dyDescent="0.3">
      <c r="A3810" s="54" t="s">
        <v>2131</v>
      </c>
      <c r="B3810" s="54">
        <v>6557</v>
      </c>
      <c r="C3810" s="56" t="s">
        <v>23</v>
      </c>
      <c r="D3810" s="54" t="s">
        <v>2131</v>
      </c>
      <c r="E3810" s="54">
        <v>3831</v>
      </c>
      <c r="F3810" s="54" t="s">
        <v>2011</v>
      </c>
      <c r="G3810" s="54">
        <v>2735998.3190000001</v>
      </c>
      <c r="H3810" s="54">
        <v>1124796.973</v>
      </c>
      <c r="I3810" s="54" t="s">
        <v>1145</v>
      </c>
      <c r="J3810" s="55">
        <v>39630</v>
      </c>
    </row>
    <row r="3811" spans="1:10" x14ac:dyDescent="0.3">
      <c r="A3811" s="54" t="s">
        <v>2131</v>
      </c>
      <c r="B3811" s="54">
        <v>6557</v>
      </c>
      <c r="C3811" s="56" t="s">
        <v>23</v>
      </c>
      <c r="D3811" s="54" t="s">
        <v>2130</v>
      </c>
      <c r="E3811" s="54">
        <v>3832</v>
      </c>
      <c r="F3811" s="54" t="s">
        <v>2011</v>
      </c>
      <c r="G3811" s="54">
        <v>2733718.71</v>
      </c>
      <c r="H3811" s="54">
        <v>1127555.7409999999</v>
      </c>
      <c r="I3811" s="54" t="s">
        <v>1145</v>
      </c>
      <c r="J3811" s="55">
        <v>39630</v>
      </c>
    </row>
    <row r="3812" spans="1:10" x14ac:dyDescent="0.3">
      <c r="A3812" s="54" t="s">
        <v>2137</v>
      </c>
      <c r="B3812" s="54">
        <v>6558</v>
      </c>
      <c r="C3812" s="56" t="s">
        <v>23</v>
      </c>
      <c r="D3812" s="54" t="s">
        <v>2137</v>
      </c>
      <c r="E3812" s="54">
        <v>3821</v>
      </c>
      <c r="F3812" s="54" t="s">
        <v>2011</v>
      </c>
      <c r="G3812" s="54">
        <v>2737661.5929999999</v>
      </c>
      <c r="H3812" s="54">
        <v>1129566.5349999999</v>
      </c>
      <c r="I3812" s="54" t="s">
        <v>1145</v>
      </c>
      <c r="J3812" s="55">
        <v>39630</v>
      </c>
    </row>
    <row r="3813" spans="1:10" x14ac:dyDescent="0.3">
      <c r="A3813" s="54" t="s">
        <v>2134</v>
      </c>
      <c r="B3813" s="54">
        <v>6562</v>
      </c>
      <c r="C3813" s="56" t="s">
        <v>23</v>
      </c>
      <c r="D3813" s="54" t="s">
        <v>2134</v>
      </c>
      <c r="E3813" s="54">
        <v>3823</v>
      </c>
      <c r="F3813" s="54" t="s">
        <v>2011</v>
      </c>
      <c r="G3813" s="54">
        <v>2737838.2420000001</v>
      </c>
      <c r="H3813" s="54">
        <v>1134763.0319999999</v>
      </c>
      <c r="I3813" s="54" t="s">
        <v>1145</v>
      </c>
      <c r="J3813" s="55">
        <v>39630</v>
      </c>
    </row>
    <row r="3814" spans="1:10" x14ac:dyDescent="0.3">
      <c r="A3814" s="54" t="s">
        <v>2135</v>
      </c>
      <c r="B3814" s="54">
        <v>6563</v>
      </c>
      <c r="C3814" s="56" t="s">
        <v>23</v>
      </c>
      <c r="D3814" s="54" t="s">
        <v>2135</v>
      </c>
      <c r="E3814" s="54">
        <v>3822</v>
      </c>
      <c r="F3814" s="54" t="s">
        <v>2011</v>
      </c>
      <c r="G3814" s="54">
        <v>2737058.6129999999</v>
      </c>
      <c r="H3814" s="54">
        <v>1140379.7679999999</v>
      </c>
      <c r="I3814" s="54" t="s">
        <v>1145</v>
      </c>
      <c r="J3814" s="55">
        <v>39630</v>
      </c>
    </row>
    <row r="3815" spans="1:10" x14ac:dyDescent="0.3">
      <c r="A3815" s="54" t="s">
        <v>2136</v>
      </c>
      <c r="B3815" s="54">
        <v>6565</v>
      </c>
      <c r="C3815" s="56" t="s">
        <v>23</v>
      </c>
      <c r="D3815" s="54" t="s">
        <v>2135</v>
      </c>
      <c r="E3815" s="54">
        <v>3822</v>
      </c>
      <c r="F3815" s="54" t="s">
        <v>2011</v>
      </c>
      <c r="G3815" s="54">
        <v>2733718.7749999999</v>
      </c>
      <c r="H3815" s="54">
        <v>1148101.348</v>
      </c>
      <c r="I3815" s="54" t="s">
        <v>1145</v>
      </c>
      <c r="J3815" s="55">
        <v>39630</v>
      </c>
    </row>
    <row r="3816" spans="1:10" x14ac:dyDescent="0.3">
      <c r="A3816" s="54" t="s">
        <v>1167</v>
      </c>
      <c r="B3816" s="54">
        <v>6571</v>
      </c>
      <c r="C3816" s="56" t="s">
        <v>23</v>
      </c>
      <c r="D3816" s="54" t="s">
        <v>1155</v>
      </c>
      <c r="E3816" s="54">
        <v>5398</v>
      </c>
      <c r="F3816" s="54" t="s">
        <v>1146</v>
      </c>
      <c r="G3816" s="54">
        <v>2708491.719</v>
      </c>
      <c r="H3816" s="54">
        <v>1105746.0020000001</v>
      </c>
      <c r="I3816" s="54" t="s">
        <v>1145</v>
      </c>
      <c r="J3816" s="55">
        <v>39630</v>
      </c>
    </row>
    <row r="3817" spans="1:10" x14ac:dyDescent="0.3">
      <c r="A3817" s="54" t="s">
        <v>1166</v>
      </c>
      <c r="B3817" s="54">
        <v>6572</v>
      </c>
      <c r="C3817" s="56" t="s">
        <v>23</v>
      </c>
      <c r="D3817" s="54" t="s">
        <v>1399</v>
      </c>
      <c r="E3817" s="54">
        <v>5113</v>
      </c>
      <c r="F3817" s="54" t="s">
        <v>1146</v>
      </c>
      <c r="G3817" s="54">
        <v>2713025.287</v>
      </c>
      <c r="H3817" s="54">
        <v>1112920.203</v>
      </c>
      <c r="I3817" s="54" t="s">
        <v>1145</v>
      </c>
      <c r="J3817" s="55">
        <v>39630</v>
      </c>
    </row>
    <row r="3818" spans="1:10" x14ac:dyDescent="0.3">
      <c r="A3818" s="54" t="s">
        <v>1166</v>
      </c>
      <c r="B3818" s="54">
        <v>6572</v>
      </c>
      <c r="C3818" s="56" t="s">
        <v>23</v>
      </c>
      <c r="D3818" s="54" t="s">
        <v>1155</v>
      </c>
      <c r="E3818" s="54">
        <v>5398</v>
      </c>
      <c r="F3818" s="54" t="s">
        <v>1146</v>
      </c>
      <c r="G3818" s="54">
        <v>2712604.7059999998</v>
      </c>
      <c r="H3818" s="54">
        <v>1112282.203</v>
      </c>
      <c r="I3818" s="54" t="s">
        <v>1145</v>
      </c>
      <c r="J3818" s="55">
        <v>39630</v>
      </c>
    </row>
    <row r="3819" spans="1:10" x14ac:dyDescent="0.3">
      <c r="A3819" s="54" t="s">
        <v>1165</v>
      </c>
      <c r="B3819" s="54">
        <v>6573</v>
      </c>
      <c r="C3819" s="56" t="s">
        <v>23</v>
      </c>
      <c r="D3819" s="54" t="s">
        <v>1155</v>
      </c>
      <c r="E3819" s="54">
        <v>5398</v>
      </c>
      <c r="F3819" s="54" t="s">
        <v>1146</v>
      </c>
      <c r="G3819" s="54">
        <v>2711301.9139999999</v>
      </c>
      <c r="H3819" s="54">
        <v>1111186.7990000001</v>
      </c>
      <c r="I3819" s="54" t="s">
        <v>1145</v>
      </c>
      <c r="J3819" s="55">
        <v>39630</v>
      </c>
    </row>
    <row r="3820" spans="1:10" x14ac:dyDescent="0.3">
      <c r="A3820" s="54" t="s">
        <v>1164</v>
      </c>
      <c r="B3820" s="54">
        <v>6574</v>
      </c>
      <c r="C3820" s="56" t="s">
        <v>23</v>
      </c>
      <c r="D3820" s="54" t="s">
        <v>1155</v>
      </c>
      <c r="E3820" s="54">
        <v>5398</v>
      </c>
      <c r="F3820" s="54" t="s">
        <v>1146</v>
      </c>
      <c r="G3820" s="54">
        <v>2710049.3459999999</v>
      </c>
      <c r="H3820" s="54">
        <v>1109180.7549999999</v>
      </c>
      <c r="I3820" s="54" t="s">
        <v>1145</v>
      </c>
      <c r="J3820" s="55">
        <v>39630</v>
      </c>
    </row>
    <row r="3821" spans="1:10" x14ac:dyDescent="0.3">
      <c r="A3821" s="54" t="s">
        <v>1163</v>
      </c>
      <c r="B3821" s="54">
        <v>6575</v>
      </c>
      <c r="C3821" s="56" t="s">
        <v>23</v>
      </c>
      <c r="D3821" s="54" t="s">
        <v>1155</v>
      </c>
      <c r="E3821" s="54">
        <v>5398</v>
      </c>
      <c r="F3821" s="54" t="s">
        <v>1146</v>
      </c>
      <c r="G3821" s="54">
        <v>2705577.5440000002</v>
      </c>
      <c r="H3821" s="54">
        <v>1109929.1310000001</v>
      </c>
      <c r="I3821" s="54" t="s">
        <v>1145</v>
      </c>
      <c r="J3821" s="55">
        <v>39630</v>
      </c>
    </row>
    <row r="3822" spans="1:10" x14ac:dyDescent="0.3">
      <c r="A3822" s="54" t="s">
        <v>1162</v>
      </c>
      <c r="B3822" s="54">
        <v>6575</v>
      </c>
      <c r="C3822" s="56" t="s">
        <v>54</v>
      </c>
      <c r="D3822" s="54" t="s">
        <v>1155</v>
      </c>
      <c r="E3822" s="54">
        <v>5398</v>
      </c>
      <c r="F3822" s="54" t="s">
        <v>1146</v>
      </c>
      <c r="G3822" s="54">
        <v>2706266.4049999998</v>
      </c>
      <c r="H3822" s="54">
        <v>1108772.0930000001</v>
      </c>
      <c r="I3822" s="54" t="s">
        <v>1145</v>
      </c>
      <c r="J3822" s="55">
        <v>39630</v>
      </c>
    </row>
    <row r="3823" spans="1:10" x14ac:dyDescent="0.3">
      <c r="A3823" s="54" t="s">
        <v>1161</v>
      </c>
      <c r="B3823" s="54">
        <v>6576</v>
      </c>
      <c r="C3823" s="56" t="s">
        <v>23</v>
      </c>
      <c r="D3823" s="54" t="s">
        <v>1155</v>
      </c>
      <c r="E3823" s="54">
        <v>5398</v>
      </c>
      <c r="F3823" s="54" t="s">
        <v>1146</v>
      </c>
      <c r="G3823" s="54">
        <v>2704952.4959999998</v>
      </c>
      <c r="H3823" s="54">
        <v>1108435.773</v>
      </c>
      <c r="I3823" s="54" t="s">
        <v>1145</v>
      </c>
      <c r="J3823" s="55">
        <v>39630</v>
      </c>
    </row>
    <row r="3824" spans="1:10" x14ac:dyDescent="0.3">
      <c r="A3824" s="54" t="s">
        <v>1160</v>
      </c>
      <c r="B3824" s="54">
        <v>6577</v>
      </c>
      <c r="C3824" s="56" t="s">
        <v>23</v>
      </c>
      <c r="D3824" s="54" t="s">
        <v>1155</v>
      </c>
      <c r="E3824" s="54">
        <v>5398</v>
      </c>
      <c r="F3824" s="54" t="s">
        <v>1146</v>
      </c>
      <c r="G3824" s="54">
        <v>2704647.4670000002</v>
      </c>
      <c r="H3824" s="54">
        <v>1107104.737</v>
      </c>
      <c r="I3824" s="54" t="s">
        <v>1145</v>
      </c>
      <c r="J3824" s="55">
        <v>39630</v>
      </c>
    </row>
    <row r="3825" spans="1:10" x14ac:dyDescent="0.3">
      <c r="A3825" s="54" t="s">
        <v>1159</v>
      </c>
      <c r="B3825" s="54">
        <v>6578</v>
      </c>
      <c r="C3825" s="56" t="s">
        <v>23</v>
      </c>
      <c r="D3825" s="54" t="s">
        <v>1155</v>
      </c>
      <c r="E3825" s="54">
        <v>5398</v>
      </c>
      <c r="F3825" s="54" t="s">
        <v>1146</v>
      </c>
      <c r="G3825" s="54">
        <v>2703387.4419999998</v>
      </c>
      <c r="H3825" s="54">
        <v>1106552.9990000001</v>
      </c>
      <c r="I3825" s="54" t="s">
        <v>1145</v>
      </c>
      <c r="J3825" s="55">
        <v>39630</v>
      </c>
    </row>
    <row r="3826" spans="1:10" x14ac:dyDescent="0.3">
      <c r="A3826" s="54" t="s">
        <v>1158</v>
      </c>
      <c r="B3826" s="54">
        <v>6579</v>
      </c>
      <c r="C3826" s="56" t="s">
        <v>23</v>
      </c>
      <c r="D3826" s="54" t="s">
        <v>1155</v>
      </c>
      <c r="E3826" s="54">
        <v>5398</v>
      </c>
      <c r="F3826" s="54" t="s">
        <v>1146</v>
      </c>
      <c r="G3826" s="54">
        <v>2708345.0430000001</v>
      </c>
      <c r="H3826" s="54">
        <v>1108448.3259999999</v>
      </c>
      <c r="I3826" s="54" t="s">
        <v>1145</v>
      </c>
      <c r="J3826" s="55">
        <v>39630</v>
      </c>
    </row>
    <row r="3827" spans="1:10" x14ac:dyDescent="0.3">
      <c r="A3827" s="54" t="s">
        <v>1474</v>
      </c>
      <c r="B3827" s="54">
        <v>6582</v>
      </c>
      <c r="C3827" s="56" t="s">
        <v>23</v>
      </c>
      <c r="D3827" s="54" t="s">
        <v>1470</v>
      </c>
      <c r="E3827" s="54">
        <v>5002</v>
      </c>
      <c r="F3827" s="54" t="s">
        <v>1146</v>
      </c>
      <c r="G3827" s="54">
        <v>2724328.9670000002</v>
      </c>
      <c r="H3827" s="54">
        <v>1113210.5060000001</v>
      </c>
      <c r="I3827" s="54" t="s">
        <v>1145</v>
      </c>
      <c r="J3827" s="55">
        <v>39630</v>
      </c>
    </row>
    <row r="3828" spans="1:10" x14ac:dyDescent="0.3">
      <c r="A3828" s="54" t="s">
        <v>1473</v>
      </c>
      <c r="B3828" s="54">
        <v>6583</v>
      </c>
      <c r="C3828" s="56" t="s">
        <v>23</v>
      </c>
      <c r="D3828" s="54" t="s">
        <v>1470</v>
      </c>
      <c r="E3828" s="54">
        <v>5002</v>
      </c>
      <c r="F3828" s="54" t="s">
        <v>1146</v>
      </c>
      <c r="G3828" s="54">
        <v>2725553.1</v>
      </c>
      <c r="H3828" s="54">
        <v>1114743.54</v>
      </c>
      <c r="I3828" s="54" t="s">
        <v>1145</v>
      </c>
      <c r="J3828" s="55">
        <v>39630</v>
      </c>
    </row>
    <row r="3829" spans="1:10" x14ac:dyDescent="0.3">
      <c r="A3829" s="54" t="s">
        <v>1472</v>
      </c>
      <c r="B3829" s="54">
        <v>6584</v>
      </c>
      <c r="C3829" s="56" t="s">
        <v>23</v>
      </c>
      <c r="D3829" s="54" t="s">
        <v>1470</v>
      </c>
      <c r="E3829" s="54">
        <v>5002</v>
      </c>
      <c r="F3829" s="54" t="s">
        <v>1146</v>
      </c>
      <c r="G3829" s="54">
        <v>2729398.1889999998</v>
      </c>
      <c r="H3829" s="54">
        <v>1113058.743</v>
      </c>
      <c r="I3829" s="54" t="s">
        <v>1145</v>
      </c>
      <c r="J3829" s="55">
        <v>39630</v>
      </c>
    </row>
    <row r="3830" spans="1:10" x14ac:dyDescent="0.3">
      <c r="A3830" s="54" t="s">
        <v>1463</v>
      </c>
      <c r="B3830" s="54">
        <v>6592</v>
      </c>
      <c r="C3830" s="56" t="s">
        <v>23</v>
      </c>
      <c r="D3830" s="54" t="s">
        <v>1470</v>
      </c>
      <c r="E3830" s="54">
        <v>5002</v>
      </c>
      <c r="F3830" s="54" t="s">
        <v>1146</v>
      </c>
      <c r="G3830" s="54">
        <v>2718186.4019999998</v>
      </c>
      <c r="H3830" s="54">
        <v>1114204.088</v>
      </c>
      <c r="I3830" s="54" t="s">
        <v>1145</v>
      </c>
      <c r="J3830" s="55">
        <v>39630</v>
      </c>
    </row>
    <row r="3831" spans="1:10" x14ac:dyDescent="0.3">
      <c r="A3831" s="54" t="s">
        <v>1463</v>
      </c>
      <c r="B3831" s="54">
        <v>6592</v>
      </c>
      <c r="C3831" s="56" t="s">
        <v>23</v>
      </c>
      <c r="D3831" s="54" t="s">
        <v>1157</v>
      </c>
      <c r="E3831" s="54">
        <v>5003</v>
      </c>
      <c r="F3831" s="54" t="s">
        <v>1146</v>
      </c>
      <c r="G3831" s="54">
        <v>2717491.4920000001</v>
      </c>
      <c r="H3831" s="54">
        <v>1112475.7509999999</v>
      </c>
      <c r="I3831" s="54" t="s">
        <v>1145</v>
      </c>
      <c r="J3831" s="55">
        <v>39630</v>
      </c>
    </row>
    <row r="3832" spans="1:10" x14ac:dyDescent="0.3">
      <c r="A3832" s="54" t="s">
        <v>1463</v>
      </c>
      <c r="B3832" s="54">
        <v>6592</v>
      </c>
      <c r="C3832" s="56" t="s">
        <v>23</v>
      </c>
      <c r="D3832" s="54" t="s">
        <v>1462</v>
      </c>
      <c r="E3832" s="54">
        <v>5017</v>
      </c>
      <c r="F3832" s="54" t="s">
        <v>1146</v>
      </c>
      <c r="G3832" s="54">
        <v>2718295.656</v>
      </c>
      <c r="H3832" s="54">
        <v>1112810.9180000001</v>
      </c>
      <c r="I3832" s="54" t="s">
        <v>1145</v>
      </c>
      <c r="J3832" s="55">
        <v>39630</v>
      </c>
    </row>
    <row r="3833" spans="1:10" x14ac:dyDescent="0.3">
      <c r="A3833" s="54" t="s">
        <v>1157</v>
      </c>
      <c r="B3833" s="54">
        <v>6593</v>
      </c>
      <c r="C3833" s="56" t="s">
        <v>23</v>
      </c>
      <c r="D3833" s="54" t="s">
        <v>1157</v>
      </c>
      <c r="E3833" s="54">
        <v>5003</v>
      </c>
      <c r="F3833" s="54" t="s">
        <v>1146</v>
      </c>
      <c r="G3833" s="54">
        <v>2716904.7319999998</v>
      </c>
      <c r="H3833" s="54">
        <v>1112029.088</v>
      </c>
      <c r="I3833" s="54" t="s">
        <v>1145</v>
      </c>
      <c r="J3833" s="55">
        <v>39630</v>
      </c>
    </row>
    <row r="3834" spans="1:10" x14ac:dyDescent="0.3">
      <c r="A3834" s="54" t="s">
        <v>1157</v>
      </c>
      <c r="B3834" s="54">
        <v>6593</v>
      </c>
      <c r="C3834" s="56" t="s">
        <v>23</v>
      </c>
      <c r="D3834" s="54" t="s">
        <v>1462</v>
      </c>
      <c r="E3834" s="54">
        <v>5017</v>
      </c>
      <c r="F3834" s="54" t="s">
        <v>1146</v>
      </c>
      <c r="G3834" s="54">
        <v>2717699.7689999999</v>
      </c>
      <c r="H3834" s="54">
        <v>1112347.9080000001</v>
      </c>
      <c r="I3834" s="54" t="s">
        <v>1145</v>
      </c>
      <c r="J3834" s="55">
        <v>39630</v>
      </c>
    </row>
    <row r="3835" spans="1:10" x14ac:dyDescent="0.3">
      <c r="A3835" s="54" t="s">
        <v>1157</v>
      </c>
      <c r="B3835" s="54">
        <v>6593</v>
      </c>
      <c r="C3835" s="56" t="s">
        <v>23</v>
      </c>
      <c r="D3835" s="54" t="s">
        <v>1155</v>
      </c>
      <c r="E3835" s="54">
        <v>5398</v>
      </c>
      <c r="F3835" s="54" t="s">
        <v>1146</v>
      </c>
      <c r="G3835" s="54">
        <v>2715653.6579999998</v>
      </c>
      <c r="H3835" s="54">
        <v>1111548.2279999999</v>
      </c>
      <c r="I3835" s="54" t="s">
        <v>1145</v>
      </c>
      <c r="J3835" s="55">
        <v>39630</v>
      </c>
    </row>
    <row r="3836" spans="1:10" x14ac:dyDescent="0.3">
      <c r="A3836" s="54" t="s">
        <v>1156</v>
      </c>
      <c r="B3836" s="54">
        <v>6594</v>
      </c>
      <c r="C3836" s="56" t="s">
        <v>23</v>
      </c>
      <c r="D3836" s="54" t="s">
        <v>1399</v>
      </c>
      <c r="E3836" s="54">
        <v>5113</v>
      </c>
      <c r="F3836" s="54" t="s">
        <v>1146</v>
      </c>
      <c r="G3836" s="54">
        <v>2714031.753</v>
      </c>
      <c r="H3836" s="54">
        <v>1113007.4809999999</v>
      </c>
      <c r="I3836" s="54" t="s">
        <v>1145</v>
      </c>
      <c r="J3836" s="55">
        <v>39630</v>
      </c>
    </row>
    <row r="3837" spans="1:10" x14ac:dyDescent="0.3">
      <c r="A3837" s="54" t="s">
        <v>1156</v>
      </c>
      <c r="B3837" s="54">
        <v>6594</v>
      </c>
      <c r="C3837" s="56" t="s">
        <v>23</v>
      </c>
      <c r="D3837" s="54" t="s">
        <v>1378</v>
      </c>
      <c r="E3837" s="54">
        <v>5138</v>
      </c>
      <c r="F3837" s="54" t="s">
        <v>1146</v>
      </c>
      <c r="G3837" s="54">
        <v>2713966.838</v>
      </c>
      <c r="H3837" s="54">
        <v>1113377.8259999999</v>
      </c>
      <c r="I3837" s="54" t="s">
        <v>1145</v>
      </c>
      <c r="J3837" s="55">
        <v>39630</v>
      </c>
    </row>
    <row r="3838" spans="1:10" x14ac:dyDescent="0.3">
      <c r="A3838" s="54" t="s">
        <v>1156</v>
      </c>
      <c r="B3838" s="54">
        <v>6594</v>
      </c>
      <c r="C3838" s="56" t="s">
        <v>23</v>
      </c>
      <c r="D3838" s="54" t="s">
        <v>1155</v>
      </c>
      <c r="E3838" s="54">
        <v>5398</v>
      </c>
      <c r="F3838" s="54" t="s">
        <v>1146</v>
      </c>
      <c r="G3838" s="54">
        <v>2714726.73</v>
      </c>
      <c r="H3838" s="54">
        <v>1112448.2520000001</v>
      </c>
      <c r="I3838" s="54" t="s">
        <v>1145</v>
      </c>
      <c r="J3838" s="55">
        <v>39630</v>
      </c>
    </row>
    <row r="3839" spans="1:10" x14ac:dyDescent="0.3">
      <c r="A3839" s="54" t="s">
        <v>1380</v>
      </c>
      <c r="B3839" s="54">
        <v>6595</v>
      </c>
      <c r="C3839" s="56" t="s">
        <v>23</v>
      </c>
      <c r="D3839" s="54" t="s">
        <v>1152</v>
      </c>
      <c r="E3839" s="54">
        <v>5112</v>
      </c>
      <c r="F3839" s="54" t="s">
        <v>1146</v>
      </c>
      <c r="G3839" s="54">
        <v>2712017.24</v>
      </c>
      <c r="H3839" s="54">
        <v>1115159.915</v>
      </c>
      <c r="I3839" s="54" t="s">
        <v>1145</v>
      </c>
      <c r="J3839" s="55">
        <v>39630</v>
      </c>
    </row>
    <row r="3840" spans="1:10" x14ac:dyDescent="0.3">
      <c r="A3840" s="54" t="s">
        <v>1380</v>
      </c>
      <c r="B3840" s="54">
        <v>6595</v>
      </c>
      <c r="C3840" s="56" t="s">
        <v>23</v>
      </c>
      <c r="D3840" s="54" t="s">
        <v>1399</v>
      </c>
      <c r="E3840" s="54">
        <v>5113</v>
      </c>
      <c r="F3840" s="54" t="s">
        <v>1146</v>
      </c>
      <c r="G3840" s="54">
        <v>2712483.5060000001</v>
      </c>
      <c r="H3840" s="54">
        <v>1114126.1229999999</v>
      </c>
      <c r="I3840" s="54" t="s">
        <v>1145</v>
      </c>
      <c r="J3840" s="55">
        <v>39630</v>
      </c>
    </row>
    <row r="3841" spans="1:10" x14ac:dyDescent="0.3">
      <c r="A3841" s="54" t="s">
        <v>1380</v>
      </c>
      <c r="B3841" s="54">
        <v>6595</v>
      </c>
      <c r="C3841" s="56" t="s">
        <v>23</v>
      </c>
      <c r="D3841" s="54" t="s">
        <v>1378</v>
      </c>
      <c r="E3841" s="54">
        <v>5138</v>
      </c>
      <c r="F3841" s="54" t="s">
        <v>1146</v>
      </c>
      <c r="G3841" s="54">
        <v>2711387.108</v>
      </c>
      <c r="H3841" s="54">
        <v>1115778.3230000001</v>
      </c>
      <c r="I3841" s="54" t="s">
        <v>1145</v>
      </c>
      <c r="J3841" s="55">
        <v>39630</v>
      </c>
    </row>
    <row r="3842" spans="1:10" x14ac:dyDescent="0.3">
      <c r="A3842" s="54" t="s">
        <v>1408</v>
      </c>
      <c r="B3842" s="54">
        <v>6596</v>
      </c>
      <c r="C3842" s="56" t="s">
        <v>23</v>
      </c>
      <c r="D3842" s="54" t="s">
        <v>1408</v>
      </c>
      <c r="E3842" s="54">
        <v>5108</v>
      </c>
      <c r="F3842" s="54" t="s">
        <v>1146</v>
      </c>
      <c r="G3842" s="54">
        <v>2710315.6919999998</v>
      </c>
      <c r="H3842" s="54">
        <v>1115666.942</v>
      </c>
      <c r="I3842" s="54" t="s">
        <v>1145</v>
      </c>
      <c r="J3842" s="55">
        <v>39630</v>
      </c>
    </row>
    <row r="3843" spans="1:10" x14ac:dyDescent="0.3">
      <c r="A3843" s="54" t="s">
        <v>1408</v>
      </c>
      <c r="B3843" s="54">
        <v>6596</v>
      </c>
      <c r="C3843" s="56" t="s">
        <v>23</v>
      </c>
      <c r="D3843" s="54" t="s">
        <v>1399</v>
      </c>
      <c r="E3843" s="54">
        <v>5113</v>
      </c>
      <c r="F3843" s="54" t="s">
        <v>1146</v>
      </c>
      <c r="G3843" s="54">
        <v>2711012.1579999998</v>
      </c>
      <c r="H3843" s="54">
        <v>1113577.0649999999</v>
      </c>
      <c r="I3843" s="54" t="s">
        <v>1145</v>
      </c>
      <c r="J3843" s="55">
        <v>39630</v>
      </c>
    </row>
    <row r="3844" spans="1:10" x14ac:dyDescent="0.3">
      <c r="A3844" s="54" t="s">
        <v>1379</v>
      </c>
      <c r="B3844" s="54">
        <v>6597</v>
      </c>
      <c r="C3844" s="56" t="s">
        <v>23</v>
      </c>
      <c r="D3844" s="54" t="s">
        <v>1378</v>
      </c>
      <c r="E3844" s="54">
        <v>5138</v>
      </c>
      <c r="F3844" s="54" t="s">
        <v>1146</v>
      </c>
      <c r="G3844" s="54">
        <v>2713430.3080000002</v>
      </c>
      <c r="H3844" s="54">
        <v>1115345.777</v>
      </c>
      <c r="I3844" s="54" t="s">
        <v>1145</v>
      </c>
      <c r="J3844" s="55">
        <v>39630</v>
      </c>
    </row>
    <row r="3845" spans="1:10" x14ac:dyDescent="0.3">
      <c r="A3845" s="54" t="s">
        <v>1395</v>
      </c>
      <c r="B3845" s="54">
        <v>6598</v>
      </c>
      <c r="C3845" s="56" t="s">
        <v>23</v>
      </c>
      <c r="D3845" s="54" t="s">
        <v>1393</v>
      </c>
      <c r="E3845" s="54">
        <v>5131</v>
      </c>
      <c r="F3845" s="54" t="s">
        <v>1146</v>
      </c>
      <c r="G3845" s="54">
        <v>2709119.352</v>
      </c>
      <c r="H3845" s="54">
        <v>1114675.5049999999</v>
      </c>
      <c r="I3845" s="54" t="s">
        <v>1145</v>
      </c>
      <c r="J3845" s="55">
        <v>39630</v>
      </c>
    </row>
    <row r="3846" spans="1:10" x14ac:dyDescent="0.3">
      <c r="A3846" s="54" t="s">
        <v>1469</v>
      </c>
      <c r="B3846" s="54">
        <v>6599</v>
      </c>
      <c r="C3846" s="56" t="s">
        <v>23</v>
      </c>
      <c r="D3846" s="54" t="s">
        <v>1157</v>
      </c>
      <c r="E3846" s="54">
        <v>5003</v>
      </c>
      <c r="F3846" s="54" t="s">
        <v>1146</v>
      </c>
      <c r="G3846" s="54">
        <v>2716856.1880000001</v>
      </c>
      <c r="H3846" s="54">
        <v>1110687.959</v>
      </c>
      <c r="I3846" s="54" t="s">
        <v>1145</v>
      </c>
      <c r="J3846" s="55">
        <v>39630</v>
      </c>
    </row>
    <row r="3847" spans="1:10" x14ac:dyDescent="0.3">
      <c r="A3847" s="54" t="s">
        <v>1399</v>
      </c>
      <c r="B3847" s="54">
        <v>6600</v>
      </c>
      <c r="C3847" s="56" t="s">
        <v>23</v>
      </c>
      <c r="D3847" s="54" t="s">
        <v>1399</v>
      </c>
      <c r="E3847" s="54">
        <v>5113</v>
      </c>
      <c r="F3847" s="54" t="s">
        <v>1146</v>
      </c>
      <c r="G3847" s="54">
        <v>2704619.2149999999</v>
      </c>
      <c r="H3847" s="54">
        <v>1113280.449</v>
      </c>
      <c r="I3847" s="54" t="s">
        <v>1145</v>
      </c>
      <c r="J3847" s="55">
        <v>39630</v>
      </c>
    </row>
    <row r="3848" spans="1:10" x14ac:dyDescent="0.3">
      <c r="A3848" s="54" t="s">
        <v>1399</v>
      </c>
      <c r="B3848" s="54">
        <v>6600</v>
      </c>
      <c r="C3848" s="56" t="s">
        <v>23</v>
      </c>
      <c r="D3848" s="54" t="s">
        <v>1399</v>
      </c>
      <c r="E3848" s="54">
        <v>5113</v>
      </c>
      <c r="F3848" s="54" t="s">
        <v>1146</v>
      </c>
      <c r="G3848" s="54">
        <v>2703692.7579999999</v>
      </c>
      <c r="H3848" s="54">
        <v>1116372.2250000001</v>
      </c>
      <c r="I3848" s="54" t="s">
        <v>1145</v>
      </c>
      <c r="J3848" s="55">
        <v>39630</v>
      </c>
    </row>
    <row r="3849" spans="1:10" x14ac:dyDescent="0.3">
      <c r="A3849" s="54" t="s">
        <v>1399</v>
      </c>
      <c r="B3849" s="54">
        <v>6600</v>
      </c>
      <c r="C3849" s="56" t="s">
        <v>23</v>
      </c>
      <c r="D3849" s="54" t="s">
        <v>1400</v>
      </c>
      <c r="E3849" s="54">
        <v>5120</v>
      </c>
      <c r="F3849" s="54" t="s">
        <v>1146</v>
      </c>
      <c r="G3849" s="54">
        <v>2704767.3059999999</v>
      </c>
      <c r="H3849" s="54">
        <v>1114510.814</v>
      </c>
      <c r="I3849" s="54" t="s">
        <v>1145</v>
      </c>
      <c r="J3849" s="55">
        <v>39630</v>
      </c>
    </row>
    <row r="3850" spans="1:10" x14ac:dyDescent="0.3">
      <c r="A3850" s="54" t="s">
        <v>1400</v>
      </c>
      <c r="B3850" s="54">
        <v>6600</v>
      </c>
      <c r="C3850" s="56" t="s">
        <v>46</v>
      </c>
      <c r="D3850" s="54" t="s">
        <v>1400</v>
      </c>
      <c r="E3850" s="54">
        <v>5120</v>
      </c>
      <c r="F3850" s="54" t="s">
        <v>1146</v>
      </c>
      <c r="G3850" s="54">
        <v>2705328.5460000001</v>
      </c>
      <c r="H3850" s="54">
        <v>1114587.7890000001</v>
      </c>
      <c r="I3850" s="54" t="s">
        <v>1145</v>
      </c>
      <c r="J3850" s="55">
        <v>39630</v>
      </c>
    </row>
    <row r="3851" spans="1:10" x14ac:dyDescent="0.3">
      <c r="A3851" s="54" t="s">
        <v>1400</v>
      </c>
      <c r="B3851" s="54">
        <v>6600</v>
      </c>
      <c r="C3851" s="56" t="s">
        <v>46</v>
      </c>
      <c r="D3851" s="54" t="s">
        <v>1398</v>
      </c>
      <c r="E3851" s="54">
        <v>5121</v>
      </c>
      <c r="F3851" s="54" t="s">
        <v>1146</v>
      </c>
      <c r="G3851" s="54">
        <v>2704914.9709999999</v>
      </c>
      <c r="H3851" s="54">
        <v>1114691.9669999999</v>
      </c>
      <c r="I3851" s="54" t="s">
        <v>1145</v>
      </c>
      <c r="J3851" s="55">
        <v>39630</v>
      </c>
    </row>
    <row r="3852" spans="1:10" x14ac:dyDescent="0.3">
      <c r="A3852" s="54" t="s">
        <v>1407</v>
      </c>
      <c r="B3852" s="54">
        <v>6600</v>
      </c>
      <c r="C3852" s="56" t="s">
        <v>98</v>
      </c>
      <c r="D3852" s="54" t="s">
        <v>1399</v>
      </c>
      <c r="E3852" s="54">
        <v>5113</v>
      </c>
      <c r="F3852" s="54" t="s">
        <v>1146</v>
      </c>
      <c r="G3852" s="54">
        <v>2702938.335</v>
      </c>
      <c r="H3852" s="54">
        <v>1114570.4099999999</v>
      </c>
      <c r="I3852" s="54" t="s">
        <v>1145</v>
      </c>
      <c r="J3852" s="55">
        <v>39630</v>
      </c>
    </row>
    <row r="3853" spans="1:10" x14ac:dyDescent="0.3">
      <c r="A3853" s="54" t="s">
        <v>1399</v>
      </c>
      <c r="B3853" s="54">
        <v>6605</v>
      </c>
      <c r="C3853" s="56" t="s">
        <v>23</v>
      </c>
      <c r="D3853" s="54" t="s">
        <v>1399</v>
      </c>
      <c r="E3853" s="54">
        <v>5113</v>
      </c>
      <c r="F3853" s="54" t="s">
        <v>1146</v>
      </c>
      <c r="G3853" s="54">
        <v>2703393.86</v>
      </c>
      <c r="H3853" s="54">
        <v>1115726.4509999999</v>
      </c>
      <c r="I3853" s="54" t="s">
        <v>1145</v>
      </c>
      <c r="J3853" s="55">
        <v>39630</v>
      </c>
    </row>
    <row r="3854" spans="1:10" x14ac:dyDescent="0.3">
      <c r="A3854" s="54" t="s">
        <v>1399</v>
      </c>
      <c r="B3854" s="54">
        <v>6605</v>
      </c>
      <c r="C3854" s="56" t="s">
        <v>23</v>
      </c>
      <c r="D3854" s="54" t="s">
        <v>1398</v>
      </c>
      <c r="E3854" s="54">
        <v>5121</v>
      </c>
      <c r="F3854" s="54" t="s">
        <v>1146</v>
      </c>
      <c r="G3854" s="54">
        <v>2704487.5320000001</v>
      </c>
      <c r="H3854" s="54">
        <v>1115953.4620000001</v>
      </c>
      <c r="I3854" s="54" t="s">
        <v>1145</v>
      </c>
      <c r="J3854" s="55">
        <v>39630</v>
      </c>
    </row>
    <row r="3855" spans="1:10" x14ac:dyDescent="0.3">
      <c r="A3855" s="54" t="s">
        <v>1390</v>
      </c>
      <c r="B3855" s="54">
        <v>6611</v>
      </c>
      <c r="C3855" s="54">
        <v>17</v>
      </c>
      <c r="D3855" s="54" t="s">
        <v>1382</v>
      </c>
      <c r="E3855" s="54">
        <v>5136</v>
      </c>
      <c r="F3855" s="54" t="s">
        <v>1146</v>
      </c>
      <c r="G3855" s="54">
        <v>2689881.6379999998</v>
      </c>
      <c r="H3855" s="54">
        <v>1116692.1299999999</v>
      </c>
      <c r="I3855" s="54" t="s">
        <v>1145</v>
      </c>
      <c r="J3855" s="55">
        <v>39630</v>
      </c>
    </row>
    <row r="3856" spans="1:10" x14ac:dyDescent="0.3">
      <c r="A3856" s="54" t="s">
        <v>1391</v>
      </c>
      <c r="B3856" s="54">
        <v>6611</v>
      </c>
      <c r="C3856" s="54">
        <v>16</v>
      </c>
      <c r="D3856" s="54" t="s">
        <v>1382</v>
      </c>
      <c r="E3856" s="54">
        <v>5136</v>
      </c>
      <c r="F3856" s="54" t="s">
        <v>1146</v>
      </c>
      <c r="G3856" s="54">
        <v>2690624.335</v>
      </c>
      <c r="H3856" s="54">
        <v>1121475.2209999999</v>
      </c>
      <c r="I3856" s="54" t="s">
        <v>1145</v>
      </c>
      <c r="J3856" s="55">
        <v>39630</v>
      </c>
    </row>
    <row r="3857" spans="1:10" x14ac:dyDescent="0.3">
      <c r="A3857" s="54" t="s">
        <v>1392</v>
      </c>
      <c r="B3857" s="54">
        <v>6611</v>
      </c>
      <c r="C3857" s="54">
        <v>13</v>
      </c>
      <c r="D3857" s="54" t="s">
        <v>1382</v>
      </c>
      <c r="E3857" s="54">
        <v>5136</v>
      </c>
      <c r="F3857" s="54" t="s">
        <v>1146</v>
      </c>
      <c r="G3857" s="54">
        <v>2692326.2370000002</v>
      </c>
      <c r="H3857" s="54">
        <v>1117021.1769999999</v>
      </c>
      <c r="I3857" s="54" t="s">
        <v>1145</v>
      </c>
      <c r="J3857" s="55">
        <v>39630</v>
      </c>
    </row>
    <row r="3858" spans="1:10" x14ac:dyDescent="0.3">
      <c r="A3858" s="54" t="s">
        <v>1406</v>
      </c>
      <c r="B3858" s="54">
        <v>6612</v>
      </c>
      <c r="C3858" s="56" t="s">
        <v>23</v>
      </c>
      <c r="D3858" s="54" t="s">
        <v>1406</v>
      </c>
      <c r="E3858" s="54">
        <v>5091</v>
      </c>
      <c r="F3858" s="54" t="s">
        <v>1146</v>
      </c>
      <c r="G3858" s="54">
        <v>2702887.2620000001</v>
      </c>
      <c r="H3858" s="54">
        <v>1112497.737</v>
      </c>
      <c r="I3858" s="54" t="s">
        <v>1145</v>
      </c>
      <c r="J3858" s="55">
        <v>39630</v>
      </c>
    </row>
    <row r="3859" spans="1:10" x14ac:dyDescent="0.3">
      <c r="A3859" s="54" t="s">
        <v>1406</v>
      </c>
      <c r="B3859" s="54">
        <v>6612</v>
      </c>
      <c r="C3859" s="56" t="s">
        <v>23</v>
      </c>
      <c r="D3859" s="54" t="s">
        <v>1399</v>
      </c>
      <c r="E3859" s="54">
        <v>5113</v>
      </c>
      <c r="F3859" s="54" t="s">
        <v>1146</v>
      </c>
      <c r="G3859" s="54">
        <v>2704261.9679999999</v>
      </c>
      <c r="H3859" s="54">
        <v>1112677.1939999999</v>
      </c>
      <c r="I3859" s="54" t="s">
        <v>1145</v>
      </c>
      <c r="J3859" s="55">
        <v>39630</v>
      </c>
    </row>
    <row r="3860" spans="1:10" x14ac:dyDescent="0.3">
      <c r="A3860" s="54" t="s">
        <v>1397</v>
      </c>
      <c r="B3860" s="54">
        <v>6613</v>
      </c>
      <c r="C3860" s="56" t="s">
        <v>23</v>
      </c>
      <c r="D3860" s="54" t="s">
        <v>1396</v>
      </c>
      <c r="E3860" s="54">
        <v>5125</v>
      </c>
      <c r="F3860" s="54" t="s">
        <v>1146</v>
      </c>
      <c r="G3860" s="54">
        <v>2699501.7080000001</v>
      </c>
      <c r="H3860" s="54">
        <v>1110798.5179999999</v>
      </c>
      <c r="I3860" s="54" t="s">
        <v>1145</v>
      </c>
      <c r="J3860" s="55">
        <v>39630</v>
      </c>
    </row>
    <row r="3861" spans="1:10" x14ac:dyDescent="0.3">
      <c r="A3861" s="54" t="s">
        <v>1409</v>
      </c>
      <c r="B3861" s="54">
        <v>6614</v>
      </c>
      <c r="C3861" s="56" t="s">
        <v>23</v>
      </c>
      <c r="D3861" s="54" t="s">
        <v>1409</v>
      </c>
      <c r="E3861" s="54">
        <v>5097</v>
      </c>
      <c r="F3861" s="54" t="s">
        <v>1146</v>
      </c>
      <c r="G3861" s="54">
        <v>2696215.5</v>
      </c>
      <c r="H3861" s="54">
        <v>1109268.189</v>
      </c>
      <c r="I3861" s="54" t="s">
        <v>1145</v>
      </c>
      <c r="J3861" s="55">
        <v>39630</v>
      </c>
    </row>
    <row r="3862" spans="1:10" x14ac:dyDescent="0.3">
      <c r="A3862" s="54" t="s">
        <v>1410</v>
      </c>
      <c r="B3862" s="54">
        <v>6614</v>
      </c>
      <c r="C3862" s="56" t="s">
        <v>46</v>
      </c>
      <c r="D3862" s="54" t="s">
        <v>1409</v>
      </c>
      <c r="E3862" s="54">
        <v>5097</v>
      </c>
      <c r="F3862" s="54" t="s">
        <v>1146</v>
      </c>
      <c r="G3862" s="54">
        <v>2700202.6940000001</v>
      </c>
      <c r="H3862" s="54">
        <v>1109814.7760000001</v>
      </c>
      <c r="I3862" s="54" t="s">
        <v>1145</v>
      </c>
      <c r="J3862" s="55">
        <v>39630</v>
      </c>
    </row>
    <row r="3863" spans="1:10" x14ac:dyDescent="0.3">
      <c r="A3863" s="54" t="s">
        <v>1404</v>
      </c>
      <c r="B3863" s="54">
        <v>6616</v>
      </c>
      <c r="C3863" s="56" t="s">
        <v>23</v>
      </c>
      <c r="D3863" s="54" t="s">
        <v>1404</v>
      </c>
      <c r="E3863" s="54">
        <v>5115</v>
      </c>
      <c r="F3863" s="54" t="s">
        <v>1146</v>
      </c>
      <c r="G3863" s="54">
        <v>2700935.0920000002</v>
      </c>
      <c r="H3863" s="54">
        <v>1113874.2409999999</v>
      </c>
      <c r="I3863" s="54" t="s">
        <v>1145</v>
      </c>
      <c r="J3863" s="55">
        <v>39630</v>
      </c>
    </row>
    <row r="3864" spans="1:10" x14ac:dyDescent="0.3">
      <c r="A3864" s="54" t="s">
        <v>1405</v>
      </c>
      <c r="B3864" s="54">
        <v>6618</v>
      </c>
      <c r="C3864" s="56" t="s">
        <v>23</v>
      </c>
      <c r="D3864" s="54" t="s">
        <v>1406</v>
      </c>
      <c r="E3864" s="54">
        <v>5091</v>
      </c>
      <c r="F3864" s="54" t="s">
        <v>1146</v>
      </c>
      <c r="G3864" s="54">
        <v>2700698.855</v>
      </c>
      <c r="H3864" s="54">
        <v>1112506.8559999999</v>
      </c>
      <c r="I3864" s="54" t="s">
        <v>1145</v>
      </c>
      <c r="J3864" s="55">
        <v>39630</v>
      </c>
    </row>
    <row r="3865" spans="1:10" x14ac:dyDescent="0.3">
      <c r="A3865" s="54" t="s">
        <v>1405</v>
      </c>
      <c r="B3865" s="54">
        <v>6618</v>
      </c>
      <c r="C3865" s="56" t="s">
        <v>23</v>
      </c>
      <c r="D3865" s="54" t="s">
        <v>1404</v>
      </c>
      <c r="E3865" s="54">
        <v>5115</v>
      </c>
      <c r="F3865" s="54" t="s">
        <v>1146</v>
      </c>
      <c r="G3865" s="54">
        <v>2700556.2549999999</v>
      </c>
      <c r="H3865" s="54">
        <v>1112999.0759999999</v>
      </c>
      <c r="I3865" s="54" t="s">
        <v>1145</v>
      </c>
      <c r="J3865" s="55">
        <v>39630</v>
      </c>
    </row>
    <row r="3866" spans="1:10" x14ac:dyDescent="0.3">
      <c r="A3866" s="54" t="s">
        <v>1396</v>
      </c>
      <c r="B3866" s="54">
        <v>6622</v>
      </c>
      <c r="C3866" s="56" t="s">
        <v>23</v>
      </c>
      <c r="D3866" s="54" t="s">
        <v>1396</v>
      </c>
      <c r="E3866" s="54">
        <v>5125</v>
      </c>
      <c r="F3866" s="54" t="s">
        <v>1146</v>
      </c>
      <c r="G3866" s="54">
        <v>2698505.3509999998</v>
      </c>
      <c r="H3866" s="54">
        <v>1111290.22</v>
      </c>
      <c r="I3866" s="54" t="s">
        <v>1145</v>
      </c>
      <c r="J3866" s="55">
        <v>39630</v>
      </c>
    </row>
    <row r="3867" spans="1:10" x14ac:dyDescent="0.3">
      <c r="A3867" s="54" t="s">
        <v>1154</v>
      </c>
      <c r="B3867" s="54">
        <v>6631</v>
      </c>
      <c r="C3867" s="56" t="s">
        <v>23</v>
      </c>
      <c r="D3867" s="54" t="s">
        <v>1147</v>
      </c>
      <c r="E3867" s="54">
        <v>5399</v>
      </c>
      <c r="F3867" s="54" t="s">
        <v>1146</v>
      </c>
      <c r="G3867" s="54">
        <v>2706536.7570000002</v>
      </c>
      <c r="H3867" s="54">
        <v>1121358.497</v>
      </c>
      <c r="I3867" s="54" t="s">
        <v>1145</v>
      </c>
      <c r="J3867" s="55">
        <v>39630</v>
      </c>
    </row>
    <row r="3868" spans="1:10" x14ac:dyDescent="0.3">
      <c r="A3868" s="54" t="s">
        <v>1153</v>
      </c>
      <c r="B3868" s="54">
        <v>6632</v>
      </c>
      <c r="C3868" s="56" t="s">
        <v>23</v>
      </c>
      <c r="D3868" s="54" t="s">
        <v>1147</v>
      </c>
      <c r="E3868" s="54">
        <v>5399</v>
      </c>
      <c r="F3868" s="54" t="s">
        <v>1146</v>
      </c>
      <c r="G3868" s="54">
        <v>2712105.9219999998</v>
      </c>
      <c r="H3868" s="54">
        <v>1119992.9269999999</v>
      </c>
      <c r="I3868" s="54" t="s">
        <v>1145</v>
      </c>
      <c r="J3868" s="55">
        <v>39630</v>
      </c>
    </row>
    <row r="3869" spans="1:10" x14ac:dyDescent="0.3">
      <c r="A3869" s="54" t="s">
        <v>1152</v>
      </c>
      <c r="B3869" s="54">
        <v>6633</v>
      </c>
      <c r="C3869" s="56" t="s">
        <v>23</v>
      </c>
      <c r="D3869" s="54" t="s">
        <v>1147</v>
      </c>
      <c r="E3869" s="54">
        <v>5399</v>
      </c>
      <c r="F3869" s="54" t="s">
        <v>1146</v>
      </c>
      <c r="G3869" s="54">
        <v>2709470.8530000001</v>
      </c>
      <c r="H3869" s="54">
        <v>1126816.3459999999</v>
      </c>
      <c r="I3869" s="54" t="s">
        <v>1145</v>
      </c>
      <c r="J3869" s="55">
        <v>39630</v>
      </c>
    </row>
    <row r="3870" spans="1:10" x14ac:dyDescent="0.3">
      <c r="A3870" s="54" t="s">
        <v>1151</v>
      </c>
      <c r="B3870" s="54">
        <v>6634</v>
      </c>
      <c r="C3870" s="56" t="s">
        <v>23</v>
      </c>
      <c r="D3870" s="54" t="s">
        <v>1147</v>
      </c>
      <c r="E3870" s="54">
        <v>5399</v>
      </c>
      <c r="F3870" s="54" t="s">
        <v>1146</v>
      </c>
      <c r="G3870" s="54">
        <v>2702667.4240000001</v>
      </c>
      <c r="H3870" s="54">
        <v>1128392.304</v>
      </c>
      <c r="I3870" s="54" t="s">
        <v>1145</v>
      </c>
      <c r="J3870" s="55">
        <v>39630</v>
      </c>
    </row>
    <row r="3871" spans="1:10" x14ac:dyDescent="0.3">
      <c r="A3871" s="54" t="s">
        <v>1150</v>
      </c>
      <c r="B3871" s="54">
        <v>6635</v>
      </c>
      <c r="C3871" s="56" t="s">
        <v>23</v>
      </c>
      <c r="D3871" s="54" t="s">
        <v>1147</v>
      </c>
      <c r="E3871" s="54">
        <v>5399</v>
      </c>
      <c r="F3871" s="54" t="s">
        <v>1146</v>
      </c>
      <c r="G3871" s="54">
        <v>2705359.1060000001</v>
      </c>
      <c r="H3871" s="54">
        <v>1130040.057</v>
      </c>
      <c r="I3871" s="54" t="s">
        <v>1145</v>
      </c>
      <c r="J3871" s="55">
        <v>39630</v>
      </c>
    </row>
    <row r="3872" spans="1:10" x14ac:dyDescent="0.3">
      <c r="A3872" s="54" t="s">
        <v>1149</v>
      </c>
      <c r="B3872" s="54">
        <v>6636</v>
      </c>
      <c r="C3872" s="56" t="s">
        <v>23</v>
      </c>
      <c r="D3872" s="54" t="s">
        <v>1147</v>
      </c>
      <c r="E3872" s="54">
        <v>5399</v>
      </c>
      <c r="F3872" s="54" t="s">
        <v>1146</v>
      </c>
      <c r="G3872" s="54">
        <v>2706316.0060000001</v>
      </c>
      <c r="H3872" s="54">
        <v>1134853.977</v>
      </c>
      <c r="I3872" s="54" t="s">
        <v>1145</v>
      </c>
      <c r="J3872" s="55">
        <v>39630</v>
      </c>
    </row>
    <row r="3873" spans="1:10" x14ac:dyDescent="0.3">
      <c r="A3873" s="54" t="s">
        <v>1148</v>
      </c>
      <c r="B3873" s="54">
        <v>6637</v>
      </c>
      <c r="C3873" s="56" t="s">
        <v>23</v>
      </c>
      <c r="D3873" s="54" t="s">
        <v>1147</v>
      </c>
      <c r="E3873" s="54">
        <v>5399</v>
      </c>
      <c r="F3873" s="54" t="s">
        <v>1146</v>
      </c>
      <c r="G3873" s="54">
        <v>2701377.1269999999</v>
      </c>
      <c r="H3873" s="54">
        <v>1135671.17</v>
      </c>
      <c r="I3873" s="54" t="s">
        <v>1145</v>
      </c>
      <c r="J3873" s="55">
        <v>39630</v>
      </c>
    </row>
    <row r="3874" spans="1:10" x14ac:dyDescent="0.3">
      <c r="A3874" s="54" t="s">
        <v>1398</v>
      </c>
      <c r="B3874" s="54">
        <v>6644</v>
      </c>
      <c r="C3874" s="56" t="s">
        <v>23</v>
      </c>
      <c r="D3874" s="54" t="s">
        <v>1399</v>
      </c>
      <c r="E3874" s="54">
        <v>5113</v>
      </c>
      <c r="F3874" s="54" t="s">
        <v>1146</v>
      </c>
      <c r="G3874" s="54">
        <v>2704275.963</v>
      </c>
      <c r="H3874" s="54">
        <v>1114848.702</v>
      </c>
      <c r="I3874" s="54" t="s">
        <v>1145</v>
      </c>
      <c r="J3874" s="55">
        <v>39630</v>
      </c>
    </row>
    <row r="3875" spans="1:10" x14ac:dyDescent="0.3">
      <c r="A3875" s="54" t="s">
        <v>1398</v>
      </c>
      <c r="B3875" s="54">
        <v>6644</v>
      </c>
      <c r="C3875" s="56" t="s">
        <v>23</v>
      </c>
      <c r="D3875" s="54" t="s">
        <v>1398</v>
      </c>
      <c r="E3875" s="54">
        <v>5121</v>
      </c>
      <c r="F3875" s="54" t="s">
        <v>1146</v>
      </c>
      <c r="G3875" s="54">
        <v>2704862.3360000001</v>
      </c>
      <c r="H3875" s="54">
        <v>1115467.2949999999</v>
      </c>
      <c r="I3875" s="54" t="s">
        <v>1145</v>
      </c>
      <c r="J3875" s="55">
        <v>39630</v>
      </c>
    </row>
    <row r="3876" spans="1:10" x14ac:dyDescent="0.3">
      <c r="A3876" s="54" t="s">
        <v>1402</v>
      </c>
      <c r="B3876" s="54">
        <v>6645</v>
      </c>
      <c r="C3876" s="56" t="s">
        <v>23</v>
      </c>
      <c r="D3876" s="54" t="s">
        <v>1402</v>
      </c>
      <c r="E3876" s="54">
        <v>5096</v>
      </c>
      <c r="F3876" s="54" t="s">
        <v>1146</v>
      </c>
      <c r="G3876" s="54">
        <v>2706137.4210000001</v>
      </c>
      <c r="H3876" s="54">
        <v>1116765.112</v>
      </c>
      <c r="I3876" s="54" t="s">
        <v>1145</v>
      </c>
      <c r="J3876" s="55">
        <v>39630</v>
      </c>
    </row>
    <row r="3877" spans="1:10" x14ac:dyDescent="0.3">
      <c r="A3877" s="54" t="s">
        <v>1402</v>
      </c>
      <c r="B3877" s="54">
        <v>6645</v>
      </c>
      <c r="C3877" s="56" t="s">
        <v>23</v>
      </c>
      <c r="D3877" s="54" t="s">
        <v>1401</v>
      </c>
      <c r="E3877" s="54">
        <v>5118</v>
      </c>
      <c r="F3877" s="54" t="s">
        <v>1146</v>
      </c>
      <c r="G3877" s="54">
        <v>2705317.9309999999</v>
      </c>
      <c r="H3877" s="54">
        <v>1116509.6329999999</v>
      </c>
      <c r="I3877" s="54" t="s">
        <v>1145</v>
      </c>
      <c r="J3877" s="55">
        <v>39630</v>
      </c>
    </row>
    <row r="3878" spans="1:10" x14ac:dyDescent="0.3">
      <c r="A3878" s="54" t="s">
        <v>1394</v>
      </c>
      <c r="B3878" s="54">
        <v>6646</v>
      </c>
      <c r="C3878" s="56" t="s">
        <v>23</v>
      </c>
      <c r="D3878" s="54" t="s">
        <v>1402</v>
      </c>
      <c r="E3878" s="54">
        <v>5096</v>
      </c>
      <c r="F3878" s="54" t="s">
        <v>1146</v>
      </c>
      <c r="G3878" s="54">
        <v>2707880.4589999998</v>
      </c>
      <c r="H3878" s="54">
        <v>1116038.2339999999</v>
      </c>
      <c r="I3878" s="54" t="s">
        <v>1145</v>
      </c>
      <c r="J3878" s="55">
        <v>39630</v>
      </c>
    </row>
    <row r="3879" spans="1:10" x14ac:dyDescent="0.3">
      <c r="A3879" s="54" t="s">
        <v>1394</v>
      </c>
      <c r="B3879" s="54">
        <v>6646</v>
      </c>
      <c r="C3879" s="56" t="s">
        <v>23</v>
      </c>
      <c r="D3879" s="54" t="s">
        <v>1393</v>
      </c>
      <c r="E3879" s="54">
        <v>5131</v>
      </c>
      <c r="F3879" s="54" t="s">
        <v>1146</v>
      </c>
      <c r="G3879" s="54">
        <v>2708009.8050000002</v>
      </c>
      <c r="H3879" s="54">
        <v>1116727.6059999999</v>
      </c>
      <c r="I3879" s="54" t="s">
        <v>1145</v>
      </c>
      <c r="J3879" s="55">
        <v>39630</v>
      </c>
    </row>
    <row r="3880" spans="1:10" x14ac:dyDescent="0.3">
      <c r="A3880" s="54" t="s">
        <v>1403</v>
      </c>
      <c r="B3880" s="54">
        <v>6647</v>
      </c>
      <c r="C3880" s="56" t="s">
        <v>23</v>
      </c>
      <c r="D3880" s="54" t="s">
        <v>1403</v>
      </c>
      <c r="E3880" s="54">
        <v>5117</v>
      </c>
      <c r="F3880" s="54" t="s">
        <v>1146</v>
      </c>
      <c r="G3880" s="54">
        <v>2706938.074</v>
      </c>
      <c r="H3880" s="54">
        <v>1118950.0260000001</v>
      </c>
      <c r="I3880" s="54" t="s">
        <v>1145</v>
      </c>
      <c r="J3880" s="55">
        <v>39630</v>
      </c>
    </row>
    <row r="3881" spans="1:10" x14ac:dyDescent="0.3">
      <c r="A3881" s="54" t="s">
        <v>1401</v>
      </c>
      <c r="B3881" s="54">
        <v>6648</v>
      </c>
      <c r="C3881" s="56" t="s">
        <v>23</v>
      </c>
      <c r="D3881" s="54" t="s">
        <v>1401</v>
      </c>
      <c r="E3881" s="54">
        <v>5118</v>
      </c>
      <c r="F3881" s="54" t="s">
        <v>1146</v>
      </c>
      <c r="G3881" s="54">
        <v>2706573.9670000002</v>
      </c>
      <c r="H3881" s="54">
        <v>1115163.4439999999</v>
      </c>
      <c r="I3881" s="54" t="s">
        <v>1145</v>
      </c>
      <c r="J3881" s="55">
        <v>39630</v>
      </c>
    </row>
    <row r="3882" spans="1:10" x14ac:dyDescent="0.3">
      <c r="A3882" s="54" t="s">
        <v>1180</v>
      </c>
      <c r="B3882" s="54">
        <v>6652</v>
      </c>
      <c r="C3882" s="56" t="s">
        <v>23</v>
      </c>
      <c r="D3882" s="54" t="s">
        <v>1399</v>
      </c>
      <c r="E3882" s="54">
        <v>5113</v>
      </c>
      <c r="F3882" s="54" t="s">
        <v>1146</v>
      </c>
      <c r="G3882" s="54">
        <v>2701652.8739999998</v>
      </c>
      <c r="H3882" s="54">
        <v>1115717.4569999999</v>
      </c>
      <c r="I3882" s="54" t="s">
        <v>1145</v>
      </c>
      <c r="J3882" s="55">
        <v>39630</v>
      </c>
    </row>
    <row r="3883" spans="1:10" x14ac:dyDescent="0.3">
      <c r="A3883" s="54" t="s">
        <v>1180</v>
      </c>
      <c r="B3883" s="54">
        <v>6652</v>
      </c>
      <c r="C3883" s="56" t="s">
        <v>23</v>
      </c>
      <c r="D3883" s="54" t="s">
        <v>1177</v>
      </c>
      <c r="E3883" s="54">
        <v>5396</v>
      </c>
      <c r="F3883" s="54" t="s">
        <v>1146</v>
      </c>
      <c r="G3883" s="54">
        <v>2700929.8</v>
      </c>
      <c r="H3883" s="54">
        <v>1116190.7009999999</v>
      </c>
      <c r="I3883" s="54" t="s">
        <v>1145</v>
      </c>
      <c r="J3883" s="55">
        <v>39630</v>
      </c>
    </row>
    <row r="3884" spans="1:10" x14ac:dyDescent="0.3">
      <c r="A3884" s="54" t="s">
        <v>1179</v>
      </c>
      <c r="B3884" s="54">
        <v>6653</v>
      </c>
      <c r="C3884" s="56" t="s">
        <v>23</v>
      </c>
      <c r="D3884" s="54" t="s">
        <v>1177</v>
      </c>
      <c r="E3884" s="54">
        <v>5396</v>
      </c>
      <c r="F3884" s="54" t="s">
        <v>1146</v>
      </c>
      <c r="G3884" s="54">
        <v>2699280.76</v>
      </c>
      <c r="H3884" s="54">
        <v>1116902.763</v>
      </c>
      <c r="I3884" s="54" t="s">
        <v>1145</v>
      </c>
      <c r="J3884" s="55">
        <v>39630</v>
      </c>
    </row>
    <row r="3885" spans="1:10" x14ac:dyDescent="0.3">
      <c r="A3885" s="54" t="s">
        <v>1178</v>
      </c>
      <c r="B3885" s="54">
        <v>6654</v>
      </c>
      <c r="C3885" s="56" t="s">
        <v>23</v>
      </c>
      <c r="D3885" s="54" t="s">
        <v>1177</v>
      </c>
      <c r="E3885" s="54">
        <v>5396</v>
      </c>
      <c r="F3885" s="54" t="s">
        <v>1146</v>
      </c>
      <c r="G3885" s="54">
        <v>2698081.6880000001</v>
      </c>
      <c r="H3885" s="54">
        <v>1116498.733</v>
      </c>
      <c r="I3885" s="54" t="s">
        <v>1145</v>
      </c>
      <c r="J3885" s="55">
        <v>39630</v>
      </c>
    </row>
    <row r="3886" spans="1:10" x14ac:dyDescent="0.3">
      <c r="A3886" s="54" t="s">
        <v>1176</v>
      </c>
      <c r="B3886" s="54">
        <v>6655</v>
      </c>
      <c r="C3886" s="56" t="s">
        <v>23</v>
      </c>
      <c r="D3886" s="54" t="s">
        <v>1382</v>
      </c>
      <c r="E3886" s="54">
        <v>5136</v>
      </c>
      <c r="F3886" s="54" t="s">
        <v>1146</v>
      </c>
      <c r="G3886" s="54">
        <v>2695091.6690000002</v>
      </c>
      <c r="H3886" s="54">
        <v>1115892.3929999999</v>
      </c>
      <c r="I3886" s="54" t="s">
        <v>1145</v>
      </c>
      <c r="J3886" s="55">
        <v>39630</v>
      </c>
    </row>
    <row r="3887" spans="1:10" x14ac:dyDescent="0.3">
      <c r="A3887" s="54" t="s">
        <v>1176</v>
      </c>
      <c r="B3887" s="54">
        <v>6655</v>
      </c>
      <c r="C3887" s="56" t="s">
        <v>23</v>
      </c>
      <c r="D3887" s="54" t="s">
        <v>1168</v>
      </c>
      <c r="E3887" s="54">
        <v>5397</v>
      </c>
      <c r="F3887" s="54" t="s">
        <v>1146</v>
      </c>
      <c r="G3887" s="54">
        <v>2696212.5490000001</v>
      </c>
      <c r="H3887" s="54">
        <v>1113878.9509999999</v>
      </c>
      <c r="I3887" s="54" t="s">
        <v>1145</v>
      </c>
      <c r="J3887" s="55">
        <v>39630</v>
      </c>
    </row>
    <row r="3888" spans="1:10" x14ac:dyDescent="0.3">
      <c r="A3888" s="54" t="s">
        <v>1174</v>
      </c>
      <c r="B3888" s="54">
        <v>6655</v>
      </c>
      <c r="C3888" s="56" t="s">
        <v>44</v>
      </c>
      <c r="D3888" s="54" t="s">
        <v>1168</v>
      </c>
      <c r="E3888" s="54">
        <v>5397</v>
      </c>
      <c r="F3888" s="54" t="s">
        <v>1146</v>
      </c>
      <c r="G3888" s="54">
        <v>2694033.8480000002</v>
      </c>
      <c r="H3888" s="54">
        <v>1112559.8999999999</v>
      </c>
      <c r="I3888" s="54" t="s">
        <v>1145</v>
      </c>
      <c r="J3888" s="55">
        <v>39630</v>
      </c>
    </row>
    <row r="3889" spans="1:10" x14ac:dyDescent="0.3">
      <c r="A3889" s="54" t="s">
        <v>1175</v>
      </c>
      <c r="B3889" s="54">
        <v>6655</v>
      </c>
      <c r="C3889" s="56" t="s">
        <v>46</v>
      </c>
      <c r="D3889" s="54" t="s">
        <v>1168</v>
      </c>
      <c r="E3889" s="54">
        <v>5397</v>
      </c>
      <c r="F3889" s="54" t="s">
        <v>1146</v>
      </c>
      <c r="G3889" s="54">
        <v>2693260.7059999998</v>
      </c>
      <c r="H3889" s="54">
        <v>1114111.6569999999</v>
      </c>
      <c r="I3889" s="54" t="s">
        <v>1145</v>
      </c>
      <c r="J3889" s="55">
        <v>39630</v>
      </c>
    </row>
    <row r="3890" spans="1:10" x14ac:dyDescent="0.3">
      <c r="A3890" s="54" t="s">
        <v>1173</v>
      </c>
      <c r="B3890" s="54">
        <v>6656</v>
      </c>
      <c r="C3890" s="56" t="s">
        <v>23</v>
      </c>
      <c r="D3890" s="54" t="s">
        <v>1168</v>
      </c>
      <c r="E3890" s="54">
        <v>5397</v>
      </c>
      <c r="F3890" s="54" t="s">
        <v>1146</v>
      </c>
      <c r="G3890" s="54">
        <v>2698375.5750000002</v>
      </c>
      <c r="H3890" s="54">
        <v>1114913.0149999999</v>
      </c>
      <c r="I3890" s="54" t="s">
        <v>1145</v>
      </c>
      <c r="J3890" s="55">
        <v>39630</v>
      </c>
    </row>
    <row r="3891" spans="1:10" x14ac:dyDescent="0.3">
      <c r="A3891" s="54" t="s">
        <v>1172</v>
      </c>
      <c r="B3891" s="54">
        <v>6657</v>
      </c>
      <c r="C3891" s="56" t="s">
        <v>23</v>
      </c>
      <c r="D3891" s="54" t="s">
        <v>1168</v>
      </c>
      <c r="E3891" s="54">
        <v>5397</v>
      </c>
      <c r="F3891" s="54" t="s">
        <v>1146</v>
      </c>
      <c r="G3891" s="54">
        <v>2693472.3849999998</v>
      </c>
      <c r="H3891" s="54">
        <v>1110219.8529999999</v>
      </c>
      <c r="I3891" s="54" t="s">
        <v>1145</v>
      </c>
      <c r="J3891" s="55">
        <v>39630</v>
      </c>
    </row>
    <row r="3892" spans="1:10" x14ac:dyDescent="0.3">
      <c r="A3892" s="54" t="s">
        <v>1171</v>
      </c>
      <c r="B3892" s="54">
        <v>6658</v>
      </c>
      <c r="C3892" s="56" t="s">
        <v>23</v>
      </c>
      <c r="D3892" s="54" t="s">
        <v>1168</v>
      </c>
      <c r="E3892" s="54">
        <v>5397</v>
      </c>
      <c r="F3892" s="54" t="s">
        <v>1146</v>
      </c>
      <c r="G3892" s="54">
        <v>2689762.3659999999</v>
      </c>
      <c r="H3892" s="54">
        <v>1113945.497</v>
      </c>
      <c r="I3892" s="54" t="s">
        <v>1145</v>
      </c>
      <c r="J3892" s="55">
        <v>39630</v>
      </c>
    </row>
    <row r="3893" spans="1:10" x14ac:dyDescent="0.3">
      <c r="A3893" s="54" t="s">
        <v>1170</v>
      </c>
      <c r="B3893" s="54">
        <v>6659</v>
      </c>
      <c r="C3893" s="56" t="s">
        <v>23</v>
      </c>
      <c r="D3893" s="54" t="s">
        <v>1168</v>
      </c>
      <c r="E3893" s="54">
        <v>5397</v>
      </c>
      <c r="F3893" s="54" t="s">
        <v>1146</v>
      </c>
      <c r="G3893" s="54">
        <v>2690311.5780000002</v>
      </c>
      <c r="H3893" s="54">
        <v>1112232.379</v>
      </c>
      <c r="I3893" s="54" t="s">
        <v>1145</v>
      </c>
      <c r="J3893" s="55">
        <v>39630</v>
      </c>
    </row>
    <row r="3894" spans="1:10" x14ac:dyDescent="0.3">
      <c r="A3894" s="54" t="s">
        <v>1169</v>
      </c>
      <c r="B3894" s="54">
        <v>6659</v>
      </c>
      <c r="C3894" s="56" t="s">
        <v>538</v>
      </c>
      <c r="D3894" s="54" t="s">
        <v>1168</v>
      </c>
      <c r="E3894" s="54">
        <v>5397</v>
      </c>
      <c r="F3894" s="54" t="s">
        <v>1146</v>
      </c>
      <c r="G3894" s="54">
        <v>2691310.3689999999</v>
      </c>
      <c r="H3894" s="54">
        <v>1110307.7490000001</v>
      </c>
      <c r="I3894" s="54" t="s">
        <v>1145</v>
      </c>
      <c r="J3894" s="55">
        <v>39630</v>
      </c>
    </row>
    <row r="3895" spans="1:10" x14ac:dyDescent="0.3">
      <c r="A3895" s="54" t="s">
        <v>1388</v>
      </c>
      <c r="B3895" s="54">
        <v>6661</v>
      </c>
      <c r="C3895" s="56" t="s">
        <v>46</v>
      </c>
      <c r="D3895" s="54" t="s">
        <v>1382</v>
      </c>
      <c r="E3895" s="54">
        <v>5136</v>
      </c>
      <c r="F3895" s="54" t="s">
        <v>1146</v>
      </c>
      <c r="G3895" s="54">
        <v>2696787.9759999998</v>
      </c>
      <c r="H3895" s="54">
        <v>1117598.2420000001</v>
      </c>
      <c r="I3895" s="54" t="s">
        <v>1145</v>
      </c>
      <c r="J3895" s="55">
        <v>39630</v>
      </c>
    </row>
    <row r="3896" spans="1:10" x14ac:dyDescent="0.3">
      <c r="A3896" s="54" t="s">
        <v>1387</v>
      </c>
      <c r="B3896" s="54">
        <v>6661</v>
      </c>
      <c r="C3896" s="56" t="s">
        <v>44</v>
      </c>
      <c r="D3896" s="54" t="s">
        <v>1382</v>
      </c>
      <c r="E3896" s="54">
        <v>5136</v>
      </c>
      <c r="F3896" s="54" t="s">
        <v>1146</v>
      </c>
      <c r="G3896" s="54">
        <v>2694038.62</v>
      </c>
      <c r="H3896" s="54">
        <v>1117945.3019999999</v>
      </c>
      <c r="I3896" s="54" t="s">
        <v>1145</v>
      </c>
      <c r="J3896" s="55">
        <v>39630</v>
      </c>
    </row>
    <row r="3897" spans="1:10" x14ac:dyDescent="0.3">
      <c r="A3897" s="54" t="s">
        <v>1389</v>
      </c>
      <c r="B3897" s="54">
        <v>6661</v>
      </c>
      <c r="C3897" s="56" t="s">
        <v>23</v>
      </c>
      <c r="D3897" s="54" t="s">
        <v>1382</v>
      </c>
      <c r="E3897" s="54">
        <v>5136</v>
      </c>
      <c r="F3897" s="54" t="s">
        <v>1146</v>
      </c>
      <c r="G3897" s="54">
        <v>2695350.1469999999</v>
      </c>
      <c r="H3897" s="54">
        <v>1118211.5530000001</v>
      </c>
      <c r="I3897" s="54" t="s">
        <v>1145</v>
      </c>
      <c r="J3897" s="55">
        <v>39630</v>
      </c>
    </row>
    <row r="3898" spans="1:10" x14ac:dyDescent="0.3">
      <c r="A3898" s="54" t="s">
        <v>1386</v>
      </c>
      <c r="B3898" s="54">
        <v>6662</v>
      </c>
      <c r="C3898" s="56" t="s">
        <v>23</v>
      </c>
      <c r="D3898" s="54" t="s">
        <v>1382</v>
      </c>
      <c r="E3898" s="54">
        <v>5136</v>
      </c>
      <c r="F3898" s="54" t="s">
        <v>1146</v>
      </c>
      <c r="G3898" s="54">
        <v>2691594.7859999998</v>
      </c>
      <c r="H3898" s="54">
        <v>1119083.534</v>
      </c>
      <c r="I3898" s="54" t="s">
        <v>1145</v>
      </c>
      <c r="J3898" s="55">
        <v>39630</v>
      </c>
    </row>
    <row r="3899" spans="1:10" x14ac:dyDescent="0.3">
      <c r="A3899" s="54" t="s">
        <v>1385</v>
      </c>
      <c r="B3899" s="54">
        <v>6663</v>
      </c>
      <c r="C3899" s="56" t="s">
        <v>23</v>
      </c>
      <c r="D3899" s="54" t="s">
        <v>1382</v>
      </c>
      <c r="E3899" s="54">
        <v>5136</v>
      </c>
      <c r="F3899" s="54" t="s">
        <v>1146</v>
      </c>
      <c r="G3899" s="54">
        <v>2687800.87</v>
      </c>
      <c r="H3899" s="54">
        <v>1117869.605</v>
      </c>
      <c r="I3899" s="54" t="s">
        <v>1145</v>
      </c>
      <c r="J3899" s="55">
        <v>39630</v>
      </c>
    </row>
    <row r="3900" spans="1:10" x14ac:dyDescent="0.3">
      <c r="A3900" s="54" t="s">
        <v>1384</v>
      </c>
      <c r="B3900" s="54">
        <v>6663</v>
      </c>
      <c r="C3900" s="56" t="s">
        <v>46</v>
      </c>
      <c r="D3900" s="54" t="s">
        <v>1382</v>
      </c>
      <c r="E3900" s="54">
        <v>5136</v>
      </c>
      <c r="F3900" s="54" t="s">
        <v>1146</v>
      </c>
      <c r="G3900" s="54">
        <v>2686149.9070000001</v>
      </c>
      <c r="H3900" s="54">
        <v>1117756.1810000001</v>
      </c>
      <c r="I3900" s="54" t="s">
        <v>1145</v>
      </c>
      <c r="J3900" s="55">
        <v>39630</v>
      </c>
    </row>
    <row r="3901" spans="1:10" x14ac:dyDescent="0.3">
      <c r="A3901" s="54" t="s">
        <v>1383</v>
      </c>
      <c r="B3901" s="54">
        <v>6664</v>
      </c>
      <c r="C3901" s="56" t="s">
        <v>23</v>
      </c>
      <c r="D3901" s="54" t="s">
        <v>1382</v>
      </c>
      <c r="E3901" s="54">
        <v>5136</v>
      </c>
      <c r="F3901" s="54" t="s">
        <v>1146</v>
      </c>
      <c r="G3901" s="54">
        <v>2684006.6340000001</v>
      </c>
      <c r="H3901" s="54">
        <v>1121680.02</v>
      </c>
      <c r="I3901" s="54" t="s">
        <v>1145</v>
      </c>
      <c r="J3901" s="55">
        <v>39630</v>
      </c>
    </row>
    <row r="3902" spans="1:10" x14ac:dyDescent="0.3">
      <c r="A3902" s="54" t="s">
        <v>1194</v>
      </c>
      <c r="B3902" s="54">
        <v>6670</v>
      </c>
      <c r="C3902" s="56" t="s">
        <v>23</v>
      </c>
      <c r="D3902" s="54" t="s">
        <v>1203</v>
      </c>
      <c r="E3902" s="54">
        <v>5317</v>
      </c>
      <c r="F3902" s="54" t="s">
        <v>1146</v>
      </c>
      <c r="G3902" s="54">
        <v>2700662.2069999999</v>
      </c>
      <c r="H3902" s="54">
        <v>1119059.1499999999</v>
      </c>
      <c r="I3902" s="54" t="s">
        <v>1145</v>
      </c>
      <c r="J3902" s="55">
        <v>39630</v>
      </c>
    </row>
    <row r="3903" spans="1:10" x14ac:dyDescent="0.3">
      <c r="A3903" s="54" t="s">
        <v>1194</v>
      </c>
      <c r="B3903" s="54">
        <v>6670</v>
      </c>
      <c r="C3903" s="56" t="s">
        <v>23</v>
      </c>
      <c r="D3903" s="54" t="s">
        <v>1192</v>
      </c>
      <c r="E3903" s="54">
        <v>5324</v>
      </c>
      <c r="F3903" s="54" t="s">
        <v>1146</v>
      </c>
      <c r="G3903" s="54">
        <v>2702482.1039999998</v>
      </c>
      <c r="H3903" s="54">
        <v>1117720.6040000001</v>
      </c>
      <c r="I3903" s="54" t="s">
        <v>1145</v>
      </c>
      <c r="J3903" s="55">
        <v>39630</v>
      </c>
    </row>
    <row r="3904" spans="1:10" x14ac:dyDescent="0.3">
      <c r="A3904" s="54" t="s">
        <v>1193</v>
      </c>
      <c r="B3904" s="54">
        <v>6672</v>
      </c>
      <c r="C3904" s="56" t="s">
        <v>23</v>
      </c>
      <c r="D3904" s="54" t="s">
        <v>1192</v>
      </c>
      <c r="E3904" s="54">
        <v>5324</v>
      </c>
      <c r="F3904" s="54" t="s">
        <v>1146</v>
      </c>
      <c r="G3904" s="54">
        <v>2702307.4219999998</v>
      </c>
      <c r="H3904" s="54">
        <v>1121287.709</v>
      </c>
      <c r="I3904" s="54" t="s">
        <v>1145</v>
      </c>
      <c r="J3904" s="55">
        <v>39630</v>
      </c>
    </row>
    <row r="3905" spans="1:10" x14ac:dyDescent="0.3">
      <c r="A3905" s="54" t="s">
        <v>1203</v>
      </c>
      <c r="B3905" s="54">
        <v>6673</v>
      </c>
      <c r="C3905" s="56" t="s">
        <v>23</v>
      </c>
      <c r="D3905" s="54" t="s">
        <v>1203</v>
      </c>
      <c r="E3905" s="54">
        <v>5317</v>
      </c>
      <c r="F3905" s="54" t="s">
        <v>1146</v>
      </c>
      <c r="G3905" s="54">
        <v>2699790.2790000001</v>
      </c>
      <c r="H3905" s="54">
        <v>1125095.95</v>
      </c>
      <c r="I3905" s="54" t="s">
        <v>1145</v>
      </c>
      <c r="J3905" s="55">
        <v>39630</v>
      </c>
    </row>
    <row r="3906" spans="1:10" x14ac:dyDescent="0.3">
      <c r="A3906" s="54" t="s">
        <v>1209</v>
      </c>
      <c r="B3906" s="54">
        <v>6674</v>
      </c>
      <c r="C3906" s="56" t="s">
        <v>46</v>
      </c>
      <c r="D3906" s="54" t="s">
        <v>1203</v>
      </c>
      <c r="E3906" s="54">
        <v>5317</v>
      </c>
      <c r="F3906" s="54" t="s">
        <v>1146</v>
      </c>
      <c r="G3906" s="54">
        <v>2689879.111</v>
      </c>
      <c r="H3906" s="54">
        <v>1125960.06</v>
      </c>
      <c r="I3906" s="54" t="s">
        <v>1145</v>
      </c>
      <c r="J3906" s="55">
        <v>39630</v>
      </c>
    </row>
    <row r="3907" spans="1:10" x14ac:dyDescent="0.3">
      <c r="A3907" s="54" t="s">
        <v>1210</v>
      </c>
      <c r="B3907" s="54">
        <v>6674</v>
      </c>
      <c r="C3907" s="56" t="s">
        <v>23</v>
      </c>
      <c r="D3907" s="54" t="s">
        <v>1203</v>
      </c>
      <c r="E3907" s="54">
        <v>5317</v>
      </c>
      <c r="F3907" s="54" t="s">
        <v>1146</v>
      </c>
      <c r="G3907" s="54">
        <v>2692114.4989999998</v>
      </c>
      <c r="H3907" s="54">
        <v>1125399.2220000001</v>
      </c>
      <c r="I3907" s="54" t="s">
        <v>1145</v>
      </c>
      <c r="J3907" s="55">
        <v>39630</v>
      </c>
    </row>
    <row r="3908" spans="1:10" x14ac:dyDescent="0.3">
      <c r="A3908" s="54" t="s">
        <v>1212</v>
      </c>
      <c r="B3908" s="54">
        <v>6675</v>
      </c>
      <c r="C3908" s="56" t="s">
        <v>23</v>
      </c>
      <c r="D3908" s="54" t="s">
        <v>1212</v>
      </c>
      <c r="E3908" s="54">
        <v>5310</v>
      </c>
      <c r="F3908" s="54" t="s">
        <v>1146</v>
      </c>
      <c r="G3908" s="54">
        <v>2689024.9509999999</v>
      </c>
      <c r="H3908" s="54">
        <v>1128939.041</v>
      </c>
      <c r="I3908" s="54" t="s">
        <v>1145</v>
      </c>
      <c r="J3908" s="55">
        <v>39630</v>
      </c>
    </row>
    <row r="3909" spans="1:10" x14ac:dyDescent="0.3">
      <c r="A3909" s="54" t="s">
        <v>1215</v>
      </c>
      <c r="B3909" s="54">
        <v>6676</v>
      </c>
      <c r="C3909" s="56" t="s">
        <v>23</v>
      </c>
      <c r="D3909" s="54" t="s">
        <v>1212</v>
      </c>
      <c r="E3909" s="54">
        <v>5310</v>
      </c>
      <c r="F3909" s="54" t="s">
        <v>1146</v>
      </c>
      <c r="G3909" s="54">
        <v>2687012.014</v>
      </c>
      <c r="H3909" s="54">
        <v>1133172.666</v>
      </c>
      <c r="I3909" s="54" t="s">
        <v>1145</v>
      </c>
      <c r="J3909" s="55">
        <v>39630</v>
      </c>
    </row>
    <row r="3910" spans="1:10" x14ac:dyDescent="0.3">
      <c r="A3910" s="54" t="s">
        <v>1208</v>
      </c>
      <c r="B3910" s="54">
        <v>6677</v>
      </c>
      <c r="C3910" s="56" t="s">
        <v>54</v>
      </c>
      <c r="D3910" s="54" t="s">
        <v>1203</v>
      </c>
      <c r="E3910" s="54">
        <v>5317</v>
      </c>
      <c r="F3910" s="54" t="s">
        <v>1146</v>
      </c>
      <c r="G3910" s="54">
        <v>2698090.8909999998</v>
      </c>
      <c r="H3910" s="54">
        <v>1119943.4129999999</v>
      </c>
      <c r="I3910" s="54" t="s">
        <v>1145</v>
      </c>
      <c r="J3910" s="55">
        <v>39630</v>
      </c>
    </row>
    <row r="3911" spans="1:10" x14ac:dyDescent="0.3">
      <c r="A3911" s="54" t="s">
        <v>1207</v>
      </c>
      <c r="B3911" s="54">
        <v>6677</v>
      </c>
      <c r="C3911" s="56" t="s">
        <v>46</v>
      </c>
      <c r="D3911" s="54" t="s">
        <v>1203</v>
      </c>
      <c r="E3911" s="54">
        <v>5317</v>
      </c>
      <c r="F3911" s="54" t="s">
        <v>1146</v>
      </c>
      <c r="G3911" s="54">
        <v>2696446.76</v>
      </c>
      <c r="H3911" s="54">
        <v>1121906.132</v>
      </c>
      <c r="I3911" s="54" t="s">
        <v>1145</v>
      </c>
      <c r="J3911" s="55">
        <v>39630</v>
      </c>
    </row>
    <row r="3912" spans="1:10" x14ac:dyDescent="0.3">
      <c r="A3912" s="54" t="s">
        <v>1204</v>
      </c>
      <c r="B3912" s="54">
        <v>6678</v>
      </c>
      <c r="C3912" s="56" t="s">
        <v>44</v>
      </c>
      <c r="D3912" s="54" t="s">
        <v>1203</v>
      </c>
      <c r="E3912" s="54">
        <v>5317</v>
      </c>
      <c r="F3912" s="54" t="s">
        <v>1146</v>
      </c>
      <c r="G3912" s="54">
        <v>2697664.8309999998</v>
      </c>
      <c r="H3912" s="54">
        <v>1128017.2930000001</v>
      </c>
      <c r="I3912" s="54" t="s">
        <v>1145</v>
      </c>
      <c r="J3912" s="55">
        <v>39630</v>
      </c>
    </row>
    <row r="3913" spans="1:10" x14ac:dyDescent="0.3">
      <c r="A3913" s="54" t="s">
        <v>1206</v>
      </c>
      <c r="B3913" s="54">
        <v>6678</v>
      </c>
      <c r="C3913" s="56" t="s">
        <v>23</v>
      </c>
      <c r="D3913" s="54" t="s">
        <v>1203</v>
      </c>
      <c r="E3913" s="54">
        <v>5317</v>
      </c>
      <c r="F3913" s="54" t="s">
        <v>1146</v>
      </c>
      <c r="G3913" s="54">
        <v>2695712.9670000002</v>
      </c>
      <c r="H3913" s="54">
        <v>1128144.2009999999</v>
      </c>
      <c r="I3913" s="54" t="s">
        <v>1145</v>
      </c>
      <c r="J3913" s="55">
        <v>39630</v>
      </c>
    </row>
    <row r="3914" spans="1:10" x14ac:dyDescent="0.3">
      <c r="A3914" s="54" t="s">
        <v>1205</v>
      </c>
      <c r="B3914" s="54">
        <v>6678</v>
      </c>
      <c r="C3914" s="56" t="s">
        <v>46</v>
      </c>
      <c r="D3914" s="54" t="s">
        <v>1203</v>
      </c>
      <c r="E3914" s="54">
        <v>5317</v>
      </c>
      <c r="F3914" s="54" t="s">
        <v>1146</v>
      </c>
      <c r="G3914" s="54">
        <v>2694042.19</v>
      </c>
      <c r="H3914" s="54">
        <v>1123054.591</v>
      </c>
      <c r="I3914" s="54" t="s">
        <v>1145</v>
      </c>
      <c r="J3914" s="55">
        <v>39630</v>
      </c>
    </row>
    <row r="3915" spans="1:10" x14ac:dyDescent="0.3">
      <c r="A3915" s="54" t="s">
        <v>1211</v>
      </c>
      <c r="B3915" s="54">
        <v>6682</v>
      </c>
      <c r="C3915" s="56" t="s">
        <v>23</v>
      </c>
      <c r="D3915" s="54" t="s">
        <v>1216</v>
      </c>
      <c r="E3915" s="54">
        <v>5309</v>
      </c>
      <c r="F3915" s="54" t="s">
        <v>1146</v>
      </c>
      <c r="G3915" s="54">
        <v>2687102.3149999999</v>
      </c>
      <c r="H3915" s="54">
        <v>1128939.2080000001</v>
      </c>
      <c r="I3915" s="54" t="s">
        <v>1145</v>
      </c>
      <c r="J3915" s="55">
        <v>39630</v>
      </c>
    </row>
    <row r="3916" spans="1:10" x14ac:dyDescent="0.3">
      <c r="A3916" s="54" t="s">
        <v>1211</v>
      </c>
      <c r="B3916" s="54">
        <v>6682</v>
      </c>
      <c r="C3916" s="56" t="s">
        <v>23</v>
      </c>
      <c r="D3916" s="54" t="s">
        <v>1211</v>
      </c>
      <c r="E3916" s="54">
        <v>5315</v>
      </c>
      <c r="F3916" s="54" t="s">
        <v>1146</v>
      </c>
      <c r="G3916" s="54">
        <v>2687612.287</v>
      </c>
      <c r="H3916" s="54">
        <v>1129450.1499999999</v>
      </c>
      <c r="I3916" s="54" t="s">
        <v>1145</v>
      </c>
      <c r="J3916" s="55">
        <v>39630</v>
      </c>
    </row>
    <row r="3917" spans="1:10" x14ac:dyDescent="0.3">
      <c r="A3917" s="54" t="s">
        <v>1216</v>
      </c>
      <c r="B3917" s="54">
        <v>6683</v>
      </c>
      <c r="C3917" s="56" t="s">
        <v>23</v>
      </c>
      <c r="D3917" s="54" t="s">
        <v>1216</v>
      </c>
      <c r="E3917" s="54">
        <v>5309</v>
      </c>
      <c r="F3917" s="54" t="s">
        <v>1146</v>
      </c>
      <c r="G3917" s="54">
        <v>2684709.6129999999</v>
      </c>
      <c r="H3917" s="54">
        <v>1130106.976</v>
      </c>
      <c r="I3917" s="54" t="s">
        <v>1145</v>
      </c>
      <c r="J3917" s="55">
        <v>39630</v>
      </c>
    </row>
    <row r="3918" spans="1:10" x14ac:dyDescent="0.3">
      <c r="A3918" s="54" t="s">
        <v>1219</v>
      </c>
      <c r="B3918" s="54">
        <v>6683</v>
      </c>
      <c r="C3918" s="56" t="s">
        <v>46</v>
      </c>
      <c r="D3918" s="54" t="s">
        <v>1217</v>
      </c>
      <c r="E3918" s="54">
        <v>5307</v>
      </c>
      <c r="F3918" s="54" t="s">
        <v>1146</v>
      </c>
      <c r="G3918" s="54">
        <v>2684465.1090000002</v>
      </c>
      <c r="H3918" s="54">
        <v>1126017.727</v>
      </c>
      <c r="I3918" s="54" t="s">
        <v>1145</v>
      </c>
      <c r="J3918" s="55">
        <v>39630</v>
      </c>
    </row>
    <row r="3919" spans="1:10" x14ac:dyDescent="0.3">
      <c r="A3919" s="54" t="s">
        <v>1217</v>
      </c>
      <c r="B3919" s="54">
        <v>6684</v>
      </c>
      <c r="C3919" s="56" t="s">
        <v>23</v>
      </c>
      <c r="D3919" s="54" t="s">
        <v>1217</v>
      </c>
      <c r="E3919" s="54">
        <v>5307</v>
      </c>
      <c r="F3919" s="54" t="s">
        <v>1146</v>
      </c>
      <c r="G3919" s="54">
        <v>2681908.9449999998</v>
      </c>
      <c r="H3919" s="54">
        <v>1127135.304</v>
      </c>
      <c r="I3919" s="54" t="s">
        <v>1145</v>
      </c>
      <c r="J3919" s="55">
        <v>39630</v>
      </c>
    </row>
    <row r="3920" spans="1:10" x14ac:dyDescent="0.3">
      <c r="A3920" s="54" t="s">
        <v>1218</v>
      </c>
      <c r="B3920" s="54">
        <v>6684</v>
      </c>
      <c r="C3920" s="56" t="s">
        <v>54</v>
      </c>
      <c r="D3920" s="54" t="s">
        <v>1217</v>
      </c>
      <c r="E3920" s="54">
        <v>5307</v>
      </c>
      <c r="F3920" s="54" t="s">
        <v>1146</v>
      </c>
      <c r="G3920" s="54">
        <v>2679379.3769999999</v>
      </c>
      <c r="H3920" s="54">
        <v>1125309.55</v>
      </c>
      <c r="I3920" s="54" t="s">
        <v>1145</v>
      </c>
      <c r="J3920" s="55">
        <v>39630</v>
      </c>
    </row>
    <row r="3921" spans="1:10" x14ac:dyDescent="0.3">
      <c r="A3921" s="54" t="s">
        <v>1220</v>
      </c>
      <c r="B3921" s="54">
        <v>6685</v>
      </c>
      <c r="C3921" s="56" t="s">
        <v>23</v>
      </c>
      <c r="D3921" s="54" t="s">
        <v>1220</v>
      </c>
      <c r="E3921" s="54">
        <v>5304</v>
      </c>
      <c r="F3921" s="54" t="s">
        <v>1146</v>
      </c>
      <c r="G3921" s="54">
        <v>2680897.35</v>
      </c>
      <c r="H3921" s="54">
        <v>1130536.4129999999</v>
      </c>
      <c r="I3921" s="54" t="s">
        <v>21</v>
      </c>
      <c r="J3921" s="55">
        <v>39630</v>
      </c>
    </row>
    <row r="3922" spans="1:10" x14ac:dyDescent="0.3">
      <c r="A3922" s="54" t="s">
        <v>1214</v>
      </c>
      <c r="B3922" s="54">
        <v>6690</v>
      </c>
      <c r="C3922" s="56" t="s">
        <v>23</v>
      </c>
      <c r="D3922" s="54" t="s">
        <v>1212</v>
      </c>
      <c r="E3922" s="54">
        <v>5310</v>
      </c>
      <c r="F3922" s="54" t="s">
        <v>1146</v>
      </c>
      <c r="G3922" s="54">
        <v>2684844.3229999999</v>
      </c>
      <c r="H3922" s="54">
        <v>1136967.4909999999</v>
      </c>
      <c r="I3922" s="54" t="s">
        <v>1145</v>
      </c>
      <c r="J3922" s="55">
        <v>39630</v>
      </c>
    </row>
    <row r="3923" spans="1:10" x14ac:dyDescent="0.3">
      <c r="A3923" s="54" t="s">
        <v>1213</v>
      </c>
      <c r="B3923" s="54">
        <v>6690</v>
      </c>
      <c r="C3923" s="56" t="s">
        <v>54</v>
      </c>
      <c r="D3923" s="54" t="s">
        <v>1212</v>
      </c>
      <c r="E3923" s="54">
        <v>5310</v>
      </c>
      <c r="F3923" s="54" t="s">
        <v>1146</v>
      </c>
      <c r="G3923" s="54">
        <v>2681900.0150000001</v>
      </c>
      <c r="H3923" s="54">
        <v>1142314.5530000001</v>
      </c>
      <c r="I3923" s="54" t="s">
        <v>1145</v>
      </c>
      <c r="J3923" s="55">
        <v>39630</v>
      </c>
    </row>
    <row r="3924" spans="1:10" x14ac:dyDescent="0.3">
      <c r="A3924" s="54" t="s">
        <v>1201</v>
      </c>
      <c r="B3924" s="54">
        <v>6692</v>
      </c>
      <c r="C3924" s="56" t="s">
        <v>54</v>
      </c>
      <c r="D3924" s="54" t="s">
        <v>1195</v>
      </c>
      <c r="E3924" s="54">
        <v>5323</v>
      </c>
      <c r="F3924" s="54" t="s">
        <v>1146</v>
      </c>
      <c r="G3924" s="54">
        <v>2690951.1779999998</v>
      </c>
      <c r="H3924" s="54">
        <v>1134818.622</v>
      </c>
      <c r="I3924" s="54" t="s">
        <v>1145</v>
      </c>
      <c r="J3924" s="55">
        <v>39630</v>
      </c>
    </row>
    <row r="3925" spans="1:10" x14ac:dyDescent="0.3">
      <c r="A3925" s="54" t="s">
        <v>1202</v>
      </c>
      <c r="B3925" s="54">
        <v>6692</v>
      </c>
      <c r="C3925" s="56" t="s">
        <v>23</v>
      </c>
      <c r="D3925" s="54" t="s">
        <v>1195</v>
      </c>
      <c r="E3925" s="54">
        <v>5323</v>
      </c>
      <c r="F3925" s="54" t="s">
        <v>1146</v>
      </c>
      <c r="G3925" s="54">
        <v>2694058.0869999998</v>
      </c>
      <c r="H3925" s="54">
        <v>1134528.763</v>
      </c>
      <c r="I3925" s="54" t="s">
        <v>1145</v>
      </c>
      <c r="J3925" s="55">
        <v>39630</v>
      </c>
    </row>
    <row r="3926" spans="1:10" x14ac:dyDescent="0.3">
      <c r="A3926" s="54" t="s">
        <v>1200</v>
      </c>
      <c r="B3926" s="54">
        <v>6693</v>
      </c>
      <c r="C3926" s="56" t="s">
        <v>23</v>
      </c>
      <c r="D3926" s="54" t="s">
        <v>1195</v>
      </c>
      <c r="E3926" s="54">
        <v>5323</v>
      </c>
      <c r="F3926" s="54" t="s">
        <v>1146</v>
      </c>
      <c r="G3926" s="54">
        <v>2695014.5120000001</v>
      </c>
      <c r="H3926" s="54">
        <v>1136228.53</v>
      </c>
      <c r="I3926" s="54" t="s">
        <v>1145</v>
      </c>
      <c r="J3926" s="55">
        <v>39630</v>
      </c>
    </row>
    <row r="3927" spans="1:10" x14ac:dyDescent="0.3">
      <c r="A3927" s="54" t="s">
        <v>1199</v>
      </c>
      <c r="B3927" s="54">
        <v>6694</v>
      </c>
      <c r="C3927" s="56" t="s">
        <v>23</v>
      </c>
      <c r="D3927" s="54" t="s">
        <v>1195</v>
      </c>
      <c r="E3927" s="54">
        <v>5323</v>
      </c>
      <c r="F3927" s="54" t="s">
        <v>1146</v>
      </c>
      <c r="G3927" s="54">
        <v>2696063.997</v>
      </c>
      <c r="H3927" s="54">
        <v>1139395.946</v>
      </c>
      <c r="I3927" s="54" t="s">
        <v>1145</v>
      </c>
      <c r="J3927" s="55">
        <v>39630</v>
      </c>
    </row>
    <row r="3928" spans="1:10" x14ac:dyDescent="0.3">
      <c r="A3928" s="54" t="s">
        <v>1198</v>
      </c>
      <c r="B3928" s="54">
        <v>6695</v>
      </c>
      <c r="C3928" s="56" t="s">
        <v>23</v>
      </c>
      <c r="D3928" s="54" t="s">
        <v>1195</v>
      </c>
      <c r="E3928" s="54">
        <v>5323</v>
      </c>
      <c r="F3928" s="54" t="s">
        <v>1146</v>
      </c>
      <c r="G3928" s="54">
        <v>2692525.3530000001</v>
      </c>
      <c r="H3928" s="54">
        <v>1140191.561</v>
      </c>
      <c r="I3928" s="54" t="s">
        <v>1145</v>
      </c>
      <c r="J3928" s="55">
        <v>39630</v>
      </c>
    </row>
    <row r="3929" spans="1:10" x14ac:dyDescent="0.3">
      <c r="A3929" s="54" t="s">
        <v>1197</v>
      </c>
      <c r="B3929" s="54">
        <v>6695</v>
      </c>
      <c r="C3929" s="56" t="s">
        <v>54</v>
      </c>
      <c r="D3929" s="54" t="s">
        <v>1195</v>
      </c>
      <c r="E3929" s="54">
        <v>5323</v>
      </c>
      <c r="F3929" s="54" t="s">
        <v>1146</v>
      </c>
      <c r="G3929" s="54">
        <v>2688283.625</v>
      </c>
      <c r="H3929" s="54">
        <v>1142274.9820000001</v>
      </c>
      <c r="I3929" s="54" t="s">
        <v>1145</v>
      </c>
      <c r="J3929" s="55">
        <v>39630</v>
      </c>
    </row>
    <row r="3930" spans="1:10" x14ac:dyDescent="0.3">
      <c r="A3930" s="54" t="s">
        <v>1196</v>
      </c>
      <c r="B3930" s="54">
        <v>6696</v>
      </c>
      <c r="C3930" s="56" t="s">
        <v>23</v>
      </c>
      <c r="D3930" s="54" t="s">
        <v>1195</v>
      </c>
      <c r="E3930" s="54">
        <v>5323</v>
      </c>
      <c r="F3930" s="54" t="s">
        <v>1146</v>
      </c>
      <c r="G3930" s="54">
        <v>2693802.7930000001</v>
      </c>
      <c r="H3930" s="54">
        <v>1145539.642</v>
      </c>
      <c r="I3930" s="54" t="s">
        <v>1145</v>
      </c>
      <c r="J3930" s="55">
        <v>39630</v>
      </c>
    </row>
    <row r="3931" spans="1:10" x14ac:dyDescent="0.3">
      <c r="A3931" s="54" t="s">
        <v>1471</v>
      </c>
      <c r="B3931" s="54">
        <v>6702</v>
      </c>
      <c r="C3931" s="56" t="s">
        <v>23</v>
      </c>
      <c r="D3931" s="54" t="s">
        <v>1470</v>
      </c>
      <c r="E3931" s="54">
        <v>5002</v>
      </c>
      <c r="F3931" s="54" t="s">
        <v>1146</v>
      </c>
      <c r="G3931" s="54">
        <v>2723042.5929999999</v>
      </c>
      <c r="H3931" s="54">
        <v>1125005.9240000001</v>
      </c>
      <c r="I3931" s="54" t="s">
        <v>1145</v>
      </c>
      <c r="J3931" s="55">
        <v>39630</v>
      </c>
    </row>
    <row r="3932" spans="1:10" x14ac:dyDescent="0.3">
      <c r="A3932" s="54" t="s">
        <v>1224</v>
      </c>
      <c r="B3932" s="54">
        <v>6703</v>
      </c>
      <c r="C3932" s="56" t="s">
        <v>23</v>
      </c>
      <c r="D3932" s="54" t="s">
        <v>1221</v>
      </c>
      <c r="E3932" s="54">
        <v>5287</v>
      </c>
      <c r="F3932" s="54" t="s">
        <v>1146</v>
      </c>
      <c r="G3932" s="54">
        <v>2721110.568</v>
      </c>
      <c r="H3932" s="54">
        <v>1131462.3899999999</v>
      </c>
      <c r="I3932" s="54" t="s">
        <v>1145</v>
      </c>
      <c r="J3932" s="55">
        <v>39630</v>
      </c>
    </row>
    <row r="3933" spans="1:10" x14ac:dyDescent="0.3">
      <c r="A3933" s="54" t="s">
        <v>1223</v>
      </c>
      <c r="B3933" s="54">
        <v>6705</v>
      </c>
      <c r="C3933" s="56" t="s">
        <v>23</v>
      </c>
      <c r="D3933" s="54" t="s">
        <v>1221</v>
      </c>
      <c r="E3933" s="54">
        <v>5287</v>
      </c>
      <c r="F3933" s="54" t="s">
        <v>1146</v>
      </c>
      <c r="G3933" s="54">
        <v>2722368.5049999999</v>
      </c>
      <c r="H3933" s="54">
        <v>1128754.3740000001</v>
      </c>
      <c r="I3933" s="54" t="s">
        <v>1145</v>
      </c>
      <c r="J3933" s="55">
        <v>39630</v>
      </c>
    </row>
    <row r="3934" spans="1:10" x14ac:dyDescent="0.3">
      <c r="A3934" s="54" t="s">
        <v>1222</v>
      </c>
      <c r="B3934" s="54">
        <v>6707</v>
      </c>
      <c r="C3934" s="56" t="s">
        <v>23</v>
      </c>
      <c r="D3934" s="54" t="s">
        <v>1221</v>
      </c>
      <c r="E3934" s="54">
        <v>5287</v>
      </c>
      <c r="F3934" s="54" t="s">
        <v>1146</v>
      </c>
      <c r="G3934" s="54">
        <v>2715553.9870000002</v>
      </c>
      <c r="H3934" s="54">
        <v>1131458.371</v>
      </c>
      <c r="I3934" s="54" t="s">
        <v>1145</v>
      </c>
      <c r="J3934" s="55">
        <v>39630</v>
      </c>
    </row>
    <row r="3935" spans="1:10" x14ac:dyDescent="0.3">
      <c r="A3935" s="54" t="s">
        <v>1227</v>
      </c>
      <c r="B3935" s="54">
        <v>6710</v>
      </c>
      <c r="C3935" s="56" t="s">
        <v>23</v>
      </c>
      <c r="D3935" s="54" t="s">
        <v>1227</v>
      </c>
      <c r="E3935" s="54">
        <v>5281</v>
      </c>
      <c r="F3935" s="54" t="s">
        <v>1146</v>
      </c>
      <c r="G3935" s="54">
        <v>2722268.0989999999</v>
      </c>
      <c r="H3935" s="54">
        <v>1135824.0919999999</v>
      </c>
      <c r="I3935" s="54" t="s">
        <v>1145</v>
      </c>
      <c r="J3935" s="55">
        <v>39630</v>
      </c>
    </row>
    <row r="3936" spans="1:10" x14ac:dyDescent="0.3">
      <c r="A3936" s="54" t="s">
        <v>1442</v>
      </c>
      <c r="B3936" s="54">
        <v>6713</v>
      </c>
      <c r="C3936" s="56" t="s">
        <v>23</v>
      </c>
      <c r="D3936" s="54" t="s">
        <v>1439</v>
      </c>
      <c r="E3936" s="54">
        <v>5050</v>
      </c>
      <c r="F3936" s="54" t="s">
        <v>1146</v>
      </c>
      <c r="G3936" s="54">
        <v>2723065.1179999998</v>
      </c>
      <c r="H3936" s="54">
        <v>1144817.081</v>
      </c>
      <c r="I3936" s="54" t="s">
        <v>1145</v>
      </c>
      <c r="J3936" s="55">
        <v>39630</v>
      </c>
    </row>
    <row r="3937" spans="1:10" x14ac:dyDescent="0.3">
      <c r="A3937" s="54" t="s">
        <v>1441</v>
      </c>
      <c r="B3937" s="54">
        <v>6714</v>
      </c>
      <c r="C3937" s="56" t="s">
        <v>23</v>
      </c>
      <c r="D3937" s="54" t="s">
        <v>1439</v>
      </c>
      <c r="E3937" s="54">
        <v>5050</v>
      </c>
      <c r="F3937" s="54" t="s">
        <v>1146</v>
      </c>
      <c r="G3937" s="54">
        <v>2716213.6710000001</v>
      </c>
      <c r="H3937" s="54">
        <v>1139528.8319999999</v>
      </c>
      <c r="I3937" s="54" t="s">
        <v>1145</v>
      </c>
      <c r="J3937" s="55">
        <v>39630</v>
      </c>
    </row>
    <row r="3938" spans="1:10" x14ac:dyDescent="0.3">
      <c r="A3938" s="54" t="s">
        <v>1461</v>
      </c>
      <c r="B3938" s="54">
        <v>6715</v>
      </c>
      <c r="C3938" s="56" t="s">
        <v>23</v>
      </c>
      <c r="D3938" s="54" t="s">
        <v>1451</v>
      </c>
      <c r="E3938" s="54">
        <v>5048</v>
      </c>
      <c r="F3938" s="54" t="s">
        <v>1146</v>
      </c>
      <c r="G3938" s="54">
        <v>2717659.548</v>
      </c>
      <c r="H3938" s="54">
        <v>1145072.9669999999</v>
      </c>
      <c r="I3938" s="54" t="s">
        <v>1145</v>
      </c>
      <c r="J3938" s="55">
        <v>39630</v>
      </c>
    </row>
    <row r="3939" spans="1:10" x14ac:dyDescent="0.3">
      <c r="A3939" s="54" t="s">
        <v>1451</v>
      </c>
      <c r="B3939" s="54">
        <v>6716</v>
      </c>
      <c r="C3939" s="56" t="s">
        <v>23</v>
      </c>
      <c r="D3939" s="54" t="s">
        <v>1451</v>
      </c>
      <c r="E3939" s="54">
        <v>5048</v>
      </c>
      <c r="F3939" s="54" t="s">
        <v>1146</v>
      </c>
      <c r="G3939" s="54">
        <v>2715166.801</v>
      </c>
      <c r="H3939" s="54">
        <v>1146148.0209999999</v>
      </c>
      <c r="I3939" s="54" t="s">
        <v>1145</v>
      </c>
      <c r="J3939" s="55">
        <v>39630</v>
      </c>
    </row>
    <row r="3940" spans="1:10" x14ac:dyDescent="0.3">
      <c r="A3940" s="54" t="s">
        <v>1460</v>
      </c>
      <c r="B3940" s="54">
        <v>6716</v>
      </c>
      <c r="C3940" s="56" t="s">
        <v>46</v>
      </c>
      <c r="D3940" s="54" t="s">
        <v>1451</v>
      </c>
      <c r="E3940" s="54">
        <v>5048</v>
      </c>
      <c r="F3940" s="54" t="s">
        <v>1146</v>
      </c>
      <c r="G3940" s="54">
        <v>2712002.9470000002</v>
      </c>
      <c r="H3940" s="54">
        <v>1145387.254</v>
      </c>
      <c r="I3940" s="54" t="s">
        <v>1145</v>
      </c>
      <c r="J3940" s="55">
        <v>39630</v>
      </c>
    </row>
    <row r="3941" spans="1:10" x14ac:dyDescent="0.3">
      <c r="A3941" s="54" t="s">
        <v>1459</v>
      </c>
      <c r="B3941" s="54">
        <v>6716</v>
      </c>
      <c r="C3941" s="56" t="s">
        <v>44</v>
      </c>
      <c r="D3941" s="54" t="s">
        <v>1451</v>
      </c>
      <c r="E3941" s="54">
        <v>5048</v>
      </c>
      <c r="F3941" s="54" t="s">
        <v>1146</v>
      </c>
      <c r="G3941" s="54">
        <v>2716548.2149999999</v>
      </c>
      <c r="H3941" s="54">
        <v>1146955.5530000001</v>
      </c>
      <c r="I3941" s="54" t="s">
        <v>1145</v>
      </c>
      <c r="J3941" s="55">
        <v>39630</v>
      </c>
    </row>
    <row r="3942" spans="1:10" x14ac:dyDescent="0.3">
      <c r="A3942" s="54" t="s">
        <v>1450</v>
      </c>
      <c r="B3942" s="54">
        <v>6717</v>
      </c>
      <c r="C3942" s="56" t="s">
        <v>23</v>
      </c>
      <c r="D3942" s="54" t="s">
        <v>1443</v>
      </c>
      <c r="E3942" s="54">
        <v>5049</v>
      </c>
      <c r="F3942" s="54" t="s">
        <v>1146</v>
      </c>
      <c r="G3942" s="54">
        <v>2716351.335</v>
      </c>
      <c r="H3942" s="54">
        <v>1150474.544</v>
      </c>
      <c r="I3942" s="54" t="s">
        <v>1145</v>
      </c>
      <c r="J3942" s="55">
        <v>41652</v>
      </c>
    </row>
    <row r="3943" spans="1:10" x14ac:dyDescent="0.3">
      <c r="A3943" s="54" t="s">
        <v>1449</v>
      </c>
      <c r="B3943" s="54">
        <v>6717</v>
      </c>
      <c r="C3943" s="56" t="s">
        <v>54</v>
      </c>
      <c r="D3943" s="54" t="s">
        <v>1443</v>
      </c>
      <c r="E3943" s="54">
        <v>5049</v>
      </c>
      <c r="F3943" s="54" t="s">
        <v>1146</v>
      </c>
      <c r="G3943" s="54">
        <v>2718111.4980000001</v>
      </c>
      <c r="H3943" s="54">
        <v>1149158.6129999999</v>
      </c>
      <c r="I3943" s="54" t="s">
        <v>1145</v>
      </c>
      <c r="J3943" s="55">
        <v>39630</v>
      </c>
    </row>
    <row r="3944" spans="1:10" x14ac:dyDescent="0.3">
      <c r="A3944" s="54" t="s">
        <v>1447</v>
      </c>
      <c r="B3944" s="54">
        <v>6718</v>
      </c>
      <c r="C3944" s="56" t="s">
        <v>54</v>
      </c>
      <c r="D3944" s="54" t="s">
        <v>1443</v>
      </c>
      <c r="E3944" s="54">
        <v>5049</v>
      </c>
      <c r="F3944" s="54" t="s">
        <v>1146</v>
      </c>
      <c r="G3944" s="54">
        <v>2712941.8110000002</v>
      </c>
      <c r="H3944" s="54">
        <v>1152747.645</v>
      </c>
      <c r="I3944" s="54" t="s">
        <v>1145</v>
      </c>
      <c r="J3944" s="55">
        <v>39630</v>
      </c>
    </row>
    <row r="3945" spans="1:10" x14ac:dyDescent="0.3">
      <c r="A3945" s="54" t="s">
        <v>1448</v>
      </c>
      <c r="B3945" s="54">
        <v>6718</v>
      </c>
      <c r="C3945" s="56" t="s">
        <v>23</v>
      </c>
      <c r="D3945" s="54" t="s">
        <v>1443</v>
      </c>
      <c r="E3945" s="54">
        <v>5049</v>
      </c>
      <c r="F3945" s="54" t="s">
        <v>1146</v>
      </c>
      <c r="G3945" s="54">
        <v>2711294.0189999999</v>
      </c>
      <c r="H3945" s="54">
        <v>1154887.6159999999</v>
      </c>
      <c r="I3945" s="54" t="s">
        <v>1145</v>
      </c>
      <c r="J3945" s="55">
        <v>39630</v>
      </c>
    </row>
    <row r="3946" spans="1:10" x14ac:dyDescent="0.3">
      <c r="A3946" s="54" t="s">
        <v>1446</v>
      </c>
      <c r="B3946" s="54">
        <v>6719</v>
      </c>
      <c r="C3946" s="56" t="s">
        <v>23</v>
      </c>
      <c r="D3946" s="54" t="s">
        <v>1443</v>
      </c>
      <c r="E3946" s="54">
        <v>5049</v>
      </c>
      <c r="F3946" s="54" t="s">
        <v>1146</v>
      </c>
      <c r="G3946" s="54">
        <v>2719586.9369999999</v>
      </c>
      <c r="H3946" s="54">
        <v>1159460.534</v>
      </c>
      <c r="I3946" s="54" t="s">
        <v>1145</v>
      </c>
      <c r="J3946" s="55">
        <v>39630</v>
      </c>
    </row>
    <row r="3947" spans="1:10" x14ac:dyDescent="0.3">
      <c r="A3947" s="54" t="s">
        <v>1446</v>
      </c>
      <c r="B3947" s="54">
        <v>6719</v>
      </c>
      <c r="C3947" s="56" t="s">
        <v>23</v>
      </c>
      <c r="D3947" s="54" t="s">
        <v>1443</v>
      </c>
      <c r="E3947" s="54">
        <v>5049</v>
      </c>
      <c r="F3947" s="54" t="s">
        <v>1146</v>
      </c>
      <c r="G3947" s="54">
        <v>2717277.96</v>
      </c>
      <c r="H3947" s="54">
        <v>1151933.8759999999</v>
      </c>
      <c r="I3947" s="54" t="s">
        <v>1145</v>
      </c>
      <c r="J3947" s="55">
        <v>39630</v>
      </c>
    </row>
    <row r="3948" spans="1:10" x14ac:dyDescent="0.3">
      <c r="A3948" s="54" t="s">
        <v>1445</v>
      </c>
      <c r="B3948" s="54">
        <v>6720</v>
      </c>
      <c r="C3948" s="56" t="s">
        <v>23</v>
      </c>
      <c r="D3948" s="54" t="s">
        <v>1443</v>
      </c>
      <c r="E3948" s="54">
        <v>5049</v>
      </c>
      <c r="F3948" s="54" t="s">
        <v>1146</v>
      </c>
      <c r="G3948" s="54">
        <v>2711032.62</v>
      </c>
      <c r="H3948" s="54">
        <v>1157844.784</v>
      </c>
      <c r="I3948" s="54" t="s">
        <v>1145</v>
      </c>
      <c r="J3948" s="55">
        <v>39630</v>
      </c>
    </row>
    <row r="3949" spans="1:10" x14ac:dyDescent="0.3">
      <c r="A3949" s="54" t="s">
        <v>1444</v>
      </c>
      <c r="B3949" s="54">
        <v>6720</v>
      </c>
      <c r="C3949" s="56" t="s">
        <v>46</v>
      </c>
      <c r="D3949" s="54" t="s">
        <v>1443</v>
      </c>
      <c r="E3949" s="54">
        <v>5049</v>
      </c>
      <c r="F3949" s="54" t="s">
        <v>1146</v>
      </c>
      <c r="G3949" s="54">
        <v>2715723.91</v>
      </c>
      <c r="H3949" s="54">
        <v>1161084.28</v>
      </c>
      <c r="I3949" s="54" t="s">
        <v>1145</v>
      </c>
      <c r="J3949" s="55">
        <v>39630</v>
      </c>
    </row>
    <row r="3950" spans="1:10" x14ac:dyDescent="0.3">
      <c r="A3950" s="54" t="s">
        <v>1440</v>
      </c>
      <c r="B3950" s="54">
        <v>6721</v>
      </c>
      <c r="C3950" s="56" t="s">
        <v>23</v>
      </c>
      <c r="D3950" s="54" t="s">
        <v>1439</v>
      </c>
      <c r="E3950" s="54">
        <v>5050</v>
      </c>
      <c r="F3950" s="54" t="s">
        <v>1146</v>
      </c>
      <c r="G3950" s="54">
        <v>2716334.6710000001</v>
      </c>
      <c r="H3950" s="54">
        <v>1142190.412</v>
      </c>
      <c r="I3950" s="54" t="s">
        <v>1145</v>
      </c>
      <c r="J3950" s="55">
        <v>39630</v>
      </c>
    </row>
    <row r="3951" spans="1:10" x14ac:dyDescent="0.3">
      <c r="A3951" s="54" t="s">
        <v>1458</v>
      </c>
      <c r="B3951" s="54">
        <v>6721</v>
      </c>
      <c r="C3951" s="56" t="s">
        <v>46</v>
      </c>
      <c r="D3951" s="54" t="s">
        <v>1451</v>
      </c>
      <c r="E3951" s="54">
        <v>5048</v>
      </c>
      <c r="F3951" s="54" t="s">
        <v>1146</v>
      </c>
      <c r="G3951" s="54">
        <v>2718333.324</v>
      </c>
      <c r="H3951" s="54">
        <v>1143886.355</v>
      </c>
      <c r="I3951" s="54" t="s">
        <v>1145</v>
      </c>
      <c r="J3951" s="55">
        <v>39630</v>
      </c>
    </row>
    <row r="3952" spans="1:10" x14ac:dyDescent="0.3">
      <c r="A3952" s="54" t="s">
        <v>1457</v>
      </c>
      <c r="B3952" s="54">
        <v>6722</v>
      </c>
      <c r="C3952" s="56" t="s">
        <v>23</v>
      </c>
      <c r="D3952" s="54" t="s">
        <v>1451</v>
      </c>
      <c r="E3952" s="54">
        <v>5048</v>
      </c>
      <c r="F3952" s="54" t="s">
        <v>1146</v>
      </c>
      <c r="G3952" s="54">
        <v>2714211.1069999998</v>
      </c>
      <c r="H3952" s="54">
        <v>1143735.1140000001</v>
      </c>
      <c r="I3952" s="54" t="s">
        <v>1145</v>
      </c>
      <c r="J3952" s="55">
        <v>39630</v>
      </c>
    </row>
    <row r="3953" spans="1:10" x14ac:dyDescent="0.3">
      <c r="A3953" s="54" t="s">
        <v>1455</v>
      </c>
      <c r="B3953" s="54">
        <v>6723</v>
      </c>
      <c r="C3953" s="56" t="s">
        <v>46</v>
      </c>
      <c r="D3953" s="54" t="s">
        <v>1451</v>
      </c>
      <c r="E3953" s="54">
        <v>5048</v>
      </c>
      <c r="F3953" s="54" t="s">
        <v>1146</v>
      </c>
      <c r="G3953" s="54">
        <v>2714561.5860000001</v>
      </c>
      <c r="H3953" s="54">
        <v>1147612.4240000001</v>
      </c>
      <c r="I3953" s="54" t="s">
        <v>1145</v>
      </c>
      <c r="J3953" s="55">
        <v>39630</v>
      </c>
    </row>
    <row r="3954" spans="1:10" x14ac:dyDescent="0.3">
      <c r="A3954" s="54" t="s">
        <v>1454</v>
      </c>
      <c r="B3954" s="54">
        <v>6723</v>
      </c>
      <c r="C3954" s="56" t="s">
        <v>44</v>
      </c>
      <c r="D3954" s="54" t="s">
        <v>1451</v>
      </c>
      <c r="E3954" s="54">
        <v>5048</v>
      </c>
      <c r="F3954" s="54" t="s">
        <v>1146</v>
      </c>
      <c r="G3954" s="54">
        <v>2713596.4190000002</v>
      </c>
      <c r="H3954" s="54">
        <v>1148488.19</v>
      </c>
      <c r="I3954" s="54" t="s">
        <v>1145</v>
      </c>
      <c r="J3954" s="55">
        <v>39630</v>
      </c>
    </row>
    <row r="3955" spans="1:10" x14ac:dyDescent="0.3">
      <c r="A3955" s="54" t="s">
        <v>1456</v>
      </c>
      <c r="B3955" s="54">
        <v>6723</v>
      </c>
      <c r="C3955" s="56" t="s">
        <v>23</v>
      </c>
      <c r="D3955" s="54" t="s">
        <v>1451</v>
      </c>
      <c r="E3955" s="54">
        <v>5048</v>
      </c>
      <c r="F3955" s="54" t="s">
        <v>1146</v>
      </c>
      <c r="G3955" s="54">
        <v>2711760.2540000002</v>
      </c>
      <c r="H3955" s="54">
        <v>1147626.423</v>
      </c>
      <c r="I3955" s="54" t="s">
        <v>1145</v>
      </c>
      <c r="J3955" s="55">
        <v>39630</v>
      </c>
    </row>
    <row r="3956" spans="1:10" x14ac:dyDescent="0.3">
      <c r="A3956" s="54" t="s">
        <v>1452</v>
      </c>
      <c r="B3956" s="54">
        <v>6724</v>
      </c>
      <c r="C3956" s="56" t="s">
        <v>46</v>
      </c>
      <c r="D3956" s="54" t="s">
        <v>1451</v>
      </c>
      <c r="E3956" s="54">
        <v>5048</v>
      </c>
      <c r="F3956" s="54" t="s">
        <v>1146</v>
      </c>
      <c r="G3956" s="54">
        <v>2715095.4240000001</v>
      </c>
      <c r="H3956" s="54">
        <v>1150150.007</v>
      </c>
      <c r="I3956" s="54" t="s">
        <v>1145</v>
      </c>
      <c r="J3956" s="55">
        <v>39630</v>
      </c>
    </row>
    <row r="3957" spans="1:10" x14ac:dyDescent="0.3">
      <c r="A3957" s="54" t="s">
        <v>1453</v>
      </c>
      <c r="B3957" s="54">
        <v>6724</v>
      </c>
      <c r="C3957" s="56" t="s">
        <v>23</v>
      </c>
      <c r="D3957" s="54" t="s">
        <v>1451</v>
      </c>
      <c r="E3957" s="54">
        <v>5048</v>
      </c>
      <c r="F3957" s="54" t="s">
        <v>1146</v>
      </c>
      <c r="G3957" s="54">
        <v>2712225.6519999998</v>
      </c>
      <c r="H3957" s="54">
        <v>1149608.9169999999</v>
      </c>
      <c r="I3957" s="54" t="s">
        <v>1145</v>
      </c>
      <c r="J3957" s="55">
        <v>39630</v>
      </c>
    </row>
    <row r="3958" spans="1:10" x14ac:dyDescent="0.3">
      <c r="A3958" s="54" t="s">
        <v>1228</v>
      </c>
      <c r="B3958" s="54">
        <v>6742</v>
      </c>
      <c r="C3958" s="56" t="s">
        <v>23</v>
      </c>
      <c r="D3958" s="54" t="s">
        <v>1228</v>
      </c>
      <c r="E3958" s="54">
        <v>5077</v>
      </c>
      <c r="F3958" s="54" t="s">
        <v>1146</v>
      </c>
      <c r="G3958" s="54">
        <v>2716034.4410000001</v>
      </c>
      <c r="H3958" s="54">
        <v>1136901.0120000001</v>
      </c>
      <c r="I3958" s="54" t="s">
        <v>1145</v>
      </c>
      <c r="J3958" s="55">
        <v>39630</v>
      </c>
    </row>
    <row r="3959" spans="1:10" x14ac:dyDescent="0.3">
      <c r="A3959" s="54" t="s">
        <v>1228</v>
      </c>
      <c r="B3959" s="54">
        <v>6742</v>
      </c>
      <c r="C3959" s="56" t="s">
        <v>23</v>
      </c>
      <c r="D3959" s="54" t="s">
        <v>1227</v>
      </c>
      <c r="E3959" s="54">
        <v>5281</v>
      </c>
      <c r="F3959" s="54" t="s">
        <v>1146</v>
      </c>
      <c r="G3959" s="54">
        <v>2716929.4890000001</v>
      </c>
      <c r="H3959" s="54">
        <v>1135339.6869999999</v>
      </c>
      <c r="I3959" s="54" t="s">
        <v>1145</v>
      </c>
      <c r="J3959" s="55">
        <v>39630</v>
      </c>
    </row>
    <row r="3960" spans="1:10" x14ac:dyDescent="0.3">
      <c r="A3960" s="54" t="s">
        <v>1418</v>
      </c>
      <c r="B3960" s="54">
        <v>6743</v>
      </c>
      <c r="C3960" s="56" t="s">
        <v>23</v>
      </c>
      <c r="D3960" s="54" t="s">
        <v>1417</v>
      </c>
      <c r="E3960" s="54">
        <v>5073</v>
      </c>
      <c r="F3960" s="54" t="s">
        <v>1146</v>
      </c>
      <c r="G3960" s="54">
        <v>2714021.4720000001</v>
      </c>
      <c r="H3960" s="54">
        <v>1138412.831</v>
      </c>
      <c r="I3960" s="54" t="s">
        <v>1145</v>
      </c>
      <c r="J3960" s="55">
        <v>39630</v>
      </c>
    </row>
    <row r="3961" spans="1:10" x14ac:dyDescent="0.3">
      <c r="A3961" s="54" t="s">
        <v>1416</v>
      </c>
      <c r="B3961" s="54">
        <v>6744</v>
      </c>
      <c r="C3961" s="56" t="s">
        <v>23</v>
      </c>
      <c r="D3961" s="54" t="s">
        <v>1416</v>
      </c>
      <c r="E3961" s="54">
        <v>5076</v>
      </c>
      <c r="F3961" s="54" t="s">
        <v>1146</v>
      </c>
      <c r="G3961" s="54">
        <v>2712350.591</v>
      </c>
      <c r="H3961" s="54">
        <v>1133378.0049999999</v>
      </c>
      <c r="I3961" s="54" t="s">
        <v>1145</v>
      </c>
      <c r="J3961" s="55">
        <v>39630</v>
      </c>
    </row>
    <row r="3962" spans="1:10" x14ac:dyDescent="0.3">
      <c r="A3962" s="54" t="s">
        <v>1417</v>
      </c>
      <c r="B3962" s="54">
        <v>6745</v>
      </c>
      <c r="C3962" s="56" t="s">
        <v>23</v>
      </c>
      <c r="D3962" s="54" t="s">
        <v>1417</v>
      </c>
      <c r="E3962" s="54">
        <v>5073</v>
      </c>
      <c r="F3962" s="54" t="s">
        <v>1146</v>
      </c>
      <c r="G3962" s="54">
        <v>2709749.8259999999</v>
      </c>
      <c r="H3962" s="54">
        <v>1139071.679</v>
      </c>
      <c r="I3962" s="54" t="s">
        <v>1145</v>
      </c>
      <c r="J3962" s="55">
        <v>39630</v>
      </c>
    </row>
    <row r="3963" spans="1:10" x14ac:dyDescent="0.3">
      <c r="A3963" s="54" t="s">
        <v>1433</v>
      </c>
      <c r="B3963" s="54">
        <v>6746</v>
      </c>
      <c r="C3963" s="56" t="s">
        <v>54</v>
      </c>
      <c r="D3963" s="54" t="s">
        <v>1419</v>
      </c>
      <c r="E3963" s="54">
        <v>5072</v>
      </c>
      <c r="F3963" s="54" t="s">
        <v>1146</v>
      </c>
      <c r="G3963" s="54">
        <v>2708066.3590000002</v>
      </c>
      <c r="H3963" s="54">
        <v>1145532.54</v>
      </c>
      <c r="I3963" s="54" t="s">
        <v>1145</v>
      </c>
      <c r="J3963" s="55">
        <v>39630</v>
      </c>
    </row>
    <row r="3964" spans="1:10" x14ac:dyDescent="0.3">
      <c r="A3964" s="54" t="s">
        <v>1434</v>
      </c>
      <c r="B3964" s="54">
        <v>6746</v>
      </c>
      <c r="C3964" s="56" t="s">
        <v>23</v>
      </c>
      <c r="D3964" s="54" t="s">
        <v>1419</v>
      </c>
      <c r="E3964" s="54">
        <v>5072</v>
      </c>
      <c r="F3964" s="54" t="s">
        <v>1146</v>
      </c>
      <c r="G3964" s="54">
        <v>2707765.753</v>
      </c>
      <c r="H3964" s="54">
        <v>1144456.7309999999</v>
      </c>
      <c r="I3964" s="54" t="s">
        <v>1145</v>
      </c>
      <c r="J3964" s="55">
        <v>39630</v>
      </c>
    </row>
    <row r="3965" spans="1:10" x14ac:dyDescent="0.3">
      <c r="A3965" s="54" t="s">
        <v>1432</v>
      </c>
      <c r="B3965" s="54">
        <v>6746</v>
      </c>
      <c r="C3965" s="56" t="s">
        <v>46</v>
      </c>
      <c r="D3965" s="54" t="s">
        <v>1419</v>
      </c>
      <c r="E3965" s="54">
        <v>5072</v>
      </c>
      <c r="F3965" s="54" t="s">
        <v>1146</v>
      </c>
      <c r="G3965" s="54">
        <v>2707857.085</v>
      </c>
      <c r="H3965" s="54">
        <v>1143789.919</v>
      </c>
      <c r="I3965" s="54" t="s">
        <v>1145</v>
      </c>
      <c r="J3965" s="55">
        <v>39630</v>
      </c>
    </row>
    <row r="3966" spans="1:10" x14ac:dyDescent="0.3">
      <c r="A3966" s="54" t="s">
        <v>1431</v>
      </c>
      <c r="B3966" s="54">
        <v>6747</v>
      </c>
      <c r="C3966" s="56" t="s">
        <v>23</v>
      </c>
      <c r="D3966" s="54" t="s">
        <v>1419</v>
      </c>
      <c r="E3966" s="54">
        <v>5072</v>
      </c>
      <c r="F3966" s="54" t="s">
        <v>1146</v>
      </c>
      <c r="G3966" s="54">
        <v>2704454.969</v>
      </c>
      <c r="H3966" s="54">
        <v>1142106.892</v>
      </c>
      <c r="I3966" s="54" t="s">
        <v>1145</v>
      </c>
      <c r="J3966" s="55">
        <v>39630</v>
      </c>
    </row>
    <row r="3967" spans="1:10" x14ac:dyDescent="0.3">
      <c r="A3967" s="54" t="s">
        <v>1430</v>
      </c>
      <c r="B3967" s="54">
        <v>6748</v>
      </c>
      <c r="C3967" s="56" t="s">
        <v>23</v>
      </c>
      <c r="D3967" s="54" t="s">
        <v>1419</v>
      </c>
      <c r="E3967" s="54">
        <v>5072</v>
      </c>
      <c r="F3967" s="54" t="s">
        <v>1146</v>
      </c>
      <c r="G3967" s="54">
        <v>2709991.392</v>
      </c>
      <c r="H3967" s="54">
        <v>1144418.7220000001</v>
      </c>
      <c r="I3967" s="54" t="s">
        <v>1145</v>
      </c>
      <c r="J3967" s="55">
        <v>39630</v>
      </c>
    </row>
    <row r="3968" spans="1:10" x14ac:dyDescent="0.3">
      <c r="A3968" s="54" t="s">
        <v>1428</v>
      </c>
      <c r="B3968" s="54">
        <v>6749</v>
      </c>
      <c r="C3968" s="56" t="s">
        <v>54</v>
      </c>
      <c r="D3968" s="54" t="s">
        <v>1419</v>
      </c>
      <c r="E3968" s="54">
        <v>5072</v>
      </c>
      <c r="F3968" s="54" t="s">
        <v>1146</v>
      </c>
      <c r="G3968" s="54">
        <v>2711512.0079999999</v>
      </c>
      <c r="H3968" s="54">
        <v>1141925.1000000001</v>
      </c>
      <c r="I3968" s="54" t="s">
        <v>1145</v>
      </c>
      <c r="J3968" s="55">
        <v>39630</v>
      </c>
    </row>
    <row r="3969" spans="1:10" x14ac:dyDescent="0.3">
      <c r="A3969" s="54" t="s">
        <v>1429</v>
      </c>
      <c r="B3969" s="54">
        <v>6749</v>
      </c>
      <c r="C3969" s="56" t="s">
        <v>23</v>
      </c>
      <c r="D3969" s="54" t="s">
        <v>1419</v>
      </c>
      <c r="E3969" s="54">
        <v>5072</v>
      </c>
      <c r="F3969" s="54" t="s">
        <v>1146</v>
      </c>
      <c r="G3969" s="54">
        <v>2712884.8689999999</v>
      </c>
      <c r="H3969" s="54">
        <v>1140068.544</v>
      </c>
      <c r="I3969" s="54" t="s">
        <v>1145</v>
      </c>
      <c r="J3969" s="55">
        <v>39630</v>
      </c>
    </row>
    <row r="3970" spans="1:10" x14ac:dyDescent="0.3">
      <c r="A3970" s="54" t="s">
        <v>1426</v>
      </c>
      <c r="B3970" s="54">
        <v>6760</v>
      </c>
      <c r="C3970" s="56" t="s">
        <v>46</v>
      </c>
      <c r="D3970" s="54" t="s">
        <v>1419</v>
      </c>
      <c r="E3970" s="54">
        <v>5072</v>
      </c>
      <c r="F3970" s="54" t="s">
        <v>1146</v>
      </c>
      <c r="G3970" s="54">
        <v>2704945.6</v>
      </c>
      <c r="H3970" s="54">
        <v>1149132.1359999999</v>
      </c>
      <c r="I3970" s="54" t="s">
        <v>1145</v>
      </c>
      <c r="J3970" s="55">
        <v>39630</v>
      </c>
    </row>
    <row r="3971" spans="1:10" x14ac:dyDescent="0.3">
      <c r="A3971" s="54" t="s">
        <v>1425</v>
      </c>
      <c r="B3971" s="54">
        <v>6760</v>
      </c>
      <c r="C3971" s="56" t="s">
        <v>44</v>
      </c>
      <c r="D3971" s="54" t="s">
        <v>1419</v>
      </c>
      <c r="E3971" s="54">
        <v>5072</v>
      </c>
      <c r="F3971" s="54" t="s">
        <v>1146</v>
      </c>
      <c r="G3971" s="54">
        <v>2705611.5809999998</v>
      </c>
      <c r="H3971" s="54">
        <v>1151490.841</v>
      </c>
      <c r="I3971" s="54" t="s">
        <v>1145</v>
      </c>
      <c r="J3971" s="55">
        <v>39630</v>
      </c>
    </row>
    <row r="3972" spans="1:10" x14ac:dyDescent="0.3">
      <c r="A3972" s="54" t="s">
        <v>1424</v>
      </c>
      <c r="B3972" s="54">
        <v>6760</v>
      </c>
      <c r="C3972" s="56" t="s">
        <v>98</v>
      </c>
      <c r="D3972" s="54" t="s">
        <v>1419</v>
      </c>
      <c r="E3972" s="54">
        <v>5072</v>
      </c>
      <c r="F3972" s="54" t="s">
        <v>1146</v>
      </c>
      <c r="G3972" s="54">
        <v>2706516.3509999998</v>
      </c>
      <c r="H3972" s="54">
        <v>1151377.253</v>
      </c>
      <c r="I3972" s="54" t="s">
        <v>1145</v>
      </c>
      <c r="J3972" s="55">
        <v>39630</v>
      </c>
    </row>
    <row r="3973" spans="1:10" x14ac:dyDescent="0.3">
      <c r="A3973" s="54" t="s">
        <v>1419</v>
      </c>
      <c r="B3973" s="54">
        <v>6760</v>
      </c>
      <c r="C3973" s="56" t="s">
        <v>23</v>
      </c>
      <c r="D3973" s="54" t="s">
        <v>1419</v>
      </c>
      <c r="E3973" s="54">
        <v>5072</v>
      </c>
      <c r="F3973" s="54" t="s">
        <v>1146</v>
      </c>
      <c r="G3973" s="54">
        <v>2704596.37</v>
      </c>
      <c r="H3973" s="54">
        <v>1147781.727</v>
      </c>
      <c r="I3973" s="54" t="s">
        <v>1145</v>
      </c>
      <c r="J3973" s="55">
        <v>39630</v>
      </c>
    </row>
    <row r="3974" spans="1:10" x14ac:dyDescent="0.3">
      <c r="A3974" s="54" t="s">
        <v>1427</v>
      </c>
      <c r="B3974" s="54">
        <v>6760</v>
      </c>
      <c r="C3974" s="56" t="s">
        <v>54</v>
      </c>
      <c r="D3974" s="54" t="s">
        <v>1419</v>
      </c>
      <c r="E3974" s="54">
        <v>5072</v>
      </c>
      <c r="F3974" s="54" t="s">
        <v>1146</v>
      </c>
      <c r="G3974" s="54">
        <v>2708024.8080000002</v>
      </c>
      <c r="H3974" s="54">
        <v>1150342.0209999999</v>
      </c>
      <c r="I3974" s="54" t="s">
        <v>1145</v>
      </c>
      <c r="J3974" s="55">
        <v>39630</v>
      </c>
    </row>
    <row r="3975" spans="1:10" x14ac:dyDescent="0.3">
      <c r="A3975" s="54" t="s">
        <v>1423</v>
      </c>
      <c r="B3975" s="54">
        <v>6760</v>
      </c>
      <c r="C3975" s="56" t="s">
        <v>348</v>
      </c>
      <c r="D3975" s="54" t="s">
        <v>1419</v>
      </c>
      <c r="E3975" s="54">
        <v>5072</v>
      </c>
      <c r="F3975" s="54" t="s">
        <v>1146</v>
      </c>
      <c r="G3975" s="54">
        <v>2707827.4759999998</v>
      </c>
      <c r="H3975" s="54">
        <v>1147850.2890000001</v>
      </c>
      <c r="I3975" s="54" t="s">
        <v>1145</v>
      </c>
      <c r="J3975" s="55">
        <v>39630</v>
      </c>
    </row>
    <row r="3976" spans="1:10" x14ac:dyDescent="0.3">
      <c r="A3976" s="54" t="s">
        <v>1421</v>
      </c>
      <c r="B3976" s="54">
        <v>6763</v>
      </c>
      <c r="C3976" s="56" t="s">
        <v>54</v>
      </c>
      <c r="D3976" s="54" t="s">
        <v>1419</v>
      </c>
      <c r="E3976" s="54">
        <v>5072</v>
      </c>
      <c r="F3976" s="54" t="s">
        <v>1146</v>
      </c>
      <c r="G3976" s="54">
        <v>2704119.2110000001</v>
      </c>
      <c r="H3976" s="54">
        <v>1152030.395</v>
      </c>
      <c r="I3976" s="54" t="s">
        <v>1145</v>
      </c>
      <c r="J3976" s="55">
        <v>39630</v>
      </c>
    </row>
    <row r="3977" spans="1:10" x14ac:dyDescent="0.3">
      <c r="A3977" s="54" t="s">
        <v>1422</v>
      </c>
      <c r="B3977" s="54">
        <v>6763</v>
      </c>
      <c r="C3977" s="56" t="s">
        <v>23</v>
      </c>
      <c r="D3977" s="54" t="s">
        <v>1419</v>
      </c>
      <c r="E3977" s="54">
        <v>5072</v>
      </c>
      <c r="F3977" s="54" t="s">
        <v>1146</v>
      </c>
      <c r="G3977" s="54">
        <v>2702125.1120000002</v>
      </c>
      <c r="H3977" s="54">
        <v>1151275.8470000001</v>
      </c>
      <c r="I3977" s="54" t="s">
        <v>1145</v>
      </c>
      <c r="J3977" s="55">
        <v>39630</v>
      </c>
    </row>
    <row r="3978" spans="1:10" x14ac:dyDescent="0.3">
      <c r="A3978" s="54" t="s">
        <v>1420</v>
      </c>
      <c r="B3978" s="54">
        <v>6764</v>
      </c>
      <c r="C3978" s="56" t="s">
        <v>23</v>
      </c>
      <c r="D3978" s="54" t="s">
        <v>1419</v>
      </c>
      <c r="E3978" s="54">
        <v>5072</v>
      </c>
      <c r="F3978" s="54" t="s">
        <v>1146</v>
      </c>
      <c r="G3978" s="54">
        <v>2706445.7319999998</v>
      </c>
      <c r="H3978" s="54">
        <v>1146692.0390000001</v>
      </c>
      <c r="I3978" s="54" t="s">
        <v>1145</v>
      </c>
      <c r="J3978" s="55">
        <v>39630</v>
      </c>
    </row>
    <row r="3979" spans="1:10" x14ac:dyDescent="0.3">
      <c r="A3979" s="54" t="s">
        <v>1415</v>
      </c>
      <c r="B3979" s="54">
        <v>6772</v>
      </c>
      <c r="C3979" s="56" t="s">
        <v>23</v>
      </c>
      <c r="D3979" s="54" t="s">
        <v>1411</v>
      </c>
      <c r="E3979" s="54">
        <v>5079</v>
      </c>
      <c r="F3979" s="54" t="s">
        <v>1146</v>
      </c>
      <c r="G3979" s="54">
        <v>2697293.156</v>
      </c>
      <c r="H3979" s="54">
        <v>1148335.9450000001</v>
      </c>
      <c r="I3979" s="54" t="s">
        <v>1145</v>
      </c>
      <c r="J3979" s="55">
        <v>39630</v>
      </c>
    </row>
    <row r="3980" spans="1:10" x14ac:dyDescent="0.3">
      <c r="A3980" s="54" t="s">
        <v>1414</v>
      </c>
      <c r="B3980" s="54">
        <v>6773</v>
      </c>
      <c r="C3980" s="56" t="s">
        <v>23</v>
      </c>
      <c r="D3980" s="54" t="s">
        <v>1411</v>
      </c>
      <c r="E3980" s="54">
        <v>5079</v>
      </c>
      <c r="F3980" s="54" t="s">
        <v>1146</v>
      </c>
      <c r="G3980" s="54">
        <v>2700535.858</v>
      </c>
      <c r="H3980" s="54">
        <v>1147734.098</v>
      </c>
      <c r="I3980" s="54" t="s">
        <v>1145</v>
      </c>
      <c r="J3980" s="55">
        <v>39630</v>
      </c>
    </row>
    <row r="3981" spans="1:10" x14ac:dyDescent="0.3">
      <c r="A3981" s="54" t="s">
        <v>1435</v>
      </c>
      <c r="B3981" s="54">
        <v>6774</v>
      </c>
      <c r="C3981" s="56" t="s">
        <v>23</v>
      </c>
      <c r="D3981" s="54" t="s">
        <v>1435</v>
      </c>
      <c r="E3981" s="54">
        <v>5071</v>
      </c>
      <c r="F3981" s="54" t="s">
        <v>1146</v>
      </c>
      <c r="G3981" s="54">
        <v>2701559.2009999999</v>
      </c>
      <c r="H3981" s="54">
        <v>1146133.048</v>
      </c>
      <c r="I3981" s="54" t="s">
        <v>1145</v>
      </c>
      <c r="J3981" s="55">
        <v>39630</v>
      </c>
    </row>
    <row r="3982" spans="1:10" x14ac:dyDescent="0.3">
      <c r="A3982" s="54" t="s">
        <v>1413</v>
      </c>
      <c r="B3982" s="54">
        <v>6775</v>
      </c>
      <c r="C3982" s="56" t="s">
        <v>23</v>
      </c>
      <c r="D3982" s="54" t="s">
        <v>1411</v>
      </c>
      <c r="E3982" s="54">
        <v>5079</v>
      </c>
      <c r="F3982" s="54" t="s">
        <v>1146</v>
      </c>
      <c r="G3982" s="54">
        <v>2696688.071</v>
      </c>
      <c r="H3982" s="54">
        <v>1150334.81</v>
      </c>
      <c r="I3982" s="54" t="s">
        <v>1145</v>
      </c>
      <c r="J3982" s="55">
        <v>39630</v>
      </c>
    </row>
    <row r="3983" spans="1:10" x14ac:dyDescent="0.3">
      <c r="A3983" s="54" t="s">
        <v>1412</v>
      </c>
      <c r="B3983" s="54">
        <v>6776</v>
      </c>
      <c r="C3983" s="56" t="s">
        <v>23</v>
      </c>
      <c r="D3983" s="54" t="s">
        <v>1411</v>
      </c>
      <c r="E3983" s="54">
        <v>5079</v>
      </c>
      <c r="F3983" s="54" t="s">
        <v>1146</v>
      </c>
      <c r="G3983" s="54">
        <v>2696052.3939999999</v>
      </c>
      <c r="H3983" s="54">
        <v>1153850.3049999999</v>
      </c>
      <c r="I3983" s="54" t="s">
        <v>1145</v>
      </c>
      <c r="J3983" s="55">
        <v>39630</v>
      </c>
    </row>
    <row r="3984" spans="1:10" x14ac:dyDescent="0.3">
      <c r="A3984" s="54" t="s">
        <v>1411</v>
      </c>
      <c r="B3984" s="54">
        <v>6777</v>
      </c>
      <c r="C3984" s="56" t="s">
        <v>23</v>
      </c>
      <c r="D3984" s="54" t="s">
        <v>1411</v>
      </c>
      <c r="E3984" s="54">
        <v>5079</v>
      </c>
      <c r="F3984" s="54" t="s">
        <v>1146</v>
      </c>
      <c r="G3984" s="54">
        <v>2698672.858</v>
      </c>
      <c r="H3984" s="54">
        <v>1152152.723</v>
      </c>
      <c r="I3984" s="54" t="s">
        <v>1145</v>
      </c>
      <c r="J3984" s="55">
        <v>39630</v>
      </c>
    </row>
    <row r="3985" spans="1:10" x14ac:dyDescent="0.3">
      <c r="A3985" s="54" t="s">
        <v>1438</v>
      </c>
      <c r="B3985" s="54">
        <v>6780</v>
      </c>
      <c r="C3985" s="56" t="s">
        <v>23</v>
      </c>
      <c r="D3985" s="54" t="s">
        <v>1438</v>
      </c>
      <c r="E3985" s="54">
        <v>5061</v>
      </c>
      <c r="F3985" s="54" t="s">
        <v>1146</v>
      </c>
      <c r="G3985" s="54">
        <v>2689745.7919999999</v>
      </c>
      <c r="H3985" s="54">
        <v>1154541.2579999999</v>
      </c>
      <c r="I3985" s="54" t="s">
        <v>1145</v>
      </c>
      <c r="J3985" s="55">
        <v>39630</v>
      </c>
    </row>
    <row r="3986" spans="1:10" x14ac:dyDescent="0.3">
      <c r="A3986" s="54" t="s">
        <v>1436</v>
      </c>
      <c r="B3986" s="54">
        <v>6781</v>
      </c>
      <c r="C3986" s="56" t="s">
        <v>98</v>
      </c>
      <c r="D3986" s="54" t="s">
        <v>1436</v>
      </c>
      <c r="E3986" s="54">
        <v>5063</v>
      </c>
      <c r="F3986" s="54" t="s">
        <v>1146</v>
      </c>
      <c r="G3986" s="54">
        <v>2680907.6979999999</v>
      </c>
      <c r="H3986" s="54">
        <v>1149777.7760000001</v>
      </c>
      <c r="I3986" s="54" t="s">
        <v>1145</v>
      </c>
      <c r="J3986" s="55">
        <v>39630</v>
      </c>
    </row>
    <row r="3987" spans="1:10" x14ac:dyDescent="0.3">
      <c r="A3987" s="54" t="s">
        <v>1437</v>
      </c>
      <c r="B3987" s="54">
        <v>6781</v>
      </c>
      <c r="C3987" s="56" t="s">
        <v>54</v>
      </c>
      <c r="D3987" s="54" t="s">
        <v>1436</v>
      </c>
      <c r="E3987" s="54">
        <v>5063</v>
      </c>
      <c r="F3987" s="54" t="s">
        <v>1146</v>
      </c>
      <c r="G3987" s="54">
        <v>2682489.878</v>
      </c>
      <c r="H3987" s="54">
        <v>1153110.621</v>
      </c>
      <c r="I3987" s="54" t="s">
        <v>1145</v>
      </c>
      <c r="J3987" s="55">
        <v>39630</v>
      </c>
    </row>
    <row r="3988" spans="1:10" x14ac:dyDescent="0.3">
      <c r="A3988" s="54" t="s">
        <v>1277</v>
      </c>
      <c r="B3988" s="54">
        <v>6802</v>
      </c>
      <c r="C3988" s="56" t="s">
        <v>23</v>
      </c>
      <c r="D3988" s="54" t="s">
        <v>1273</v>
      </c>
      <c r="E3988" s="54">
        <v>5238</v>
      </c>
      <c r="F3988" s="54" t="s">
        <v>1146</v>
      </c>
      <c r="G3988" s="54">
        <v>2713271.9</v>
      </c>
      <c r="H3988" s="54">
        <v>1109472.878</v>
      </c>
      <c r="I3988" s="54" t="s">
        <v>1145</v>
      </c>
      <c r="J3988" s="55">
        <v>39630</v>
      </c>
    </row>
    <row r="3989" spans="1:10" x14ac:dyDescent="0.3">
      <c r="A3989" s="54" t="s">
        <v>1276</v>
      </c>
      <c r="B3989" s="54">
        <v>6803</v>
      </c>
      <c r="C3989" s="56" t="s">
        <v>23</v>
      </c>
      <c r="D3989" s="54" t="s">
        <v>1273</v>
      </c>
      <c r="E3989" s="54">
        <v>5238</v>
      </c>
      <c r="F3989" s="54" t="s">
        <v>1146</v>
      </c>
      <c r="G3989" s="54">
        <v>2716750.3640000001</v>
      </c>
      <c r="H3989" s="54">
        <v>1106998.4310000001</v>
      </c>
      <c r="I3989" s="54" t="s">
        <v>1145</v>
      </c>
      <c r="J3989" s="55">
        <v>39630</v>
      </c>
    </row>
    <row r="3990" spans="1:10" x14ac:dyDescent="0.3">
      <c r="A3990" s="54" t="s">
        <v>1275</v>
      </c>
      <c r="B3990" s="54">
        <v>6804</v>
      </c>
      <c r="C3990" s="56" t="s">
        <v>23</v>
      </c>
      <c r="D3990" s="54" t="s">
        <v>1273</v>
      </c>
      <c r="E3990" s="54">
        <v>5238</v>
      </c>
      <c r="F3990" s="54" t="s">
        <v>1146</v>
      </c>
      <c r="G3990" s="54">
        <v>2715336.3849999998</v>
      </c>
      <c r="H3990" s="54">
        <v>1109173.513</v>
      </c>
      <c r="I3990" s="54" t="s">
        <v>1145</v>
      </c>
      <c r="J3990" s="55">
        <v>39630</v>
      </c>
    </row>
    <row r="3991" spans="1:10" x14ac:dyDescent="0.3">
      <c r="A3991" s="54" t="s">
        <v>1323</v>
      </c>
      <c r="B3991" s="54">
        <v>6805</v>
      </c>
      <c r="C3991" s="56" t="s">
        <v>23</v>
      </c>
      <c r="D3991" s="54" t="s">
        <v>1322</v>
      </c>
      <c r="E3991" s="54">
        <v>5199</v>
      </c>
      <c r="F3991" s="54" t="s">
        <v>1146</v>
      </c>
      <c r="G3991" s="54">
        <v>2710950.6660000002</v>
      </c>
      <c r="H3991" s="54">
        <v>1104884.4920000001</v>
      </c>
      <c r="I3991" s="54" t="s">
        <v>1145</v>
      </c>
      <c r="J3991" s="55">
        <v>39630</v>
      </c>
    </row>
    <row r="3992" spans="1:10" x14ac:dyDescent="0.3">
      <c r="A3992" s="54" t="s">
        <v>1323</v>
      </c>
      <c r="B3992" s="54">
        <v>6805</v>
      </c>
      <c r="C3992" s="56" t="s">
        <v>23</v>
      </c>
      <c r="D3992" s="54" t="s">
        <v>1322</v>
      </c>
      <c r="E3992" s="54">
        <v>5199</v>
      </c>
      <c r="F3992" s="54" t="s">
        <v>1146</v>
      </c>
      <c r="G3992" s="54">
        <v>2714088.0419999999</v>
      </c>
      <c r="H3992" s="54">
        <v>1106106.402</v>
      </c>
      <c r="I3992" s="54" t="s">
        <v>1145</v>
      </c>
      <c r="J3992" s="55">
        <v>39630</v>
      </c>
    </row>
    <row r="3993" spans="1:10" x14ac:dyDescent="0.3">
      <c r="A3993" s="54" t="s">
        <v>1274</v>
      </c>
      <c r="B3993" s="54">
        <v>6806</v>
      </c>
      <c r="C3993" s="56" t="s">
        <v>23</v>
      </c>
      <c r="D3993" s="54" t="s">
        <v>1273</v>
      </c>
      <c r="E3993" s="54">
        <v>5238</v>
      </c>
      <c r="F3993" s="54" t="s">
        <v>1146</v>
      </c>
      <c r="G3993" s="54">
        <v>2712182.7220000001</v>
      </c>
      <c r="H3993" s="54">
        <v>1105072.6359999999</v>
      </c>
      <c r="I3993" s="54" t="s">
        <v>1145</v>
      </c>
      <c r="J3993" s="55">
        <v>39630</v>
      </c>
    </row>
    <row r="3994" spans="1:10" x14ac:dyDescent="0.3">
      <c r="A3994" s="54" t="s">
        <v>1295</v>
      </c>
      <c r="B3994" s="54">
        <v>6807</v>
      </c>
      <c r="C3994" s="56" t="s">
        <v>23</v>
      </c>
      <c r="D3994" s="54" t="s">
        <v>1360</v>
      </c>
      <c r="E3994" s="54">
        <v>5189</v>
      </c>
      <c r="F3994" s="54" t="s">
        <v>1146</v>
      </c>
      <c r="G3994" s="54">
        <v>2715412.27</v>
      </c>
      <c r="H3994" s="54">
        <v>1101384.439</v>
      </c>
      <c r="I3994" s="54" t="s">
        <v>1145</v>
      </c>
      <c r="J3994" s="55">
        <v>39630</v>
      </c>
    </row>
    <row r="3995" spans="1:10" x14ac:dyDescent="0.3">
      <c r="A3995" s="54" t="s">
        <v>1295</v>
      </c>
      <c r="B3995" s="54">
        <v>6807</v>
      </c>
      <c r="C3995" s="56" t="s">
        <v>23</v>
      </c>
      <c r="D3995" s="54" t="s">
        <v>1296</v>
      </c>
      <c r="E3995" s="54">
        <v>5226</v>
      </c>
      <c r="F3995" s="54" t="s">
        <v>1146</v>
      </c>
      <c r="G3995" s="54">
        <v>2715849.3670000001</v>
      </c>
      <c r="H3995" s="54">
        <v>1103390.628</v>
      </c>
      <c r="I3995" s="54" t="s">
        <v>1145</v>
      </c>
      <c r="J3995" s="55">
        <v>39630</v>
      </c>
    </row>
    <row r="3996" spans="1:10" x14ac:dyDescent="0.3">
      <c r="A3996" s="54" t="s">
        <v>1295</v>
      </c>
      <c r="B3996" s="54">
        <v>6807</v>
      </c>
      <c r="C3996" s="56" t="s">
        <v>23</v>
      </c>
      <c r="D3996" s="54" t="s">
        <v>1293</v>
      </c>
      <c r="E3996" s="54">
        <v>5227</v>
      </c>
      <c r="F3996" s="54" t="s">
        <v>1146</v>
      </c>
      <c r="G3996" s="54">
        <v>2715413.6540000001</v>
      </c>
      <c r="H3996" s="54">
        <v>1102203.2509999999</v>
      </c>
      <c r="I3996" s="54" t="s">
        <v>1145</v>
      </c>
      <c r="J3996" s="55">
        <v>39630</v>
      </c>
    </row>
    <row r="3997" spans="1:10" x14ac:dyDescent="0.3">
      <c r="A3997" s="54" t="s">
        <v>1294</v>
      </c>
      <c r="B3997" s="54">
        <v>6808</v>
      </c>
      <c r="C3997" s="56" t="s">
        <v>23</v>
      </c>
      <c r="D3997" s="54" t="s">
        <v>1293</v>
      </c>
      <c r="E3997" s="54">
        <v>5227</v>
      </c>
      <c r="F3997" s="54" t="s">
        <v>1146</v>
      </c>
      <c r="G3997" s="54">
        <v>2714129.307</v>
      </c>
      <c r="H3997" s="54">
        <v>1103106.0379999999</v>
      </c>
      <c r="I3997" s="54" t="s">
        <v>1145</v>
      </c>
      <c r="J3997" s="55">
        <v>39630</v>
      </c>
    </row>
    <row r="3998" spans="1:10" x14ac:dyDescent="0.3">
      <c r="A3998" s="54" t="s">
        <v>1191</v>
      </c>
      <c r="B3998" s="54">
        <v>6809</v>
      </c>
      <c r="C3998" s="56" t="s">
        <v>23</v>
      </c>
      <c r="D3998" s="54" t="s">
        <v>1273</v>
      </c>
      <c r="E3998" s="54">
        <v>5238</v>
      </c>
      <c r="F3998" s="54" t="s">
        <v>1146</v>
      </c>
      <c r="G3998" s="54">
        <v>2717641.2910000002</v>
      </c>
      <c r="H3998" s="54">
        <v>1108879.1610000001</v>
      </c>
      <c r="I3998" s="54" t="s">
        <v>1145</v>
      </c>
      <c r="J3998" s="55">
        <v>39630</v>
      </c>
    </row>
    <row r="3999" spans="1:10" x14ac:dyDescent="0.3">
      <c r="A3999" s="54" t="s">
        <v>1191</v>
      </c>
      <c r="B3999" s="54">
        <v>6809</v>
      </c>
      <c r="C3999" s="56" t="s">
        <v>23</v>
      </c>
      <c r="D3999" s="54" t="s">
        <v>1190</v>
      </c>
      <c r="E3999" s="54">
        <v>5391</v>
      </c>
      <c r="F3999" s="54" t="s">
        <v>1146</v>
      </c>
      <c r="G3999" s="54">
        <v>2725160.247</v>
      </c>
      <c r="H3999" s="54">
        <v>1111204.5889999999</v>
      </c>
      <c r="I3999" s="54" t="s">
        <v>1145</v>
      </c>
      <c r="J3999" s="55">
        <v>39630</v>
      </c>
    </row>
    <row r="4000" spans="1:10" x14ac:dyDescent="0.3">
      <c r="A4000" s="54" t="s">
        <v>1468</v>
      </c>
      <c r="B4000" s="54">
        <v>6810</v>
      </c>
      <c r="C4000" s="56" t="s">
        <v>23</v>
      </c>
      <c r="D4000" s="54" t="s">
        <v>1468</v>
      </c>
      <c r="E4000" s="54">
        <v>5009</v>
      </c>
      <c r="F4000" s="54" t="s">
        <v>1146</v>
      </c>
      <c r="G4000" s="54">
        <v>2721885.2710000002</v>
      </c>
      <c r="H4000" s="54">
        <v>1110078.5830000001</v>
      </c>
      <c r="I4000" s="54" t="s">
        <v>1145</v>
      </c>
      <c r="J4000" s="55">
        <v>39630</v>
      </c>
    </row>
    <row r="4001" spans="1:10" x14ac:dyDescent="0.3">
      <c r="A4001" s="54" t="s">
        <v>1363</v>
      </c>
      <c r="B4001" s="54">
        <v>6814</v>
      </c>
      <c r="C4001" s="56" t="s">
        <v>44</v>
      </c>
      <c r="D4001" s="54" t="s">
        <v>1363</v>
      </c>
      <c r="E4001" s="54">
        <v>5162</v>
      </c>
      <c r="F4001" s="54" t="s">
        <v>1146</v>
      </c>
      <c r="G4001" s="54">
        <v>2715759.9730000002</v>
      </c>
      <c r="H4001" s="54">
        <v>1099267.304</v>
      </c>
      <c r="I4001" s="54" t="s">
        <v>1145</v>
      </c>
      <c r="J4001" s="55">
        <v>39630</v>
      </c>
    </row>
    <row r="4002" spans="1:10" x14ac:dyDescent="0.3">
      <c r="A4002" s="54" t="s">
        <v>1363</v>
      </c>
      <c r="B4002" s="54">
        <v>6814</v>
      </c>
      <c r="C4002" s="56" t="s">
        <v>44</v>
      </c>
      <c r="D4002" s="54" t="s">
        <v>1360</v>
      </c>
      <c r="E4002" s="54">
        <v>5189</v>
      </c>
      <c r="F4002" s="54" t="s">
        <v>1146</v>
      </c>
      <c r="G4002" s="54">
        <v>2715472.4049999998</v>
      </c>
      <c r="H4002" s="54">
        <v>1099381.514</v>
      </c>
      <c r="I4002" s="54" t="s">
        <v>1145</v>
      </c>
      <c r="J4002" s="55">
        <v>39630</v>
      </c>
    </row>
    <row r="4003" spans="1:10" x14ac:dyDescent="0.3">
      <c r="A4003" s="54" t="s">
        <v>1360</v>
      </c>
      <c r="B4003" s="54">
        <v>6814</v>
      </c>
      <c r="C4003" s="56" t="s">
        <v>46</v>
      </c>
      <c r="D4003" s="54" t="s">
        <v>1363</v>
      </c>
      <c r="E4003" s="54">
        <v>5162</v>
      </c>
      <c r="F4003" s="54" t="s">
        <v>1146</v>
      </c>
      <c r="G4003" s="54">
        <v>2715639.29</v>
      </c>
      <c r="H4003" s="54">
        <v>1099500.875</v>
      </c>
      <c r="I4003" s="54" t="s">
        <v>1145</v>
      </c>
      <c r="J4003" s="55">
        <v>39630</v>
      </c>
    </row>
    <row r="4004" spans="1:10" x14ac:dyDescent="0.3">
      <c r="A4004" s="54" t="s">
        <v>1360</v>
      </c>
      <c r="B4004" s="54">
        <v>6814</v>
      </c>
      <c r="C4004" s="56" t="s">
        <v>46</v>
      </c>
      <c r="D4004" s="54" t="s">
        <v>1364</v>
      </c>
      <c r="E4004" s="54">
        <v>5187</v>
      </c>
      <c r="F4004" s="54" t="s">
        <v>1146</v>
      </c>
      <c r="G4004" s="54">
        <v>2715053.4330000002</v>
      </c>
      <c r="H4004" s="54">
        <v>1099746.297</v>
      </c>
      <c r="I4004" s="54" t="s">
        <v>1145</v>
      </c>
      <c r="J4004" s="55">
        <v>39630</v>
      </c>
    </row>
    <row r="4005" spans="1:10" x14ac:dyDescent="0.3">
      <c r="A4005" s="54" t="s">
        <v>1360</v>
      </c>
      <c r="B4005" s="54">
        <v>6814</v>
      </c>
      <c r="C4005" s="56" t="s">
        <v>46</v>
      </c>
      <c r="D4005" s="54" t="s">
        <v>1360</v>
      </c>
      <c r="E4005" s="54">
        <v>5189</v>
      </c>
      <c r="F4005" s="54" t="s">
        <v>1146</v>
      </c>
      <c r="G4005" s="54">
        <v>2715634.4449999998</v>
      </c>
      <c r="H4005" s="54">
        <v>1100649.3149999999</v>
      </c>
      <c r="I4005" s="54" t="s">
        <v>1145</v>
      </c>
      <c r="J4005" s="55">
        <v>39630</v>
      </c>
    </row>
    <row r="4006" spans="1:10" x14ac:dyDescent="0.3">
      <c r="A4006" s="54" t="s">
        <v>1324</v>
      </c>
      <c r="B4006" s="54">
        <v>6815</v>
      </c>
      <c r="C4006" s="56" t="s">
        <v>23</v>
      </c>
      <c r="D4006" s="54" t="s">
        <v>1324</v>
      </c>
      <c r="E4006" s="54">
        <v>5198</v>
      </c>
      <c r="F4006" s="54" t="s">
        <v>1146</v>
      </c>
      <c r="G4006" s="54">
        <v>2716793.4559999998</v>
      </c>
      <c r="H4006" s="54">
        <v>1091032.3640000001</v>
      </c>
      <c r="I4006" s="54" t="s">
        <v>1145</v>
      </c>
      <c r="J4006" s="55">
        <v>39630</v>
      </c>
    </row>
    <row r="4007" spans="1:10" x14ac:dyDescent="0.3">
      <c r="A4007" s="54" t="s">
        <v>1372</v>
      </c>
      <c r="B4007" s="54">
        <v>6816</v>
      </c>
      <c r="C4007" s="56" t="s">
        <v>23</v>
      </c>
      <c r="D4007" s="54" t="s">
        <v>1372</v>
      </c>
      <c r="E4007" s="54">
        <v>5154</v>
      </c>
      <c r="F4007" s="54" t="s">
        <v>1146</v>
      </c>
      <c r="G4007" s="54">
        <v>2718784.003</v>
      </c>
      <c r="H4007" s="54">
        <v>1090072.4609999999</v>
      </c>
      <c r="I4007" s="54" t="s">
        <v>1145</v>
      </c>
      <c r="J4007" s="55">
        <v>39630</v>
      </c>
    </row>
    <row r="4008" spans="1:10" x14ac:dyDescent="0.3">
      <c r="A4008" s="54" t="s">
        <v>1265</v>
      </c>
      <c r="B4008" s="54">
        <v>6817</v>
      </c>
      <c r="C4008" s="56" t="s">
        <v>23</v>
      </c>
      <c r="D4008" s="54" t="s">
        <v>1262</v>
      </c>
      <c r="E4008" s="54">
        <v>5240</v>
      </c>
      <c r="F4008" s="54" t="s">
        <v>1146</v>
      </c>
      <c r="G4008" s="54">
        <v>2718975.8709999998</v>
      </c>
      <c r="H4008" s="54">
        <v>1088360.385</v>
      </c>
      <c r="I4008" s="54" t="s">
        <v>1145</v>
      </c>
      <c r="J4008" s="55">
        <v>39630</v>
      </c>
    </row>
    <row r="4009" spans="1:10" x14ac:dyDescent="0.3">
      <c r="A4009" s="54" t="s">
        <v>1264</v>
      </c>
      <c r="B4009" s="54">
        <v>6818</v>
      </c>
      <c r="C4009" s="56" t="s">
        <v>23</v>
      </c>
      <c r="D4009" s="54" t="s">
        <v>1262</v>
      </c>
      <c r="E4009" s="54">
        <v>5240</v>
      </c>
      <c r="F4009" s="54" t="s">
        <v>1146</v>
      </c>
      <c r="G4009" s="54">
        <v>2720880.6159999999</v>
      </c>
      <c r="H4009" s="54">
        <v>1086745.2220000001</v>
      </c>
      <c r="I4009" s="54" t="s">
        <v>1145</v>
      </c>
      <c r="J4009" s="55">
        <v>39630</v>
      </c>
    </row>
    <row r="4010" spans="1:10" x14ac:dyDescent="0.3">
      <c r="A4010" s="54" t="s">
        <v>1263</v>
      </c>
      <c r="B4010" s="54">
        <v>6821</v>
      </c>
      <c r="C4010" s="56" t="s">
        <v>23</v>
      </c>
      <c r="D4010" s="54" t="s">
        <v>1262</v>
      </c>
      <c r="E4010" s="54">
        <v>5240</v>
      </c>
      <c r="F4010" s="54" t="s">
        <v>1146</v>
      </c>
      <c r="G4010" s="54">
        <v>2721084.91</v>
      </c>
      <c r="H4010" s="54">
        <v>1088295.0789999999</v>
      </c>
      <c r="I4010" s="54" t="s">
        <v>1145</v>
      </c>
      <c r="J4010" s="55">
        <v>39630</v>
      </c>
    </row>
    <row r="4011" spans="1:10" x14ac:dyDescent="0.3">
      <c r="A4011" s="54" t="s">
        <v>1375</v>
      </c>
      <c r="B4011" s="54">
        <v>6822</v>
      </c>
      <c r="C4011" s="56" t="s">
        <v>23</v>
      </c>
      <c r="D4011" s="54" t="s">
        <v>1375</v>
      </c>
      <c r="E4011" s="54">
        <v>5144</v>
      </c>
      <c r="F4011" s="54" t="s">
        <v>1146</v>
      </c>
      <c r="G4011" s="54">
        <v>2720707.87</v>
      </c>
      <c r="H4011" s="54">
        <v>1091082.575</v>
      </c>
      <c r="I4011" s="54" t="s">
        <v>1145</v>
      </c>
      <c r="J4011" s="55">
        <v>39630</v>
      </c>
    </row>
    <row r="4012" spans="1:10" x14ac:dyDescent="0.3">
      <c r="A4012" s="54" t="s">
        <v>1359</v>
      </c>
      <c r="B4012" s="54">
        <v>6823</v>
      </c>
      <c r="C4012" s="56" t="s">
        <v>23</v>
      </c>
      <c r="D4012" s="54" t="s">
        <v>1375</v>
      </c>
      <c r="E4012" s="54">
        <v>5144</v>
      </c>
      <c r="F4012" s="54" t="s">
        <v>1146</v>
      </c>
      <c r="G4012" s="54">
        <v>2719392.6409999998</v>
      </c>
      <c r="H4012" s="54">
        <v>1093082.1470000001</v>
      </c>
      <c r="I4012" s="54" t="s">
        <v>1145</v>
      </c>
      <c r="J4012" s="55">
        <v>39630</v>
      </c>
    </row>
    <row r="4013" spans="1:10" x14ac:dyDescent="0.3">
      <c r="A4013" s="54" t="s">
        <v>1359</v>
      </c>
      <c r="B4013" s="54">
        <v>6823</v>
      </c>
      <c r="C4013" s="56" t="s">
        <v>23</v>
      </c>
      <c r="D4013" s="54" t="s">
        <v>1328</v>
      </c>
      <c r="E4013" s="54">
        <v>5192</v>
      </c>
      <c r="F4013" s="54" t="s">
        <v>1146</v>
      </c>
      <c r="G4013" s="54">
        <v>2720744.4470000002</v>
      </c>
      <c r="H4013" s="54">
        <v>1093955.6129999999</v>
      </c>
      <c r="I4013" s="54" t="s">
        <v>1145</v>
      </c>
      <c r="J4013" s="55">
        <v>39630</v>
      </c>
    </row>
    <row r="4014" spans="1:10" x14ac:dyDescent="0.3">
      <c r="A4014" s="54" t="s">
        <v>1253</v>
      </c>
      <c r="B4014" s="54">
        <v>6825</v>
      </c>
      <c r="C4014" s="56" t="s">
        <v>23</v>
      </c>
      <c r="D4014" s="54" t="s">
        <v>1245</v>
      </c>
      <c r="E4014" s="54">
        <v>5249</v>
      </c>
      <c r="F4014" s="54" t="s">
        <v>1146</v>
      </c>
      <c r="G4014" s="54">
        <v>2722514.5830000001</v>
      </c>
      <c r="H4014" s="54">
        <v>1087456.2949999999</v>
      </c>
      <c r="I4014" s="54" t="s">
        <v>1145</v>
      </c>
      <c r="J4014" s="55">
        <v>39630</v>
      </c>
    </row>
    <row r="4015" spans="1:10" x14ac:dyDescent="0.3">
      <c r="A4015" s="54" t="s">
        <v>1253</v>
      </c>
      <c r="B4015" s="54">
        <v>6825</v>
      </c>
      <c r="C4015" s="56" t="s">
        <v>23</v>
      </c>
      <c r="D4015" s="54" t="s">
        <v>1244</v>
      </c>
      <c r="E4015" s="54">
        <v>5254</v>
      </c>
      <c r="F4015" s="54" t="s">
        <v>1146</v>
      </c>
      <c r="G4015" s="54">
        <v>2720091.5210000002</v>
      </c>
      <c r="H4015" s="54">
        <v>1084721.541</v>
      </c>
      <c r="I4015" s="54" t="s">
        <v>1145</v>
      </c>
      <c r="J4015" s="55">
        <v>39630</v>
      </c>
    </row>
    <row r="4016" spans="1:10" x14ac:dyDescent="0.3">
      <c r="A4016" s="54" t="s">
        <v>1240</v>
      </c>
      <c r="B4016" s="54">
        <v>6826</v>
      </c>
      <c r="C4016" s="56" t="s">
        <v>23</v>
      </c>
      <c r="D4016" s="54" t="s">
        <v>1240</v>
      </c>
      <c r="E4016" s="54">
        <v>5263</v>
      </c>
      <c r="F4016" s="54" t="s">
        <v>1146</v>
      </c>
      <c r="G4016" s="54">
        <v>2718241.18</v>
      </c>
      <c r="H4016" s="54">
        <v>1085578.584</v>
      </c>
      <c r="I4016" s="54" t="s">
        <v>1145</v>
      </c>
      <c r="J4016" s="55">
        <v>39630</v>
      </c>
    </row>
    <row r="4017" spans="1:10" x14ac:dyDescent="0.3">
      <c r="A4017" s="54" t="s">
        <v>1370</v>
      </c>
      <c r="B4017" s="54">
        <v>6827</v>
      </c>
      <c r="C4017" s="56" t="s">
        <v>23</v>
      </c>
      <c r="D4017" s="54" t="s">
        <v>1370</v>
      </c>
      <c r="E4017" s="54">
        <v>5160</v>
      </c>
      <c r="F4017" s="54" t="s">
        <v>1146</v>
      </c>
      <c r="G4017" s="54">
        <v>2716274.1</v>
      </c>
      <c r="H4017" s="54">
        <v>1086772.419</v>
      </c>
      <c r="I4017" s="54" t="s">
        <v>1145</v>
      </c>
      <c r="J4017" s="55">
        <v>39630</v>
      </c>
    </row>
    <row r="4018" spans="1:10" x14ac:dyDescent="0.3">
      <c r="A4018" s="54" t="s">
        <v>1242</v>
      </c>
      <c r="B4018" s="54">
        <v>6828</v>
      </c>
      <c r="C4018" s="56" t="s">
        <v>23</v>
      </c>
      <c r="D4018" s="54" t="s">
        <v>1242</v>
      </c>
      <c r="E4018" s="54">
        <v>5242</v>
      </c>
      <c r="F4018" s="54" t="s">
        <v>1146</v>
      </c>
      <c r="G4018" s="54">
        <v>2721913.0929999999</v>
      </c>
      <c r="H4018" s="54">
        <v>1078023.9129999999</v>
      </c>
      <c r="I4018" s="54" t="s">
        <v>1145</v>
      </c>
      <c r="J4018" s="55">
        <v>39630</v>
      </c>
    </row>
    <row r="4019" spans="1:10" x14ac:dyDescent="0.3">
      <c r="A4019" s="54" t="s">
        <v>1242</v>
      </c>
      <c r="B4019" s="54">
        <v>6828</v>
      </c>
      <c r="C4019" s="56" t="s">
        <v>23</v>
      </c>
      <c r="D4019" s="54" t="s">
        <v>1241</v>
      </c>
      <c r="E4019" s="54">
        <v>5260</v>
      </c>
      <c r="F4019" s="54" t="s">
        <v>1146</v>
      </c>
      <c r="G4019" s="54">
        <v>2721523.8539999998</v>
      </c>
      <c r="H4019" s="54">
        <v>1077764.1869999999</v>
      </c>
      <c r="I4019" s="54" t="s">
        <v>1145</v>
      </c>
      <c r="J4019" s="55">
        <v>39630</v>
      </c>
    </row>
    <row r="4020" spans="1:10" x14ac:dyDescent="0.3">
      <c r="A4020" s="54" t="s">
        <v>1255</v>
      </c>
      <c r="B4020" s="54">
        <v>6830</v>
      </c>
      <c r="C4020" s="56" t="s">
        <v>23</v>
      </c>
      <c r="D4020" s="54" t="s">
        <v>1242</v>
      </c>
      <c r="E4020" s="54">
        <v>5242</v>
      </c>
      <c r="F4020" s="54" t="s">
        <v>1146</v>
      </c>
      <c r="G4020" s="54">
        <v>2722462.3659999999</v>
      </c>
      <c r="H4020" s="54">
        <v>1077097.93</v>
      </c>
      <c r="I4020" s="54" t="s">
        <v>1145</v>
      </c>
      <c r="J4020" s="55">
        <v>39630</v>
      </c>
    </row>
    <row r="4021" spans="1:10" x14ac:dyDescent="0.3">
      <c r="A4021" s="54" t="s">
        <v>1255</v>
      </c>
      <c r="B4021" s="54">
        <v>6830</v>
      </c>
      <c r="C4021" s="56" t="s">
        <v>23</v>
      </c>
      <c r="D4021" s="54" t="s">
        <v>1255</v>
      </c>
      <c r="E4021" s="54">
        <v>5250</v>
      </c>
      <c r="F4021" s="54" t="s">
        <v>1146</v>
      </c>
      <c r="G4021" s="54">
        <v>2723293.105</v>
      </c>
      <c r="H4021" s="54">
        <v>1077030.6029999999</v>
      </c>
      <c r="I4021" s="54" t="s">
        <v>1145</v>
      </c>
      <c r="J4021" s="55">
        <v>39630</v>
      </c>
    </row>
    <row r="4022" spans="1:10" x14ac:dyDescent="0.3">
      <c r="A4022" s="54" t="s">
        <v>1257</v>
      </c>
      <c r="B4022" s="54">
        <v>6832</v>
      </c>
      <c r="C4022" s="56" t="s">
        <v>23</v>
      </c>
      <c r="D4022" s="54" t="s">
        <v>1255</v>
      </c>
      <c r="E4022" s="54">
        <v>5250</v>
      </c>
      <c r="F4022" s="54" t="s">
        <v>1146</v>
      </c>
      <c r="G4022" s="54">
        <v>2722709.8450000002</v>
      </c>
      <c r="H4022" s="54">
        <v>1076147.1229999999</v>
      </c>
      <c r="I4022" s="54" t="s">
        <v>1145</v>
      </c>
      <c r="J4022" s="55">
        <v>39630</v>
      </c>
    </row>
    <row r="4023" spans="1:10" x14ac:dyDescent="0.3">
      <c r="A4023" s="54" t="s">
        <v>1256</v>
      </c>
      <c r="B4023" s="54">
        <v>6832</v>
      </c>
      <c r="C4023" s="56" t="s">
        <v>54</v>
      </c>
      <c r="D4023" s="54" t="s">
        <v>1255</v>
      </c>
      <c r="E4023" s="54">
        <v>5250</v>
      </c>
      <c r="F4023" s="54" t="s">
        <v>1146</v>
      </c>
      <c r="G4023" s="54">
        <v>2721316.5839999998</v>
      </c>
      <c r="H4023" s="54">
        <v>1076430.8119999999</v>
      </c>
      <c r="I4023" s="54" t="s">
        <v>1145</v>
      </c>
      <c r="J4023" s="55">
        <v>39630</v>
      </c>
    </row>
    <row r="4024" spans="1:10" x14ac:dyDescent="0.3">
      <c r="A4024" s="54" t="s">
        <v>1236</v>
      </c>
      <c r="B4024" s="54">
        <v>6833</v>
      </c>
      <c r="C4024" s="56" t="s">
        <v>23</v>
      </c>
      <c r="D4024" s="54" t="s">
        <v>1236</v>
      </c>
      <c r="E4024" s="54">
        <v>5268</v>
      </c>
      <c r="F4024" s="54" t="s">
        <v>1146</v>
      </c>
      <c r="G4024" s="54">
        <v>2724204.8119999999</v>
      </c>
      <c r="H4024" s="54">
        <v>1078585.773</v>
      </c>
      <c r="I4024" s="54" t="s">
        <v>1145</v>
      </c>
      <c r="J4024" s="55">
        <v>39630</v>
      </c>
    </row>
    <row r="4025" spans="1:10" x14ac:dyDescent="0.3">
      <c r="A4025" s="54" t="s">
        <v>1243</v>
      </c>
      <c r="B4025" s="54">
        <v>6834</v>
      </c>
      <c r="C4025" s="56" t="s">
        <v>23</v>
      </c>
      <c r="D4025" s="54" t="s">
        <v>1243</v>
      </c>
      <c r="E4025" s="54">
        <v>5257</v>
      </c>
      <c r="F4025" s="54" t="s">
        <v>1146</v>
      </c>
      <c r="G4025" s="54">
        <v>2723007.9939999999</v>
      </c>
      <c r="H4025" s="54">
        <v>1078657.5079999999</v>
      </c>
      <c r="I4025" s="54" t="s">
        <v>1145</v>
      </c>
      <c r="J4025" s="55">
        <v>39630</v>
      </c>
    </row>
    <row r="4026" spans="1:10" x14ac:dyDescent="0.3">
      <c r="A4026" s="54" t="s">
        <v>1235</v>
      </c>
      <c r="B4026" s="54">
        <v>6835</v>
      </c>
      <c r="C4026" s="56" t="s">
        <v>23</v>
      </c>
      <c r="D4026" s="54" t="s">
        <v>1229</v>
      </c>
      <c r="E4026" s="54">
        <v>5269</v>
      </c>
      <c r="F4026" s="54" t="s">
        <v>1146</v>
      </c>
      <c r="G4026" s="54">
        <v>2724670.8390000002</v>
      </c>
      <c r="H4026" s="54">
        <v>1080519.798</v>
      </c>
      <c r="I4026" s="54" t="s">
        <v>1145</v>
      </c>
      <c r="J4026" s="55">
        <v>39630</v>
      </c>
    </row>
    <row r="4027" spans="1:10" x14ac:dyDescent="0.3">
      <c r="A4027" s="54" t="s">
        <v>1233</v>
      </c>
      <c r="B4027" s="54">
        <v>6837</v>
      </c>
      <c r="C4027" s="56" t="s">
        <v>46</v>
      </c>
      <c r="D4027" s="54" t="s">
        <v>1229</v>
      </c>
      <c r="E4027" s="54">
        <v>5269</v>
      </c>
      <c r="F4027" s="54" t="s">
        <v>1146</v>
      </c>
      <c r="G4027" s="54">
        <v>2726198.1069999998</v>
      </c>
      <c r="H4027" s="54">
        <v>1083321.044</v>
      </c>
      <c r="I4027" s="54" t="s">
        <v>1145</v>
      </c>
      <c r="J4027" s="55">
        <v>39630</v>
      </c>
    </row>
    <row r="4028" spans="1:10" x14ac:dyDescent="0.3">
      <c r="A4028" s="54" t="s">
        <v>1234</v>
      </c>
      <c r="B4028" s="54">
        <v>6837</v>
      </c>
      <c r="C4028" s="56" t="s">
        <v>23</v>
      </c>
      <c r="D4028" s="54" t="s">
        <v>1229</v>
      </c>
      <c r="E4028" s="54">
        <v>5269</v>
      </c>
      <c r="F4028" s="54" t="s">
        <v>1146</v>
      </c>
      <c r="G4028" s="54">
        <v>2725505.4670000002</v>
      </c>
      <c r="H4028" s="54">
        <v>1082234.851</v>
      </c>
      <c r="I4028" s="54" t="s">
        <v>1145</v>
      </c>
      <c r="J4028" s="55">
        <v>39630</v>
      </c>
    </row>
    <row r="4029" spans="1:10" x14ac:dyDescent="0.3">
      <c r="A4029" s="54" t="s">
        <v>1231</v>
      </c>
      <c r="B4029" s="54">
        <v>6838</v>
      </c>
      <c r="C4029" s="56" t="s">
        <v>46</v>
      </c>
      <c r="D4029" s="54" t="s">
        <v>1229</v>
      </c>
      <c r="E4029" s="54">
        <v>5269</v>
      </c>
      <c r="F4029" s="54" t="s">
        <v>1146</v>
      </c>
      <c r="G4029" s="54">
        <v>2725687.0559999999</v>
      </c>
      <c r="H4029" s="54">
        <v>1084812.5079999999</v>
      </c>
      <c r="I4029" s="54" t="s">
        <v>1145</v>
      </c>
      <c r="J4029" s="55">
        <v>39630</v>
      </c>
    </row>
    <row r="4030" spans="1:10" x14ac:dyDescent="0.3">
      <c r="A4030" s="54" t="s">
        <v>1232</v>
      </c>
      <c r="B4030" s="54">
        <v>6838</v>
      </c>
      <c r="C4030" s="56" t="s">
        <v>23</v>
      </c>
      <c r="D4030" s="54" t="s">
        <v>1229</v>
      </c>
      <c r="E4030" s="54">
        <v>5269</v>
      </c>
      <c r="F4030" s="54" t="s">
        <v>1146</v>
      </c>
      <c r="G4030" s="54">
        <v>2724014.2579999999</v>
      </c>
      <c r="H4030" s="54">
        <v>1085762.7169999999</v>
      </c>
      <c r="I4030" s="54" t="s">
        <v>1145</v>
      </c>
      <c r="J4030" s="55">
        <v>39630</v>
      </c>
    </row>
    <row r="4031" spans="1:10" x14ac:dyDescent="0.3">
      <c r="A4031" s="54" t="s">
        <v>1230</v>
      </c>
      <c r="B4031" s="54">
        <v>6839</v>
      </c>
      <c r="C4031" s="56" t="s">
        <v>23</v>
      </c>
      <c r="D4031" s="54" t="s">
        <v>1229</v>
      </c>
      <c r="E4031" s="54">
        <v>5269</v>
      </c>
      <c r="F4031" s="54" t="s">
        <v>1146</v>
      </c>
      <c r="G4031" s="54">
        <v>2724925.0150000001</v>
      </c>
      <c r="H4031" s="54">
        <v>1079910.091</v>
      </c>
      <c r="I4031" s="54" t="s">
        <v>1145</v>
      </c>
      <c r="J4031" s="55">
        <v>39630</v>
      </c>
    </row>
    <row r="4032" spans="1:10" x14ac:dyDescent="0.3">
      <c r="A4032" s="54" t="s">
        <v>1244</v>
      </c>
      <c r="B4032" s="54">
        <v>6850</v>
      </c>
      <c r="C4032" s="56" t="s">
        <v>23</v>
      </c>
      <c r="D4032" s="54" t="s">
        <v>1245</v>
      </c>
      <c r="E4032" s="54">
        <v>5249</v>
      </c>
      <c r="F4032" s="54" t="s">
        <v>1146</v>
      </c>
      <c r="G4032" s="54">
        <v>2720238.2349999999</v>
      </c>
      <c r="H4032" s="54">
        <v>1079921.523</v>
      </c>
      <c r="I4032" s="54" t="s">
        <v>1145</v>
      </c>
      <c r="J4032" s="55">
        <v>39630</v>
      </c>
    </row>
    <row r="4033" spans="1:10" x14ac:dyDescent="0.3">
      <c r="A4033" s="54" t="s">
        <v>1244</v>
      </c>
      <c r="B4033" s="54">
        <v>6850</v>
      </c>
      <c r="C4033" s="56" t="s">
        <v>23</v>
      </c>
      <c r="D4033" s="54" t="s">
        <v>1244</v>
      </c>
      <c r="E4033" s="54">
        <v>5254</v>
      </c>
      <c r="F4033" s="54" t="s">
        <v>1146</v>
      </c>
      <c r="G4033" s="54">
        <v>2719623.7379999999</v>
      </c>
      <c r="H4033" s="54">
        <v>1081892.2379999999</v>
      </c>
      <c r="I4033" s="54" t="s">
        <v>1145</v>
      </c>
      <c r="J4033" s="55">
        <v>39630</v>
      </c>
    </row>
    <row r="4034" spans="1:10" x14ac:dyDescent="0.3">
      <c r="A4034" s="54" t="s">
        <v>1252</v>
      </c>
      <c r="B4034" s="54">
        <v>6852</v>
      </c>
      <c r="C4034" s="56" t="s">
        <v>23</v>
      </c>
      <c r="D4034" s="54" t="s">
        <v>1244</v>
      </c>
      <c r="E4034" s="54">
        <v>5254</v>
      </c>
      <c r="F4034" s="54" t="s">
        <v>1146</v>
      </c>
      <c r="G4034" s="54">
        <v>2717930.4580000001</v>
      </c>
      <c r="H4034" s="54">
        <v>1078737.2830000001</v>
      </c>
      <c r="I4034" s="54" t="s">
        <v>1145</v>
      </c>
      <c r="J4034" s="55">
        <v>39630</v>
      </c>
    </row>
    <row r="4035" spans="1:10" x14ac:dyDescent="0.3">
      <c r="A4035" s="54" t="s">
        <v>1239</v>
      </c>
      <c r="B4035" s="54">
        <v>6853</v>
      </c>
      <c r="C4035" s="56" t="s">
        <v>23</v>
      </c>
      <c r="D4035" s="54" t="s">
        <v>1244</v>
      </c>
      <c r="E4035" s="54">
        <v>5254</v>
      </c>
      <c r="F4035" s="54" t="s">
        <v>1146</v>
      </c>
      <c r="G4035" s="54">
        <v>2717606.1970000002</v>
      </c>
      <c r="H4035" s="54">
        <v>1080102.9879999999</v>
      </c>
      <c r="I4035" s="54" t="s">
        <v>1145</v>
      </c>
      <c r="J4035" s="55">
        <v>39630</v>
      </c>
    </row>
    <row r="4036" spans="1:10" x14ac:dyDescent="0.3">
      <c r="A4036" s="54" t="s">
        <v>1239</v>
      </c>
      <c r="B4036" s="54">
        <v>6853</v>
      </c>
      <c r="C4036" s="56" t="s">
        <v>23</v>
      </c>
      <c r="D4036" s="54" t="s">
        <v>1237</v>
      </c>
      <c r="E4036" s="54">
        <v>5266</v>
      </c>
      <c r="F4036" s="54" t="s">
        <v>1146</v>
      </c>
      <c r="G4036" s="54">
        <v>2716515.8450000002</v>
      </c>
      <c r="H4036" s="54">
        <v>1080209.78</v>
      </c>
      <c r="I4036" s="54" t="s">
        <v>1145</v>
      </c>
      <c r="J4036" s="55">
        <v>39630</v>
      </c>
    </row>
    <row r="4037" spans="1:10" x14ac:dyDescent="0.3">
      <c r="A4037" s="54" t="s">
        <v>1238</v>
      </c>
      <c r="B4037" s="54">
        <v>6854</v>
      </c>
      <c r="C4037" s="56" t="s">
        <v>23</v>
      </c>
      <c r="D4037" s="54" t="s">
        <v>1237</v>
      </c>
      <c r="E4037" s="54">
        <v>5266</v>
      </c>
      <c r="F4037" s="54" t="s">
        <v>1146</v>
      </c>
      <c r="G4037" s="54">
        <v>2716167.625</v>
      </c>
      <c r="H4037" s="54">
        <v>1079559.216</v>
      </c>
      <c r="I4037" s="54" t="s">
        <v>1145</v>
      </c>
      <c r="J4037" s="55">
        <v>39630</v>
      </c>
    </row>
    <row r="4038" spans="1:10" x14ac:dyDescent="0.3">
      <c r="A4038" s="54" t="s">
        <v>1237</v>
      </c>
      <c r="B4038" s="54">
        <v>6855</v>
      </c>
      <c r="C4038" s="56" t="s">
        <v>23</v>
      </c>
      <c r="D4038" s="54" t="s">
        <v>1244</v>
      </c>
      <c r="E4038" s="54">
        <v>5254</v>
      </c>
      <c r="F4038" s="54" t="s">
        <v>1146</v>
      </c>
      <c r="G4038" s="54">
        <v>2717057.5240000002</v>
      </c>
      <c r="H4038" s="54">
        <v>1078030.48</v>
      </c>
      <c r="I4038" s="54" t="s">
        <v>1145</v>
      </c>
      <c r="J4038" s="55">
        <v>39630</v>
      </c>
    </row>
    <row r="4039" spans="1:10" x14ac:dyDescent="0.3">
      <c r="A4039" s="54" t="s">
        <v>1237</v>
      </c>
      <c r="B4039" s="54">
        <v>6855</v>
      </c>
      <c r="C4039" s="56" t="s">
        <v>23</v>
      </c>
      <c r="D4039" s="54" t="s">
        <v>1237</v>
      </c>
      <c r="E4039" s="54">
        <v>5266</v>
      </c>
      <c r="F4039" s="54" t="s">
        <v>1146</v>
      </c>
      <c r="G4039" s="54">
        <v>2715933.0929999999</v>
      </c>
      <c r="H4039" s="54">
        <v>1078150.9099999999</v>
      </c>
      <c r="I4039" s="54" t="s">
        <v>1145</v>
      </c>
      <c r="J4039" s="55">
        <v>39630</v>
      </c>
    </row>
    <row r="4040" spans="1:10" x14ac:dyDescent="0.3">
      <c r="A4040" s="54" t="s">
        <v>1251</v>
      </c>
      <c r="B4040" s="54">
        <v>6862</v>
      </c>
      <c r="C4040" s="56" t="s">
        <v>23</v>
      </c>
      <c r="D4040" s="54" t="s">
        <v>1244</v>
      </c>
      <c r="E4040" s="54">
        <v>5254</v>
      </c>
      <c r="F4040" s="54" t="s">
        <v>1146</v>
      </c>
      <c r="G4040" s="54">
        <v>2718956.5460000001</v>
      </c>
      <c r="H4040" s="54">
        <v>1081535.6299999999</v>
      </c>
      <c r="I4040" s="54" t="s">
        <v>1145</v>
      </c>
      <c r="J4040" s="55">
        <v>39630</v>
      </c>
    </row>
    <row r="4041" spans="1:10" x14ac:dyDescent="0.3">
      <c r="A4041" s="54" t="s">
        <v>1250</v>
      </c>
      <c r="B4041" s="54">
        <v>6863</v>
      </c>
      <c r="C4041" s="56" t="s">
        <v>23</v>
      </c>
      <c r="D4041" s="54" t="s">
        <v>1244</v>
      </c>
      <c r="E4041" s="54">
        <v>5254</v>
      </c>
      <c r="F4041" s="54" t="s">
        <v>1146</v>
      </c>
      <c r="G4041" s="54">
        <v>2717703.5610000002</v>
      </c>
      <c r="H4041" s="54">
        <v>1081056.6370000001</v>
      </c>
      <c r="I4041" s="54" t="s">
        <v>1145</v>
      </c>
      <c r="J4041" s="55">
        <v>39630</v>
      </c>
    </row>
    <row r="4042" spans="1:10" x14ac:dyDescent="0.3">
      <c r="A4042" s="54" t="s">
        <v>1249</v>
      </c>
      <c r="B4042" s="54">
        <v>6864</v>
      </c>
      <c r="C4042" s="56" t="s">
        <v>23</v>
      </c>
      <c r="D4042" s="54" t="s">
        <v>1244</v>
      </c>
      <c r="E4042" s="54">
        <v>5254</v>
      </c>
      <c r="F4042" s="54" t="s">
        <v>1146</v>
      </c>
      <c r="G4042" s="54">
        <v>2716489.0460000001</v>
      </c>
      <c r="H4042" s="54">
        <v>1081873.615</v>
      </c>
      <c r="I4042" s="54" t="s">
        <v>1145</v>
      </c>
      <c r="J4042" s="55">
        <v>39630</v>
      </c>
    </row>
    <row r="4043" spans="1:10" x14ac:dyDescent="0.3">
      <c r="A4043" s="54" t="s">
        <v>1248</v>
      </c>
      <c r="B4043" s="54">
        <v>6865</v>
      </c>
      <c r="C4043" s="56" t="s">
        <v>23</v>
      </c>
      <c r="D4043" s="54" t="s">
        <v>1244</v>
      </c>
      <c r="E4043" s="54">
        <v>5254</v>
      </c>
      <c r="F4043" s="54" t="s">
        <v>1146</v>
      </c>
      <c r="G4043" s="54">
        <v>2718006.193</v>
      </c>
      <c r="H4043" s="54">
        <v>1082167.67</v>
      </c>
      <c r="I4043" s="54" t="s">
        <v>1145</v>
      </c>
      <c r="J4043" s="55">
        <v>39630</v>
      </c>
    </row>
    <row r="4044" spans="1:10" x14ac:dyDescent="0.3">
      <c r="A4044" s="54" t="s">
        <v>1247</v>
      </c>
      <c r="B4044" s="54">
        <v>6866</v>
      </c>
      <c r="C4044" s="56" t="s">
        <v>23</v>
      </c>
      <c r="D4044" s="54" t="s">
        <v>1244</v>
      </c>
      <c r="E4044" s="54">
        <v>5254</v>
      </c>
      <c r="F4044" s="54" t="s">
        <v>1146</v>
      </c>
      <c r="G4044" s="54">
        <v>2716686.2149999999</v>
      </c>
      <c r="H4044" s="54">
        <v>1084258.615</v>
      </c>
      <c r="I4044" s="54" t="s">
        <v>1145</v>
      </c>
      <c r="J4044" s="55">
        <v>39630</v>
      </c>
    </row>
    <row r="4045" spans="1:10" x14ac:dyDescent="0.3">
      <c r="A4045" s="54" t="s">
        <v>1371</v>
      </c>
      <c r="B4045" s="54">
        <v>6867</v>
      </c>
      <c r="C4045" s="56" t="s">
        <v>23</v>
      </c>
      <c r="D4045" s="54" t="s">
        <v>1370</v>
      </c>
      <c r="E4045" s="54">
        <v>5160</v>
      </c>
      <c r="F4045" s="54" t="s">
        <v>1146</v>
      </c>
      <c r="G4045" s="54">
        <v>2716684.4029999999</v>
      </c>
      <c r="H4045" s="54">
        <v>1086139.203</v>
      </c>
      <c r="I4045" s="54" t="s">
        <v>1145</v>
      </c>
      <c r="J4045" s="55">
        <v>39630</v>
      </c>
    </row>
    <row r="4046" spans="1:10" x14ac:dyDescent="0.3">
      <c r="A4046" s="54" t="s">
        <v>1246</v>
      </c>
      <c r="B4046" s="54">
        <v>6872</v>
      </c>
      <c r="C4046" s="56" t="s">
        <v>23</v>
      </c>
      <c r="D4046" s="54" t="s">
        <v>1244</v>
      </c>
      <c r="E4046" s="54">
        <v>5254</v>
      </c>
      <c r="F4046" s="54" t="s">
        <v>1146</v>
      </c>
      <c r="G4046" s="54">
        <v>2721199.2050000001</v>
      </c>
      <c r="H4046" s="54">
        <v>1083417.031</v>
      </c>
      <c r="I4046" s="54" t="s">
        <v>1145</v>
      </c>
      <c r="J4046" s="55">
        <v>39630</v>
      </c>
    </row>
    <row r="4047" spans="1:10" x14ac:dyDescent="0.3">
      <c r="A4047" s="54" t="s">
        <v>1261</v>
      </c>
      <c r="B4047" s="54">
        <v>6873</v>
      </c>
      <c r="C4047" s="56" t="s">
        <v>23</v>
      </c>
      <c r="D4047" s="54" t="s">
        <v>1245</v>
      </c>
      <c r="E4047" s="54">
        <v>5249</v>
      </c>
      <c r="F4047" s="54" t="s">
        <v>1146</v>
      </c>
      <c r="G4047" s="54">
        <v>2720639.926</v>
      </c>
      <c r="H4047" s="54">
        <v>1080211.007</v>
      </c>
      <c r="I4047" s="54" t="s">
        <v>1145</v>
      </c>
      <c r="J4047" s="55">
        <v>39630</v>
      </c>
    </row>
    <row r="4048" spans="1:10" x14ac:dyDescent="0.3">
      <c r="A4048" s="54" t="s">
        <v>1245</v>
      </c>
      <c r="B4048" s="54">
        <v>6874</v>
      </c>
      <c r="C4048" s="56" t="s">
        <v>23</v>
      </c>
      <c r="D4048" s="54" t="s">
        <v>1245</v>
      </c>
      <c r="E4048" s="54">
        <v>5249</v>
      </c>
      <c r="F4048" s="54" t="s">
        <v>1146</v>
      </c>
      <c r="G4048" s="54">
        <v>2721976.7519999999</v>
      </c>
      <c r="H4048" s="54">
        <v>1080692.635</v>
      </c>
      <c r="I4048" s="54" t="s">
        <v>1145</v>
      </c>
      <c r="J4048" s="55">
        <v>39630</v>
      </c>
    </row>
    <row r="4049" spans="1:10" x14ac:dyDescent="0.3">
      <c r="A4049" s="54" t="s">
        <v>1245</v>
      </c>
      <c r="B4049" s="54">
        <v>6874</v>
      </c>
      <c r="C4049" s="56" t="s">
        <v>23</v>
      </c>
      <c r="D4049" s="54" t="s">
        <v>1244</v>
      </c>
      <c r="E4049" s="54">
        <v>5254</v>
      </c>
      <c r="F4049" s="54" t="s">
        <v>1146</v>
      </c>
      <c r="G4049" s="54">
        <v>2721916.2659999998</v>
      </c>
      <c r="H4049" s="54">
        <v>1083627.2169999999</v>
      </c>
      <c r="I4049" s="54" t="s">
        <v>1145</v>
      </c>
      <c r="J4049" s="55">
        <v>39630</v>
      </c>
    </row>
    <row r="4050" spans="1:10" x14ac:dyDescent="0.3">
      <c r="A4050" s="54" t="s">
        <v>1258</v>
      </c>
      <c r="B4050" s="54">
        <v>6875</v>
      </c>
      <c r="C4050" s="56" t="s">
        <v>44</v>
      </c>
      <c r="D4050" s="54" t="s">
        <v>1245</v>
      </c>
      <c r="E4050" s="54">
        <v>5249</v>
      </c>
      <c r="F4050" s="54" t="s">
        <v>1146</v>
      </c>
      <c r="G4050" s="54">
        <v>2722742.3369999998</v>
      </c>
      <c r="H4050" s="54">
        <v>1081592.8149999999</v>
      </c>
      <c r="I4050" s="54" t="s">
        <v>1145</v>
      </c>
      <c r="J4050" s="55">
        <v>41913</v>
      </c>
    </row>
    <row r="4051" spans="1:10" x14ac:dyDescent="0.3">
      <c r="A4051" s="54" t="s">
        <v>1259</v>
      </c>
      <c r="B4051" s="54">
        <v>6875</v>
      </c>
      <c r="C4051" s="56" t="s">
        <v>46</v>
      </c>
      <c r="D4051" s="54" t="s">
        <v>1245</v>
      </c>
      <c r="E4051" s="54">
        <v>5249</v>
      </c>
      <c r="F4051" s="54" t="s">
        <v>1146</v>
      </c>
      <c r="G4051" s="54">
        <v>2723824.858</v>
      </c>
      <c r="H4051" s="54">
        <v>1083597.1669999999</v>
      </c>
      <c r="I4051" s="54" t="s">
        <v>1145</v>
      </c>
      <c r="J4051" s="55">
        <v>39630</v>
      </c>
    </row>
    <row r="4052" spans="1:10" x14ac:dyDescent="0.3">
      <c r="A4052" s="54" t="s">
        <v>1260</v>
      </c>
      <c r="B4052" s="54">
        <v>6875</v>
      </c>
      <c r="C4052" s="56" t="s">
        <v>23</v>
      </c>
      <c r="D4052" s="54" t="s">
        <v>1245</v>
      </c>
      <c r="E4052" s="54">
        <v>5249</v>
      </c>
      <c r="F4052" s="54" t="s">
        <v>1146</v>
      </c>
      <c r="G4052" s="54">
        <v>2723069.6779999998</v>
      </c>
      <c r="H4052" s="54">
        <v>1082546.27</v>
      </c>
      <c r="I4052" s="54" t="s">
        <v>1145</v>
      </c>
      <c r="J4052" s="55">
        <v>39630</v>
      </c>
    </row>
    <row r="4053" spans="1:10" x14ac:dyDescent="0.3">
      <c r="A4053" s="54" t="s">
        <v>1254</v>
      </c>
      <c r="B4053" s="54">
        <v>6877</v>
      </c>
      <c r="C4053" s="56" t="s">
        <v>23</v>
      </c>
      <c r="D4053" s="54" t="s">
        <v>1245</v>
      </c>
      <c r="E4053" s="54">
        <v>5249</v>
      </c>
      <c r="F4053" s="54" t="s">
        <v>1146</v>
      </c>
      <c r="G4053" s="54">
        <v>2720223.6660000002</v>
      </c>
      <c r="H4053" s="54">
        <v>1079753.973</v>
      </c>
      <c r="I4053" s="54" t="s">
        <v>1145</v>
      </c>
      <c r="J4053" s="55">
        <v>39630</v>
      </c>
    </row>
    <row r="4054" spans="1:10" x14ac:dyDescent="0.3">
      <c r="A4054" s="54" t="s">
        <v>1254</v>
      </c>
      <c r="B4054" s="54">
        <v>6877</v>
      </c>
      <c r="C4054" s="56" t="s">
        <v>23</v>
      </c>
      <c r="D4054" s="54" t="s">
        <v>1254</v>
      </c>
      <c r="E4054" s="54">
        <v>5251</v>
      </c>
      <c r="F4054" s="54" t="s">
        <v>1146</v>
      </c>
      <c r="G4054" s="54">
        <v>2720173.568</v>
      </c>
      <c r="H4054" s="54">
        <v>1079165.395</v>
      </c>
      <c r="I4054" s="54" t="s">
        <v>1145</v>
      </c>
      <c r="J4054" s="55">
        <v>39630</v>
      </c>
    </row>
    <row r="4055" spans="1:10" x14ac:dyDescent="0.3">
      <c r="A4055" s="54" t="s">
        <v>1241</v>
      </c>
      <c r="B4055" s="54">
        <v>6883</v>
      </c>
      <c r="C4055" s="56" t="s">
        <v>23</v>
      </c>
      <c r="D4055" s="54" t="s">
        <v>1241</v>
      </c>
      <c r="E4055" s="54">
        <v>5260</v>
      </c>
      <c r="F4055" s="54" t="s">
        <v>1146</v>
      </c>
      <c r="G4055" s="54">
        <v>2719627.1379999998</v>
      </c>
      <c r="H4055" s="54">
        <v>1078195.135</v>
      </c>
      <c r="I4055" s="54" t="s">
        <v>1145</v>
      </c>
      <c r="J4055" s="55">
        <v>39630</v>
      </c>
    </row>
    <row r="4056" spans="1:10" x14ac:dyDescent="0.3">
      <c r="A4056" s="54" t="s">
        <v>1328</v>
      </c>
      <c r="B4056" s="54">
        <v>6900</v>
      </c>
      <c r="C4056" s="56" t="s">
        <v>23</v>
      </c>
      <c r="D4056" s="54" t="s">
        <v>1328</v>
      </c>
      <c r="E4056" s="54">
        <v>5192</v>
      </c>
      <c r="F4056" s="54" t="s">
        <v>1146</v>
      </c>
      <c r="G4056" s="54">
        <v>2717374.9079999998</v>
      </c>
      <c r="H4056" s="54">
        <v>1096889.3259999999</v>
      </c>
      <c r="I4056" s="54" t="s">
        <v>1145</v>
      </c>
      <c r="J4056" s="55">
        <v>39630</v>
      </c>
    </row>
    <row r="4057" spans="1:10" x14ac:dyDescent="0.3">
      <c r="A4057" s="54" t="s">
        <v>1325</v>
      </c>
      <c r="B4057" s="54">
        <v>6900</v>
      </c>
      <c r="C4057" s="56" t="s">
        <v>348</v>
      </c>
      <c r="D4057" s="54" t="s">
        <v>1325</v>
      </c>
      <c r="E4057" s="54">
        <v>5196</v>
      </c>
      <c r="F4057" s="54" t="s">
        <v>1146</v>
      </c>
      <c r="G4057" s="54">
        <v>2716526.4210000001</v>
      </c>
      <c r="H4057" s="54">
        <v>1096807.5519999999</v>
      </c>
      <c r="I4057" s="54" t="s">
        <v>1145</v>
      </c>
      <c r="J4057" s="55">
        <v>39630</v>
      </c>
    </row>
    <row r="4058" spans="1:10" x14ac:dyDescent="0.3">
      <c r="A4058" s="54" t="s">
        <v>1316</v>
      </c>
      <c r="B4058" s="54">
        <v>6900</v>
      </c>
      <c r="C4058" s="56" t="s">
        <v>538</v>
      </c>
      <c r="D4058" s="54" t="s">
        <v>1328</v>
      </c>
      <c r="E4058" s="54">
        <v>5192</v>
      </c>
      <c r="F4058" s="54" t="s">
        <v>1146</v>
      </c>
      <c r="G4058" s="54">
        <v>2717414.966</v>
      </c>
      <c r="H4058" s="54">
        <v>1093195.1310000001</v>
      </c>
      <c r="I4058" s="54" t="s">
        <v>1145</v>
      </c>
      <c r="J4058" s="55">
        <v>39630</v>
      </c>
    </row>
    <row r="4059" spans="1:10" x14ac:dyDescent="0.3">
      <c r="A4059" s="54" t="s">
        <v>1316</v>
      </c>
      <c r="B4059" s="54">
        <v>6900</v>
      </c>
      <c r="C4059" s="56" t="s">
        <v>538</v>
      </c>
      <c r="D4059" s="54" t="s">
        <v>1316</v>
      </c>
      <c r="E4059" s="54">
        <v>5210</v>
      </c>
      <c r="F4059" s="54" t="s">
        <v>1146</v>
      </c>
      <c r="G4059" s="54">
        <v>2716872.17</v>
      </c>
      <c r="H4059" s="54">
        <v>1094149.827</v>
      </c>
      <c r="I4059" s="54" t="s">
        <v>1145</v>
      </c>
      <c r="J4059" s="55">
        <v>39630</v>
      </c>
    </row>
    <row r="4060" spans="1:10" x14ac:dyDescent="0.3">
      <c r="A4060" s="54" t="s">
        <v>1358</v>
      </c>
      <c r="B4060" s="54">
        <v>6912</v>
      </c>
      <c r="C4060" s="56" t="s">
        <v>23</v>
      </c>
      <c r="D4060" s="54" t="s">
        <v>1328</v>
      </c>
      <c r="E4060" s="54">
        <v>5192</v>
      </c>
      <c r="F4060" s="54" t="s">
        <v>1146</v>
      </c>
      <c r="G4060" s="54">
        <v>2716761.7680000002</v>
      </c>
      <c r="H4060" s="54">
        <v>1093247.1200000001</v>
      </c>
      <c r="I4060" s="54" t="s">
        <v>1145</v>
      </c>
      <c r="J4060" s="55">
        <v>39630</v>
      </c>
    </row>
    <row r="4061" spans="1:10" x14ac:dyDescent="0.3">
      <c r="A4061" s="54" t="s">
        <v>1357</v>
      </c>
      <c r="B4061" s="54">
        <v>6913</v>
      </c>
      <c r="C4061" s="56" t="s">
        <v>23</v>
      </c>
      <c r="D4061" s="54" t="s">
        <v>1328</v>
      </c>
      <c r="E4061" s="54">
        <v>5192</v>
      </c>
      <c r="F4061" s="54" t="s">
        <v>1146</v>
      </c>
      <c r="G4061" s="54">
        <v>2715862.767</v>
      </c>
      <c r="H4061" s="54">
        <v>1092053.709</v>
      </c>
      <c r="I4061" s="54" t="s">
        <v>1145</v>
      </c>
      <c r="J4061" s="55">
        <v>39630</v>
      </c>
    </row>
    <row r="4062" spans="1:10" x14ac:dyDescent="0.3">
      <c r="A4062" s="54" t="s">
        <v>1356</v>
      </c>
      <c r="B4062" s="54">
        <v>6914</v>
      </c>
      <c r="C4062" s="56" t="s">
        <v>23</v>
      </c>
      <c r="D4062" s="54" t="s">
        <v>1328</v>
      </c>
      <c r="E4062" s="54">
        <v>5192</v>
      </c>
      <c r="F4062" s="54" t="s">
        <v>1146</v>
      </c>
      <c r="G4062" s="54">
        <v>2715633.36</v>
      </c>
      <c r="H4062" s="54">
        <v>1090089.284</v>
      </c>
      <c r="I4062" s="54" t="s">
        <v>1145</v>
      </c>
      <c r="J4062" s="55">
        <v>39630</v>
      </c>
    </row>
    <row r="4063" spans="1:10" x14ac:dyDescent="0.3">
      <c r="A4063" s="54" t="s">
        <v>1355</v>
      </c>
      <c r="B4063" s="54">
        <v>6915</v>
      </c>
      <c r="C4063" s="56" t="s">
        <v>23</v>
      </c>
      <c r="D4063" s="54" t="s">
        <v>1328</v>
      </c>
      <c r="E4063" s="54">
        <v>5192</v>
      </c>
      <c r="F4063" s="54" t="s">
        <v>1146</v>
      </c>
      <c r="G4063" s="54">
        <v>2715382.1570000001</v>
      </c>
      <c r="H4063" s="54">
        <v>1093637.801</v>
      </c>
      <c r="I4063" s="54" t="s">
        <v>1145</v>
      </c>
      <c r="J4063" s="55">
        <v>39630</v>
      </c>
    </row>
    <row r="4064" spans="1:10" x14ac:dyDescent="0.3">
      <c r="A4064" s="54" t="s">
        <v>1289</v>
      </c>
      <c r="B4064" s="54">
        <v>6916</v>
      </c>
      <c r="C4064" s="56" t="s">
        <v>23</v>
      </c>
      <c r="D4064" s="54" t="s">
        <v>1289</v>
      </c>
      <c r="E4064" s="54">
        <v>5186</v>
      </c>
      <c r="F4064" s="54" t="s">
        <v>1146</v>
      </c>
      <c r="G4064" s="54">
        <v>2715365.9530000002</v>
      </c>
      <c r="H4064" s="54">
        <v>1091827.162</v>
      </c>
      <c r="I4064" s="54" t="s">
        <v>1145</v>
      </c>
      <c r="J4064" s="55">
        <v>39630</v>
      </c>
    </row>
    <row r="4065" spans="1:10" x14ac:dyDescent="0.3">
      <c r="A4065" s="54" t="s">
        <v>1289</v>
      </c>
      <c r="B4065" s="54">
        <v>6916</v>
      </c>
      <c r="C4065" s="56" t="s">
        <v>23</v>
      </c>
      <c r="D4065" s="54" t="s">
        <v>1284</v>
      </c>
      <c r="E4065" s="54">
        <v>5236</v>
      </c>
      <c r="F4065" s="54" t="s">
        <v>1146</v>
      </c>
      <c r="G4065" s="54">
        <v>2715372.1510000001</v>
      </c>
      <c r="H4065" s="54">
        <v>1092538.9550000001</v>
      </c>
      <c r="I4065" s="54" t="s">
        <v>1145</v>
      </c>
      <c r="J4065" s="55">
        <v>39630</v>
      </c>
    </row>
    <row r="4066" spans="1:10" x14ac:dyDescent="0.3">
      <c r="A4066" s="54" t="s">
        <v>1354</v>
      </c>
      <c r="B4066" s="54">
        <v>6917</v>
      </c>
      <c r="C4066" s="56" t="s">
        <v>23</v>
      </c>
      <c r="D4066" s="54" t="s">
        <v>1328</v>
      </c>
      <c r="E4066" s="54">
        <v>5192</v>
      </c>
      <c r="F4066" s="54" t="s">
        <v>1146</v>
      </c>
      <c r="G4066" s="54">
        <v>2714581.99</v>
      </c>
      <c r="H4066" s="54">
        <v>1091022.3330000001</v>
      </c>
      <c r="I4066" s="54" t="s">
        <v>1145</v>
      </c>
      <c r="J4066" s="55">
        <v>39630</v>
      </c>
    </row>
    <row r="4067" spans="1:10" x14ac:dyDescent="0.3">
      <c r="A4067" s="54" t="s">
        <v>1353</v>
      </c>
      <c r="B4067" s="54">
        <v>6918</v>
      </c>
      <c r="C4067" s="56" t="s">
        <v>23</v>
      </c>
      <c r="D4067" s="54" t="s">
        <v>1328</v>
      </c>
      <c r="E4067" s="54">
        <v>5192</v>
      </c>
      <c r="F4067" s="54" t="s">
        <v>1146</v>
      </c>
      <c r="G4067" s="54">
        <v>2714971.8760000002</v>
      </c>
      <c r="H4067" s="54">
        <v>1090454.9990000001</v>
      </c>
      <c r="I4067" s="54" t="s">
        <v>1145</v>
      </c>
      <c r="J4067" s="55">
        <v>39630</v>
      </c>
    </row>
    <row r="4068" spans="1:10" x14ac:dyDescent="0.3">
      <c r="A4068" s="54" t="s">
        <v>1288</v>
      </c>
      <c r="B4068" s="54">
        <v>6919</v>
      </c>
      <c r="C4068" s="56" t="s">
        <v>23</v>
      </c>
      <c r="D4068" s="54" t="s">
        <v>1284</v>
      </c>
      <c r="E4068" s="54">
        <v>5236</v>
      </c>
      <c r="F4068" s="54" t="s">
        <v>1146</v>
      </c>
      <c r="G4068" s="54">
        <v>2713458.3939999999</v>
      </c>
      <c r="H4068" s="54">
        <v>1091881.726</v>
      </c>
      <c r="I4068" s="54" t="s">
        <v>1145</v>
      </c>
      <c r="J4068" s="55">
        <v>39630</v>
      </c>
    </row>
    <row r="4069" spans="1:10" x14ac:dyDescent="0.3">
      <c r="A4069" s="54" t="s">
        <v>1290</v>
      </c>
      <c r="B4069" s="54">
        <v>6921</v>
      </c>
      <c r="C4069" s="56" t="s">
        <v>23</v>
      </c>
      <c r="D4069" s="54" t="s">
        <v>1290</v>
      </c>
      <c r="E4069" s="54">
        <v>5233</v>
      </c>
      <c r="F4069" s="54" t="s">
        <v>1146</v>
      </c>
      <c r="G4069" s="54">
        <v>2715229.8429999999</v>
      </c>
      <c r="H4069" s="54">
        <v>1088107.568</v>
      </c>
      <c r="I4069" s="54" t="s">
        <v>1145</v>
      </c>
      <c r="J4069" s="55">
        <v>39630</v>
      </c>
    </row>
    <row r="4070" spans="1:10" x14ac:dyDescent="0.3">
      <c r="A4070" s="54" t="s">
        <v>1321</v>
      </c>
      <c r="B4070" s="54">
        <v>6922</v>
      </c>
      <c r="C4070" s="56" t="s">
        <v>23</v>
      </c>
      <c r="D4070" s="54" t="s">
        <v>1321</v>
      </c>
      <c r="E4070" s="54">
        <v>5203</v>
      </c>
      <c r="F4070" s="54" t="s">
        <v>1146</v>
      </c>
      <c r="G4070" s="54">
        <v>2714309.2590000001</v>
      </c>
      <c r="H4070" s="54">
        <v>1088010.3330000001</v>
      </c>
      <c r="I4070" s="54" t="s">
        <v>1145</v>
      </c>
      <c r="J4070" s="55">
        <v>39630</v>
      </c>
    </row>
    <row r="4071" spans="1:10" x14ac:dyDescent="0.3">
      <c r="A4071" s="54" t="s">
        <v>1310</v>
      </c>
      <c r="B4071" s="54">
        <v>6924</v>
      </c>
      <c r="C4071" s="56" t="s">
        <v>23</v>
      </c>
      <c r="D4071" s="54" t="s">
        <v>1328</v>
      </c>
      <c r="E4071" s="54">
        <v>5192</v>
      </c>
      <c r="F4071" s="54" t="s">
        <v>1146</v>
      </c>
      <c r="G4071" s="54">
        <v>2716495.5090000001</v>
      </c>
      <c r="H4071" s="54">
        <v>1095491.9280000001</v>
      </c>
      <c r="I4071" s="54" t="s">
        <v>1145</v>
      </c>
      <c r="J4071" s="55">
        <v>39630</v>
      </c>
    </row>
    <row r="4072" spans="1:10" x14ac:dyDescent="0.3">
      <c r="A4072" s="54" t="s">
        <v>1310</v>
      </c>
      <c r="B4072" s="54">
        <v>6924</v>
      </c>
      <c r="C4072" s="56" t="s">
        <v>23</v>
      </c>
      <c r="D4072" s="54" t="s">
        <v>1310</v>
      </c>
      <c r="E4072" s="54">
        <v>5225</v>
      </c>
      <c r="F4072" s="54" t="s">
        <v>1146</v>
      </c>
      <c r="G4072" s="54">
        <v>2715950.821</v>
      </c>
      <c r="H4072" s="54">
        <v>1095501.798</v>
      </c>
      <c r="I4072" s="54" t="s">
        <v>1145</v>
      </c>
      <c r="J4072" s="55">
        <v>39630</v>
      </c>
    </row>
    <row r="4073" spans="1:10" x14ac:dyDescent="0.3">
      <c r="A4073" s="54" t="s">
        <v>1287</v>
      </c>
      <c r="B4073" s="54">
        <v>6925</v>
      </c>
      <c r="C4073" s="56" t="s">
        <v>23</v>
      </c>
      <c r="D4073" s="54" t="s">
        <v>1284</v>
      </c>
      <c r="E4073" s="54">
        <v>5236</v>
      </c>
      <c r="F4073" s="54" t="s">
        <v>1146</v>
      </c>
      <c r="G4073" s="54">
        <v>2715190.9870000002</v>
      </c>
      <c r="H4073" s="54">
        <v>1094398.0870000001</v>
      </c>
      <c r="I4073" s="54" t="s">
        <v>1145</v>
      </c>
      <c r="J4073" s="55">
        <v>39630</v>
      </c>
    </row>
    <row r="4074" spans="1:10" x14ac:dyDescent="0.3">
      <c r="A4074" s="54" t="s">
        <v>1286</v>
      </c>
      <c r="B4074" s="54">
        <v>6926</v>
      </c>
      <c r="C4074" s="56" t="s">
        <v>23</v>
      </c>
      <c r="D4074" s="54" t="s">
        <v>1284</v>
      </c>
      <c r="E4074" s="54">
        <v>5236</v>
      </c>
      <c r="F4074" s="54" t="s">
        <v>1146</v>
      </c>
      <c r="G4074" s="54">
        <v>2714423.8169999998</v>
      </c>
      <c r="H4074" s="54">
        <v>1093498.8810000001</v>
      </c>
      <c r="I4074" s="54" t="s">
        <v>1145</v>
      </c>
      <c r="J4074" s="55">
        <v>39630</v>
      </c>
    </row>
    <row r="4075" spans="1:10" x14ac:dyDescent="0.3">
      <c r="A4075" s="54" t="s">
        <v>1285</v>
      </c>
      <c r="B4075" s="54">
        <v>6927</v>
      </c>
      <c r="C4075" s="56" t="s">
        <v>23</v>
      </c>
      <c r="D4075" s="54" t="s">
        <v>1284</v>
      </c>
      <c r="E4075" s="54">
        <v>5236</v>
      </c>
      <c r="F4075" s="54" t="s">
        <v>1146</v>
      </c>
      <c r="G4075" s="54">
        <v>2714147.7349999999</v>
      </c>
      <c r="H4075" s="54">
        <v>1091729.3999999999</v>
      </c>
      <c r="I4075" s="54" t="s">
        <v>1145</v>
      </c>
      <c r="J4075" s="55">
        <v>39630</v>
      </c>
    </row>
    <row r="4076" spans="1:10" x14ac:dyDescent="0.3">
      <c r="A4076" s="54" t="s">
        <v>1326</v>
      </c>
      <c r="B4076" s="54">
        <v>6928</v>
      </c>
      <c r="C4076" s="56" t="s">
        <v>23</v>
      </c>
      <c r="D4076" s="54" t="s">
        <v>1326</v>
      </c>
      <c r="E4076" s="54">
        <v>5194</v>
      </c>
      <c r="F4076" s="54" t="s">
        <v>1146</v>
      </c>
      <c r="G4076" s="54">
        <v>2714537.159</v>
      </c>
      <c r="H4076" s="54">
        <v>1098751.2779999999</v>
      </c>
      <c r="I4076" s="54" t="s">
        <v>1145</v>
      </c>
      <c r="J4076" s="55">
        <v>39630</v>
      </c>
    </row>
    <row r="4077" spans="1:10" x14ac:dyDescent="0.3">
      <c r="A4077" s="54" t="s">
        <v>1364</v>
      </c>
      <c r="B4077" s="54">
        <v>6929</v>
      </c>
      <c r="C4077" s="56" t="s">
        <v>23</v>
      </c>
      <c r="D4077" s="54" t="s">
        <v>1364</v>
      </c>
      <c r="E4077" s="54">
        <v>5187</v>
      </c>
      <c r="F4077" s="54" t="s">
        <v>1146</v>
      </c>
      <c r="G4077" s="54">
        <v>2714598.67</v>
      </c>
      <c r="H4077" s="54">
        <v>1099979.9909999999</v>
      </c>
      <c r="I4077" s="54" t="s">
        <v>1145</v>
      </c>
      <c r="J4077" s="55">
        <v>39630</v>
      </c>
    </row>
    <row r="4078" spans="1:10" x14ac:dyDescent="0.3">
      <c r="A4078" s="54" t="s">
        <v>1362</v>
      </c>
      <c r="B4078" s="54">
        <v>6930</v>
      </c>
      <c r="C4078" s="56" t="s">
        <v>23</v>
      </c>
      <c r="D4078" s="54" t="s">
        <v>1362</v>
      </c>
      <c r="E4078" s="54">
        <v>5148</v>
      </c>
      <c r="F4078" s="54" t="s">
        <v>1146</v>
      </c>
      <c r="G4078" s="54">
        <v>2714408.071</v>
      </c>
      <c r="H4078" s="54">
        <v>1101089.9010000001</v>
      </c>
      <c r="I4078" s="54" t="s">
        <v>1145</v>
      </c>
      <c r="J4078" s="55">
        <v>39630</v>
      </c>
    </row>
    <row r="4079" spans="1:10" x14ac:dyDescent="0.3">
      <c r="A4079" s="54" t="s">
        <v>1362</v>
      </c>
      <c r="B4079" s="54">
        <v>6930</v>
      </c>
      <c r="C4079" s="56" t="s">
        <v>23</v>
      </c>
      <c r="D4079" s="54" t="s">
        <v>1360</v>
      </c>
      <c r="E4079" s="54">
        <v>5189</v>
      </c>
      <c r="F4079" s="54" t="s">
        <v>1146</v>
      </c>
      <c r="G4079" s="54">
        <v>2715232.69</v>
      </c>
      <c r="H4079" s="54">
        <v>1101097.9110000001</v>
      </c>
      <c r="I4079" s="54" t="s">
        <v>1145</v>
      </c>
      <c r="J4079" s="55">
        <v>39630</v>
      </c>
    </row>
    <row r="4080" spans="1:10" x14ac:dyDescent="0.3">
      <c r="A4080" s="54" t="s">
        <v>1352</v>
      </c>
      <c r="B4080" s="54">
        <v>6932</v>
      </c>
      <c r="C4080" s="56" t="s">
        <v>23</v>
      </c>
      <c r="D4080" s="54" t="s">
        <v>1328</v>
      </c>
      <c r="E4080" s="54">
        <v>5192</v>
      </c>
      <c r="F4080" s="54" t="s">
        <v>1146</v>
      </c>
      <c r="G4080" s="54">
        <v>2715324.1579999998</v>
      </c>
      <c r="H4080" s="54">
        <v>1096366.7039999999</v>
      </c>
      <c r="I4080" s="54" t="s">
        <v>1145</v>
      </c>
      <c r="J4080" s="55">
        <v>39630</v>
      </c>
    </row>
    <row r="4081" spans="1:10" x14ac:dyDescent="0.3">
      <c r="A4081" s="54" t="s">
        <v>1319</v>
      </c>
      <c r="B4081" s="54">
        <v>6933</v>
      </c>
      <c r="C4081" s="56" t="s">
        <v>23</v>
      </c>
      <c r="D4081" s="54" t="s">
        <v>1319</v>
      </c>
      <c r="E4081" s="54">
        <v>5205</v>
      </c>
      <c r="F4081" s="54" t="s">
        <v>1146</v>
      </c>
      <c r="G4081" s="54">
        <v>2714511.9569999999</v>
      </c>
      <c r="H4081" s="54">
        <v>1095051.875</v>
      </c>
      <c r="I4081" s="54" t="s">
        <v>1145</v>
      </c>
      <c r="J4081" s="55">
        <v>39630</v>
      </c>
    </row>
    <row r="4082" spans="1:10" x14ac:dyDescent="0.3">
      <c r="A4082" s="54" t="s">
        <v>1327</v>
      </c>
      <c r="B4082" s="54">
        <v>6934</v>
      </c>
      <c r="C4082" s="56" t="s">
        <v>23</v>
      </c>
      <c r="D4082" s="54" t="s">
        <v>1320</v>
      </c>
      <c r="E4082" s="54">
        <v>5141</v>
      </c>
      <c r="F4082" s="54" t="s">
        <v>1146</v>
      </c>
      <c r="G4082" s="54">
        <v>2712993.7769999998</v>
      </c>
      <c r="H4082" s="54">
        <v>1095876.3289999999</v>
      </c>
      <c r="I4082" s="54" t="s">
        <v>1145</v>
      </c>
      <c r="J4082" s="55">
        <v>39630</v>
      </c>
    </row>
    <row r="4083" spans="1:10" x14ac:dyDescent="0.3">
      <c r="A4083" s="54" t="s">
        <v>1327</v>
      </c>
      <c r="B4083" s="54">
        <v>6934</v>
      </c>
      <c r="C4083" s="56" t="s">
        <v>23</v>
      </c>
      <c r="D4083" s="54" t="s">
        <v>1327</v>
      </c>
      <c r="E4083" s="54">
        <v>5151</v>
      </c>
      <c r="F4083" s="54" t="s">
        <v>1146</v>
      </c>
      <c r="G4083" s="54">
        <v>2714096.14</v>
      </c>
      <c r="H4083" s="54">
        <v>1097123.3119999999</v>
      </c>
      <c r="I4083" s="54" t="s">
        <v>1145</v>
      </c>
      <c r="J4083" s="55">
        <v>39630</v>
      </c>
    </row>
    <row r="4084" spans="1:10" x14ac:dyDescent="0.3">
      <c r="A4084" s="54" t="s">
        <v>1327</v>
      </c>
      <c r="B4084" s="54">
        <v>6934</v>
      </c>
      <c r="C4084" s="56" t="s">
        <v>23</v>
      </c>
      <c r="D4084" s="54" t="s">
        <v>1368</v>
      </c>
      <c r="E4084" s="54">
        <v>5161</v>
      </c>
      <c r="F4084" s="54" t="s">
        <v>1146</v>
      </c>
      <c r="G4084" s="54">
        <v>2713456.585</v>
      </c>
      <c r="H4084" s="54">
        <v>1097257.4790000001</v>
      </c>
      <c r="I4084" s="54" t="s">
        <v>1145</v>
      </c>
      <c r="J4084" s="55">
        <v>39630</v>
      </c>
    </row>
    <row r="4085" spans="1:10" x14ac:dyDescent="0.3">
      <c r="A4085" s="54" t="s">
        <v>1327</v>
      </c>
      <c r="B4085" s="54">
        <v>6934</v>
      </c>
      <c r="C4085" s="56" t="s">
        <v>23</v>
      </c>
      <c r="D4085" s="54" t="s">
        <v>1326</v>
      </c>
      <c r="E4085" s="54">
        <v>5194</v>
      </c>
      <c r="F4085" s="54" t="s">
        <v>1146</v>
      </c>
      <c r="G4085" s="54">
        <v>2714221.946</v>
      </c>
      <c r="H4085" s="54">
        <v>1098086.959</v>
      </c>
      <c r="I4085" s="54" t="s">
        <v>1145</v>
      </c>
      <c r="J4085" s="55">
        <v>39630</v>
      </c>
    </row>
    <row r="4086" spans="1:10" x14ac:dyDescent="0.3">
      <c r="A4086" s="54" t="s">
        <v>1374</v>
      </c>
      <c r="B4086" s="54">
        <v>6935</v>
      </c>
      <c r="C4086" s="56" t="s">
        <v>23</v>
      </c>
      <c r="D4086" s="54" t="s">
        <v>1327</v>
      </c>
      <c r="E4086" s="54">
        <v>5151</v>
      </c>
      <c r="F4086" s="54" t="s">
        <v>1146</v>
      </c>
      <c r="G4086" s="54">
        <v>2713538.8849999998</v>
      </c>
      <c r="H4086" s="54">
        <v>1098638.7109999999</v>
      </c>
      <c r="I4086" s="54" t="s">
        <v>1145</v>
      </c>
      <c r="J4086" s="55">
        <v>39630</v>
      </c>
    </row>
    <row r="4087" spans="1:10" x14ac:dyDescent="0.3">
      <c r="A4087" s="54" t="s">
        <v>1368</v>
      </c>
      <c r="B4087" s="54">
        <v>6936</v>
      </c>
      <c r="C4087" s="56" t="s">
        <v>23</v>
      </c>
      <c r="D4087" s="54" t="s">
        <v>1368</v>
      </c>
      <c r="E4087" s="54">
        <v>5161</v>
      </c>
      <c r="F4087" s="54" t="s">
        <v>1146</v>
      </c>
      <c r="G4087" s="54">
        <v>2712619.622</v>
      </c>
      <c r="H4087" s="54">
        <v>1097921.2919999999</v>
      </c>
      <c r="I4087" s="54" t="s">
        <v>1145</v>
      </c>
      <c r="J4087" s="55">
        <v>39630</v>
      </c>
    </row>
    <row r="4088" spans="1:10" x14ac:dyDescent="0.3">
      <c r="A4088" s="54" t="s">
        <v>1283</v>
      </c>
      <c r="B4088" s="54">
        <v>6937</v>
      </c>
      <c r="C4088" s="56" t="s">
        <v>23</v>
      </c>
      <c r="D4088" s="54" t="s">
        <v>1278</v>
      </c>
      <c r="E4088" s="54">
        <v>5237</v>
      </c>
      <c r="F4088" s="54" t="s">
        <v>1146</v>
      </c>
      <c r="G4088" s="54">
        <v>2709401.6680000001</v>
      </c>
      <c r="H4088" s="54">
        <v>1100174.32</v>
      </c>
      <c r="I4088" s="54" t="s">
        <v>1145</v>
      </c>
      <c r="J4088" s="55">
        <v>39630</v>
      </c>
    </row>
    <row r="4089" spans="1:10" x14ac:dyDescent="0.3">
      <c r="A4089" s="54" t="s">
        <v>1281</v>
      </c>
      <c r="B4089" s="54">
        <v>6938</v>
      </c>
      <c r="C4089" s="56" t="s">
        <v>54</v>
      </c>
      <c r="D4089" s="54" t="s">
        <v>1278</v>
      </c>
      <c r="E4089" s="54">
        <v>5237</v>
      </c>
      <c r="F4089" s="54" t="s">
        <v>1146</v>
      </c>
      <c r="G4089" s="54">
        <v>2710975.4759999998</v>
      </c>
      <c r="H4089" s="54">
        <v>1100696.183</v>
      </c>
      <c r="I4089" s="54" t="s">
        <v>1145</v>
      </c>
      <c r="J4089" s="55">
        <v>39630</v>
      </c>
    </row>
    <row r="4090" spans="1:10" x14ac:dyDescent="0.3">
      <c r="A4090" s="54" t="s">
        <v>1282</v>
      </c>
      <c r="B4090" s="54">
        <v>6938</v>
      </c>
      <c r="C4090" s="56" t="s">
        <v>23</v>
      </c>
      <c r="D4090" s="54" t="s">
        <v>1278</v>
      </c>
      <c r="E4090" s="54">
        <v>5237</v>
      </c>
      <c r="F4090" s="54" t="s">
        <v>1146</v>
      </c>
      <c r="G4090" s="54">
        <v>2710717.7949999999</v>
      </c>
      <c r="H4090" s="54">
        <v>1102448.629</v>
      </c>
      <c r="I4090" s="54" t="s">
        <v>1145</v>
      </c>
      <c r="J4090" s="55">
        <v>39630</v>
      </c>
    </row>
    <row r="4091" spans="1:10" x14ac:dyDescent="0.3">
      <c r="A4091" s="54" t="s">
        <v>1279</v>
      </c>
      <c r="B4091" s="54">
        <v>6939</v>
      </c>
      <c r="C4091" s="56" t="s">
        <v>46</v>
      </c>
      <c r="D4091" s="54" t="s">
        <v>1278</v>
      </c>
      <c r="E4091" s="54">
        <v>5237</v>
      </c>
      <c r="F4091" s="54" t="s">
        <v>1146</v>
      </c>
      <c r="G4091" s="54">
        <v>2712950.7420000001</v>
      </c>
      <c r="H4091" s="54">
        <v>1101988.595</v>
      </c>
      <c r="I4091" s="54" t="s">
        <v>1145</v>
      </c>
      <c r="J4091" s="55">
        <v>39630</v>
      </c>
    </row>
    <row r="4092" spans="1:10" x14ac:dyDescent="0.3">
      <c r="A4092" s="54" t="s">
        <v>1280</v>
      </c>
      <c r="B4092" s="54">
        <v>6939</v>
      </c>
      <c r="C4092" s="56" t="s">
        <v>54</v>
      </c>
      <c r="D4092" s="54" t="s">
        <v>1278</v>
      </c>
      <c r="E4092" s="54">
        <v>5237</v>
      </c>
      <c r="F4092" s="54" t="s">
        <v>1146</v>
      </c>
      <c r="G4092" s="54">
        <v>2711236.0780000002</v>
      </c>
      <c r="H4092" s="54">
        <v>1103179.9169999999</v>
      </c>
      <c r="I4092" s="54" t="s">
        <v>1145</v>
      </c>
      <c r="J4092" s="55">
        <v>39630</v>
      </c>
    </row>
    <row r="4093" spans="1:10" x14ac:dyDescent="0.3">
      <c r="A4093" s="54" t="s">
        <v>1311</v>
      </c>
      <c r="B4093" s="54">
        <v>6942</v>
      </c>
      <c r="C4093" s="56" t="s">
        <v>23</v>
      </c>
      <c r="D4093" s="54" t="s">
        <v>1312</v>
      </c>
      <c r="E4093" s="54">
        <v>5214</v>
      </c>
      <c r="F4093" s="54" t="s">
        <v>1146</v>
      </c>
      <c r="G4093" s="54">
        <v>2716700.1710000001</v>
      </c>
      <c r="H4093" s="54">
        <v>1097839.797</v>
      </c>
      <c r="I4093" s="54" t="s">
        <v>1145</v>
      </c>
      <c r="J4093" s="55">
        <v>39630</v>
      </c>
    </row>
    <row r="4094" spans="1:10" x14ac:dyDescent="0.3">
      <c r="A4094" s="54" t="s">
        <v>1311</v>
      </c>
      <c r="B4094" s="54">
        <v>6942</v>
      </c>
      <c r="C4094" s="56" t="s">
        <v>23</v>
      </c>
      <c r="D4094" s="54" t="s">
        <v>1311</v>
      </c>
      <c r="E4094" s="54">
        <v>5221</v>
      </c>
      <c r="F4094" s="54" t="s">
        <v>1146</v>
      </c>
      <c r="G4094" s="54">
        <v>2716639.45</v>
      </c>
      <c r="H4094" s="54">
        <v>1097576.372</v>
      </c>
      <c r="I4094" s="54" t="s">
        <v>1145</v>
      </c>
      <c r="J4094" s="55">
        <v>39630</v>
      </c>
    </row>
    <row r="4095" spans="1:10" x14ac:dyDescent="0.3">
      <c r="A4095" s="54" t="s">
        <v>1291</v>
      </c>
      <c r="B4095" s="54">
        <v>6943</v>
      </c>
      <c r="C4095" s="56" t="s">
        <v>23</v>
      </c>
      <c r="D4095" s="54" t="s">
        <v>1328</v>
      </c>
      <c r="E4095" s="54">
        <v>5192</v>
      </c>
      <c r="F4095" s="54" t="s">
        <v>1146</v>
      </c>
      <c r="G4095" s="54">
        <v>2715632.2349999999</v>
      </c>
      <c r="H4095" s="54">
        <v>1097278.7339999999</v>
      </c>
      <c r="I4095" s="54" t="s">
        <v>1145</v>
      </c>
      <c r="J4095" s="55">
        <v>39630</v>
      </c>
    </row>
    <row r="4096" spans="1:10" x14ac:dyDescent="0.3">
      <c r="A4096" s="54" t="s">
        <v>1291</v>
      </c>
      <c r="B4096" s="54">
        <v>6943</v>
      </c>
      <c r="C4096" s="56" t="s">
        <v>23</v>
      </c>
      <c r="D4096" s="54" t="s">
        <v>1291</v>
      </c>
      <c r="E4096" s="54">
        <v>5231</v>
      </c>
      <c r="F4096" s="54" t="s">
        <v>1146</v>
      </c>
      <c r="G4096" s="54">
        <v>2715921.8360000001</v>
      </c>
      <c r="H4096" s="54">
        <v>1098146.915</v>
      </c>
      <c r="I4096" s="54" t="s">
        <v>1145</v>
      </c>
      <c r="J4096" s="55">
        <v>39630</v>
      </c>
    </row>
    <row r="4097" spans="1:10" x14ac:dyDescent="0.3">
      <c r="A4097" s="54" t="s">
        <v>1361</v>
      </c>
      <c r="B4097" s="54">
        <v>6944</v>
      </c>
      <c r="C4097" s="56" t="s">
        <v>23</v>
      </c>
      <c r="D4097" s="54" t="s">
        <v>1365</v>
      </c>
      <c r="E4097" s="54">
        <v>5176</v>
      </c>
      <c r="F4097" s="54" t="s">
        <v>1146</v>
      </c>
      <c r="G4097" s="54">
        <v>2716921.9849999999</v>
      </c>
      <c r="H4097" s="54">
        <v>1099473.129</v>
      </c>
      <c r="I4097" s="54" t="s">
        <v>1145</v>
      </c>
      <c r="J4097" s="55">
        <v>39630</v>
      </c>
    </row>
    <row r="4098" spans="1:10" x14ac:dyDescent="0.3">
      <c r="A4098" s="54" t="s">
        <v>1361</v>
      </c>
      <c r="B4098" s="54">
        <v>6944</v>
      </c>
      <c r="C4098" s="56" t="s">
        <v>23</v>
      </c>
      <c r="D4098" s="54" t="s">
        <v>1361</v>
      </c>
      <c r="E4098" s="54">
        <v>5180</v>
      </c>
      <c r="F4098" s="54" t="s">
        <v>1146</v>
      </c>
      <c r="G4098" s="54">
        <v>2716510.852</v>
      </c>
      <c r="H4098" s="54">
        <v>1099387.5279999999</v>
      </c>
      <c r="I4098" s="54" t="s">
        <v>1145</v>
      </c>
      <c r="J4098" s="55">
        <v>39630</v>
      </c>
    </row>
    <row r="4099" spans="1:10" x14ac:dyDescent="0.3">
      <c r="A4099" s="54" t="s">
        <v>1361</v>
      </c>
      <c r="B4099" s="54">
        <v>6944</v>
      </c>
      <c r="C4099" s="56" t="s">
        <v>23</v>
      </c>
      <c r="D4099" s="54" t="s">
        <v>1360</v>
      </c>
      <c r="E4099" s="54">
        <v>5189</v>
      </c>
      <c r="F4099" s="54" t="s">
        <v>1146</v>
      </c>
      <c r="G4099" s="54">
        <v>2716107.1430000002</v>
      </c>
      <c r="H4099" s="54">
        <v>1099931.672</v>
      </c>
      <c r="I4099" s="54" t="s">
        <v>1145</v>
      </c>
      <c r="J4099" s="55">
        <v>39630</v>
      </c>
    </row>
    <row r="4100" spans="1:10" x14ac:dyDescent="0.3">
      <c r="A4100" s="54" t="s">
        <v>1315</v>
      </c>
      <c r="B4100" s="54">
        <v>6945</v>
      </c>
      <c r="C4100" s="56" t="s">
        <v>23</v>
      </c>
      <c r="D4100" s="54" t="s">
        <v>1315</v>
      </c>
      <c r="E4100" s="54">
        <v>5208</v>
      </c>
      <c r="F4100" s="54" t="s">
        <v>1146</v>
      </c>
      <c r="G4100" s="54">
        <v>2716675.3330000001</v>
      </c>
      <c r="H4100" s="54">
        <v>1100997.1580000001</v>
      </c>
      <c r="I4100" s="54" t="s">
        <v>1145</v>
      </c>
      <c r="J4100" s="55">
        <v>39630</v>
      </c>
    </row>
    <row r="4101" spans="1:10" x14ac:dyDescent="0.3">
      <c r="A4101" s="54" t="s">
        <v>1315</v>
      </c>
      <c r="B4101" s="54">
        <v>6945</v>
      </c>
      <c r="C4101" s="56" t="s">
        <v>23</v>
      </c>
      <c r="D4101" s="54" t="s">
        <v>1314</v>
      </c>
      <c r="E4101" s="54">
        <v>5212</v>
      </c>
      <c r="F4101" s="54" t="s">
        <v>1146</v>
      </c>
      <c r="G4101" s="54">
        <v>2717143.7059999998</v>
      </c>
      <c r="H4101" s="54">
        <v>1101654.68</v>
      </c>
      <c r="I4101" s="54" t="s">
        <v>1145</v>
      </c>
      <c r="J4101" s="55">
        <v>39630</v>
      </c>
    </row>
    <row r="4102" spans="1:10" x14ac:dyDescent="0.3">
      <c r="A4102" s="54" t="s">
        <v>1314</v>
      </c>
      <c r="B4102" s="54">
        <v>6946</v>
      </c>
      <c r="C4102" s="56" t="s">
        <v>23</v>
      </c>
      <c r="D4102" s="54" t="s">
        <v>1314</v>
      </c>
      <c r="E4102" s="54">
        <v>5212</v>
      </c>
      <c r="F4102" s="54" t="s">
        <v>1146</v>
      </c>
      <c r="G4102" s="54">
        <v>2725773.3659999999</v>
      </c>
      <c r="H4102" s="54">
        <v>1109365.669</v>
      </c>
      <c r="I4102" s="54" t="s">
        <v>1145</v>
      </c>
      <c r="J4102" s="55">
        <v>39630</v>
      </c>
    </row>
    <row r="4103" spans="1:10" x14ac:dyDescent="0.3">
      <c r="A4103" s="54" t="s">
        <v>1314</v>
      </c>
      <c r="B4103" s="54">
        <v>6946</v>
      </c>
      <c r="C4103" s="56" t="s">
        <v>23</v>
      </c>
      <c r="D4103" s="54" t="s">
        <v>1314</v>
      </c>
      <c r="E4103" s="54">
        <v>5212</v>
      </c>
      <c r="F4103" s="54" t="s">
        <v>1146</v>
      </c>
      <c r="G4103" s="54">
        <v>2716437.2579999999</v>
      </c>
      <c r="H4103" s="54">
        <v>1102369.3160000001</v>
      </c>
      <c r="I4103" s="54" t="s">
        <v>1145</v>
      </c>
      <c r="J4103" s="55">
        <v>39630</v>
      </c>
    </row>
    <row r="4104" spans="1:10" x14ac:dyDescent="0.3">
      <c r="A4104" s="54" t="s">
        <v>1309</v>
      </c>
      <c r="B4104" s="54">
        <v>6947</v>
      </c>
      <c r="C4104" s="56" t="s">
        <v>23</v>
      </c>
      <c r="D4104" s="54" t="s">
        <v>1296</v>
      </c>
      <c r="E4104" s="54">
        <v>5226</v>
      </c>
      <c r="F4104" s="54" t="s">
        <v>1146</v>
      </c>
      <c r="G4104" s="54">
        <v>2717688.14</v>
      </c>
      <c r="H4104" s="54">
        <v>1101629.993</v>
      </c>
      <c r="I4104" s="54" t="s">
        <v>1145</v>
      </c>
      <c r="J4104" s="55">
        <v>39630</v>
      </c>
    </row>
    <row r="4105" spans="1:10" x14ac:dyDescent="0.3">
      <c r="A4105" s="54" t="s">
        <v>1312</v>
      </c>
      <c r="B4105" s="54">
        <v>6948</v>
      </c>
      <c r="C4105" s="56" t="s">
        <v>23</v>
      </c>
      <c r="D4105" s="54" t="s">
        <v>1312</v>
      </c>
      <c r="E4105" s="54">
        <v>5214</v>
      </c>
      <c r="F4105" s="54" t="s">
        <v>1146</v>
      </c>
      <c r="G4105" s="54">
        <v>2717330.5559999999</v>
      </c>
      <c r="H4105" s="54">
        <v>1098314.4469999999</v>
      </c>
      <c r="I4105" s="54" t="s">
        <v>1145</v>
      </c>
      <c r="J4105" s="55">
        <v>39630</v>
      </c>
    </row>
    <row r="4106" spans="1:10" x14ac:dyDescent="0.3">
      <c r="A4106" s="54" t="s">
        <v>1312</v>
      </c>
      <c r="B4106" s="54">
        <v>6948</v>
      </c>
      <c r="C4106" s="56" t="s">
        <v>23</v>
      </c>
      <c r="D4106" s="54" t="s">
        <v>1311</v>
      </c>
      <c r="E4106" s="54">
        <v>5221</v>
      </c>
      <c r="F4106" s="54" t="s">
        <v>1146</v>
      </c>
      <c r="G4106" s="54">
        <v>2717022.3</v>
      </c>
      <c r="H4106" s="54">
        <v>1098017.4129999999</v>
      </c>
      <c r="I4106" s="54" t="s">
        <v>1145</v>
      </c>
      <c r="J4106" s="55">
        <v>39630</v>
      </c>
    </row>
    <row r="4107" spans="1:10" x14ac:dyDescent="0.3">
      <c r="A4107" s="54" t="s">
        <v>1365</v>
      </c>
      <c r="B4107" s="54">
        <v>6949</v>
      </c>
      <c r="C4107" s="56" t="s">
        <v>23</v>
      </c>
      <c r="D4107" s="54" t="s">
        <v>1365</v>
      </c>
      <c r="E4107" s="54">
        <v>5176</v>
      </c>
      <c r="F4107" s="54" t="s">
        <v>1146</v>
      </c>
      <c r="G4107" s="54">
        <v>2717553.202</v>
      </c>
      <c r="H4107" s="54">
        <v>1099892.767</v>
      </c>
      <c r="I4107" s="54" t="s">
        <v>1145</v>
      </c>
      <c r="J4107" s="55">
        <v>39630</v>
      </c>
    </row>
    <row r="4108" spans="1:10" x14ac:dyDescent="0.3">
      <c r="A4108" s="54" t="s">
        <v>1308</v>
      </c>
      <c r="B4108" s="54">
        <v>6950</v>
      </c>
      <c r="C4108" s="56" t="s">
        <v>23</v>
      </c>
      <c r="D4108" s="54" t="s">
        <v>1296</v>
      </c>
      <c r="E4108" s="54">
        <v>5226</v>
      </c>
      <c r="F4108" s="54" t="s">
        <v>1146</v>
      </c>
      <c r="G4108" s="54">
        <v>2718356.4530000002</v>
      </c>
      <c r="H4108" s="54">
        <v>1103177.675</v>
      </c>
      <c r="I4108" s="54" t="s">
        <v>1145</v>
      </c>
      <c r="J4108" s="55">
        <v>39630</v>
      </c>
    </row>
    <row r="4109" spans="1:10" x14ac:dyDescent="0.3">
      <c r="A4109" s="54" t="s">
        <v>1348</v>
      </c>
      <c r="B4109" s="54">
        <v>6951</v>
      </c>
      <c r="C4109" s="54">
        <v>19</v>
      </c>
      <c r="D4109" s="54" t="s">
        <v>1328</v>
      </c>
      <c r="E4109" s="54">
        <v>5192</v>
      </c>
      <c r="F4109" s="54" t="s">
        <v>1146</v>
      </c>
      <c r="G4109" s="54">
        <v>2726426.3470000001</v>
      </c>
      <c r="H4109" s="54">
        <v>1105753.094</v>
      </c>
      <c r="I4109" s="54" t="s">
        <v>1145</v>
      </c>
      <c r="J4109" s="55">
        <v>39630</v>
      </c>
    </row>
    <row r="4110" spans="1:10" x14ac:dyDescent="0.3">
      <c r="A4110" s="54" t="s">
        <v>1349</v>
      </c>
      <c r="B4110" s="54">
        <v>6951</v>
      </c>
      <c r="C4110" s="54">
        <v>18</v>
      </c>
      <c r="D4110" s="54" t="s">
        <v>1328</v>
      </c>
      <c r="E4110" s="54">
        <v>5192</v>
      </c>
      <c r="F4110" s="54" t="s">
        <v>1146</v>
      </c>
      <c r="G4110" s="54">
        <v>2725734.86</v>
      </c>
      <c r="H4110" s="54">
        <v>1107494.6470000001</v>
      </c>
      <c r="I4110" s="54" t="s">
        <v>1145</v>
      </c>
      <c r="J4110" s="55">
        <v>39630</v>
      </c>
    </row>
    <row r="4111" spans="1:10" x14ac:dyDescent="0.3">
      <c r="A4111" s="54" t="s">
        <v>1347</v>
      </c>
      <c r="B4111" s="54">
        <v>6951</v>
      </c>
      <c r="C4111" s="54">
        <v>20</v>
      </c>
      <c r="D4111" s="54" t="s">
        <v>1328</v>
      </c>
      <c r="E4111" s="54">
        <v>5192</v>
      </c>
      <c r="F4111" s="54" t="s">
        <v>1146</v>
      </c>
      <c r="G4111" s="54">
        <v>2725530.5189999999</v>
      </c>
      <c r="H4111" s="54">
        <v>1106372.8419999999</v>
      </c>
      <c r="I4111" s="54" t="s">
        <v>1145</v>
      </c>
      <c r="J4111" s="55">
        <v>39630</v>
      </c>
    </row>
    <row r="4112" spans="1:10" x14ac:dyDescent="0.3">
      <c r="A4112" s="54" t="s">
        <v>1351</v>
      </c>
      <c r="B4112" s="54">
        <v>6951</v>
      </c>
      <c r="C4112" s="56" t="s">
        <v>293</v>
      </c>
      <c r="D4112" s="54" t="s">
        <v>1328</v>
      </c>
      <c r="E4112" s="54">
        <v>5192</v>
      </c>
      <c r="F4112" s="54" t="s">
        <v>1146</v>
      </c>
      <c r="G4112" s="54">
        <v>2723010.642</v>
      </c>
      <c r="H4112" s="54">
        <v>1105632.1470000001</v>
      </c>
      <c r="I4112" s="54" t="s">
        <v>1145</v>
      </c>
      <c r="J4112" s="55">
        <v>39630</v>
      </c>
    </row>
    <row r="4113" spans="1:10" x14ac:dyDescent="0.3">
      <c r="A4113" s="54" t="s">
        <v>1350</v>
      </c>
      <c r="B4113" s="54">
        <v>6951</v>
      </c>
      <c r="C4113" s="54">
        <v>17</v>
      </c>
      <c r="D4113" s="54" t="s">
        <v>1328</v>
      </c>
      <c r="E4113" s="54">
        <v>5192</v>
      </c>
      <c r="F4113" s="54" t="s">
        <v>1146</v>
      </c>
      <c r="G4113" s="54">
        <v>2723581.25</v>
      </c>
      <c r="H4113" s="54">
        <v>1106176.3370000001</v>
      </c>
      <c r="I4113" s="54" t="s">
        <v>1145</v>
      </c>
      <c r="J4113" s="55">
        <v>39630</v>
      </c>
    </row>
    <row r="4114" spans="1:10" x14ac:dyDescent="0.3">
      <c r="A4114" s="54" t="s">
        <v>1346</v>
      </c>
      <c r="B4114" s="54">
        <v>6951</v>
      </c>
      <c r="C4114" s="54">
        <v>23</v>
      </c>
      <c r="D4114" s="54" t="s">
        <v>1328</v>
      </c>
      <c r="E4114" s="54">
        <v>5192</v>
      </c>
      <c r="F4114" s="54" t="s">
        <v>1146</v>
      </c>
      <c r="G4114" s="54">
        <v>2724106.9870000002</v>
      </c>
      <c r="H4114" s="54">
        <v>1106986.3999999999</v>
      </c>
      <c r="I4114" s="54" t="s">
        <v>1145</v>
      </c>
      <c r="J4114" s="55">
        <v>39630</v>
      </c>
    </row>
    <row r="4115" spans="1:10" x14ac:dyDescent="0.3">
      <c r="A4115" s="54" t="s">
        <v>1367</v>
      </c>
      <c r="B4115" s="54">
        <v>6952</v>
      </c>
      <c r="C4115" s="56" t="s">
        <v>23</v>
      </c>
      <c r="D4115" s="54" t="s">
        <v>1367</v>
      </c>
      <c r="E4115" s="54">
        <v>5167</v>
      </c>
      <c r="F4115" s="54" t="s">
        <v>1146</v>
      </c>
      <c r="G4115" s="54">
        <v>2718275.7579999999</v>
      </c>
      <c r="H4115" s="54">
        <v>1099256.169</v>
      </c>
      <c r="I4115" s="54" t="s">
        <v>1145</v>
      </c>
      <c r="J4115" s="55">
        <v>39630</v>
      </c>
    </row>
    <row r="4116" spans="1:10" x14ac:dyDescent="0.3">
      <c r="A4116" s="54" t="s">
        <v>1307</v>
      </c>
      <c r="B4116" s="54">
        <v>6953</v>
      </c>
      <c r="C4116" s="56" t="s">
        <v>23</v>
      </c>
      <c r="D4116" s="54" t="s">
        <v>1296</v>
      </c>
      <c r="E4116" s="54">
        <v>5226</v>
      </c>
      <c r="F4116" s="54" t="s">
        <v>1146</v>
      </c>
      <c r="G4116" s="54">
        <v>2718584.395</v>
      </c>
      <c r="H4116" s="54">
        <v>1101617.101</v>
      </c>
      <c r="I4116" s="54" t="s">
        <v>1145</v>
      </c>
      <c r="J4116" s="55">
        <v>39630</v>
      </c>
    </row>
    <row r="4117" spans="1:10" x14ac:dyDescent="0.3">
      <c r="A4117" s="54" t="s">
        <v>1305</v>
      </c>
      <c r="B4117" s="54">
        <v>6954</v>
      </c>
      <c r="C4117" s="56" t="s">
        <v>54</v>
      </c>
      <c r="D4117" s="54" t="s">
        <v>1296</v>
      </c>
      <c r="E4117" s="54">
        <v>5226</v>
      </c>
      <c r="F4117" s="54" t="s">
        <v>1146</v>
      </c>
      <c r="G4117" s="54">
        <v>2716813.2259999998</v>
      </c>
      <c r="H4117" s="54">
        <v>1104543.5989999999</v>
      </c>
      <c r="I4117" s="54" t="s">
        <v>1145</v>
      </c>
      <c r="J4117" s="55">
        <v>39630</v>
      </c>
    </row>
    <row r="4118" spans="1:10" x14ac:dyDescent="0.3">
      <c r="A4118" s="54" t="s">
        <v>1306</v>
      </c>
      <c r="B4118" s="54">
        <v>6954</v>
      </c>
      <c r="C4118" s="56" t="s">
        <v>23</v>
      </c>
      <c r="D4118" s="54" t="s">
        <v>1296</v>
      </c>
      <c r="E4118" s="54">
        <v>5226</v>
      </c>
      <c r="F4118" s="54" t="s">
        <v>1146</v>
      </c>
      <c r="G4118" s="54">
        <v>2717394.094</v>
      </c>
      <c r="H4118" s="54">
        <v>1102735.1359999999</v>
      </c>
      <c r="I4118" s="54" t="s">
        <v>1145</v>
      </c>
      <c r="J4118" s="55">
        <v>39630</v>
      </c>
    </row>
    <row r="4119" spans="1:10" x14ac:dyDescent="0.3">
      <c r="A4119" s="54" t="s">
        <v>1304</v>
      </c>
      <c r="B4119" s="54">
        <v>6955</v>
      </c>
      <c r="C4119" s="56" t="s">
        <v>23</v>
      </c>
      <c r="D4119" s="54" t="s">
        <v>1296</v>
      </c>
      <c r="E4119" s="54">
        <v>5226</v>
      </c>
      <c r="F4119" s="54" t="s">
        <v>1146</v>
      </c>
      <c r="G4119" s="54">
        <v>2718899.753</v>
      </c>
      <c r="H4119" s="54">
        <v>1102610.7579999999</v>
      </c>
      <c r="I4119" s="54" t="s">
        <v>1145</v>
      </c>
      <c r="J4119" s="55">
        <v>39630</v>
      </c>
    </row>
    <row r="4120" spans="1:10" x14ac:dyDescent="0.3">
      <c r="A4120" s="54" t="s">
        <v>1303</v>
      </c>
      <c r="B4120" s="54">
        <v>6955</v>
      </c>
      <c r="C4120" s="56" t="s">
        <v>54</v>
      </c>
      <c r="D4120" s="54" t="s">
        <v>1296</v>
      </c>
      <c r="E4120" s="54">
        <v>5226</v>
      </c>
      <c r="F4120" s="54" t="s">
        <v>1146</v>
      </c>
      <c r="G4120" s="54">
        <v>2719725.9739999999</v>
      </c>
      <c r="H4120" s="54">
        <v>1103378.652</v>
      </c>
      <c r="I4120" s="54" t="s">
        <v>1145</v>
      </c>
      <c r="J4120" s="55">
        <v>39630</v>
      </c>
    </row>
    <row r="4121" spans="1:10" x14ac:dyDescent="0.3">
      <c r="A4121" s="54" t="s">
        <v>1302</v>
      </c>
      <c r="B4121" s="54">
        <v>6956</v>
      </c>
      <c r="C4121" s="56" t="s">
        <v>23</v>
      </c>
      <c r="D4121" s="54" t="s">
        <v>1296</v>
      </c>
      <c r="E4121" s="54">
        <v>5226</v>
      </c>
      <c r="F4121" s="54" t="s">
        <v>1146</v>
      </c>
      <c r="G4121" s="54">
        <v>2719135.2420000001</v>
      </c>
      <c r="H4121" s="54">
        <v>1103236.0660000001</v>
      </c>
      <c r="I4121" s="54" t="s">
        <v>1145</v>
      </c>
      <c r="J4121" s="55">
        <v>39630</v>
      </c>
    </row>
    <row r="4122" spans="1:10" x14ac:dyDescent="0.3">
      <c r="A4122" s="54" t="s">
        <v>1301</v>
      </c>
      <c r="B4122" s="54">
        <v>6957</v>
      </c>
      <c r="C4122" s="56" t="s">
        <v>23</v>
      </c>
      <c r="D4122" s="54" t="s">
        <v>1296</v>
      </c>
      <c r="E4122" s="54">
        <v>5226</v>
      </c>
      <c r="F4122" s="54" t="s">
        <v>1146</v>
      </c>
      <c r="G4122" s="54">
        <v>2719410.122</v>
      </c>
      <c r="H4122" s="54">
        <v>1103754.0260000001</v>
      </c>
      <c r="I4122" s="54" t="s">
        <v>1145</v>
      </c>
      <c r="J4122" s="55">
        <v>39630</v>
      </c>
    </row>
    <row r="4123" spans="1:10" x14ac:dyDescent="0.3">
      <c r="A4123" s="54" t="s">
        <v>1300</v>
      </c>
      <c r="B4123" s="54">
        <v>6958</v>
      </c>
      <c r="C4123" s="56" t="s">
        <v>23</v>
      </c>
      <c r="D4123" s="54" t="s">
        <v>1296</v>
      </c>
      <c r="E4123" s="54">
        <v>5226</v>
      </c>
      <c r="F4123" s="54" t="s">
        <v>1146</v>
      </c>
      <c r="G4123" s="54">
        <v>2721452.2069999999</v>
      </c>
      <c r="H4123" s="54">
        <v>1106122.003</v>
      </c>
      <c r="I4123" s="54" t="s">
        <v>1145</v>
      </c>
      <c r="J4123" s="55">
        <v>39630</v>
      </c>
    </row>
    <row r="4124" spans="1:10" x14ac:dyDescent="0.3">
      <c r="A4124" s="54" t="s">
        <v>1299</v>
      </c>
      <c r="B4124" s="54">
        <v>6958</v>
      </c>
      <c r="C4124" s="56" t="s">
        <v>46</v>
      </c>
      <c r="D4124" s="54" t="s">
        <v>1296</v>
      </c>
      <c r="E4124" s="54">
        <v>5226</v>
      </c>
      <c r="F4124" s="54" t="s">
        <v>1146</v>
      </c>
      <c r="G4124" s="54">
        <v>2721572.1269999999</v>
      </c>
      <c r="H4124" s="54">
        <v>1104338.635</v>
      </c>
      <c r="I4124" s="54" t="s">
        <v>1145</v>
      </c>
      <c r="J4124" s="55">
        <v>39630</v>
      </c>
    </row>
    <row r="4125" spans="1:10" x14ac:dyDescent="0.3">
      <c r="A4125" s="54" t="s">
        <v>1299</v>
      </c>
      <c r="B4125" s="54">
        <v>6958</v>
      </c>
      <c r="C4125" s="56" t="s">
        <v>46</v>
      </c>
      <c r="D4125" s="54" t="s">
        <v>1296</v>
      </c>
      <c r="E4125" s="54">
        <v>5226</v>
      </c>
      <c r="F4125" s="54" t="s">
        <v>1146</v>
      </c>
      <c r="G4125" s="54">
        <v>2722032.8160000001</v>
      </c>
      <c r="H4125" s="54">
        <v>1105171.156</v>
      </c>
      <c r="I4125" s="54" t="s">
        <v>1145</v>
      </c>
      <c r="J4125" s="55">
        <v>39630</v>
      </c>
    </row>
    <row r="4126" spans="1:10" x14ac:dyDescent="0.3">
      <c r="A4126" s="54" t="s">
        <v>1344</v>
      </c>
      <c r="B4126" s="54">
        <v>6959</v>
      </c>
      <c r="C4126" s="56" t="s">
        <v>46</v>
      </c>
      <c r="D4126" s="54" t="s">
        <v>1328</v>
      </c>
      <c r="E4126" s="54">
        <v>5192</v>
      </c>
      <c r="F4126" s="54" t="s">
        <v>1146</v>
      </c>
      <c r="G4126" s="54">
        <v>2726160.2069999999</v>
      </c>
      <c r="H4126" s="54">
        <v>1104289.4110000001</v>
      </c>
      <c r="I4126" s="54" t="s">
        <v>1145</v>
      </c>
      <c r="J4126" s="55">
        <v>39630</v>
      </c>
    </row>
    <row r="4127" spans="1:10" x14ac:dyDescent="0.3">
      <c r="A4127" s="54" t="s">
        <v>1343</v>
      </c>
      <c r="B4127" s="54">
        <v>6959</v>
      </c>
      <c r="C4127" s="56" t="s">
        <v>98</v>
      </c>
      <c r="D4127" s="54" t="s">
        <v>1328</v>
      </c>
      <c r="E4127" s="54">
        <v>5192</v>
      </c>
      <c r="F4127" s="54" t="s">
        <v>1146</v>
      </c>
      <c r="G4127" s="54">
        <v>2725030.156</v>
      </c>
      <c r="H4127" s="54">
        <v>1103545.142</v>
      </c>
      <c r="I4127" s="54" t="s">
        <v>1145</v>
      </c>
      <c r="J4127" s="55">
        <v>39630</v>
      </c>
    </row>
    <row r="4128" spans="1:10" x14ac:dyDescent="0.3">
      <c r="A4128" s="54" t="s">
        <v>1298</v>
      </c>
      <c r="B4128" s="54">
        <v>6959</v>
      </c>
      <c r="C4128" s="56" t="s">
        <v>44</v>
      </c>
      <c r="D4128" s="54" t="s">
        <v>1328</v>
      </c>
      <c r="E4128" s="54">
        <v>5192</v>
      </c>
      <c r="F4128" s="54" t="s">
        <v>1146</v>
      </c>
      <c r="G4128" s="54">
        <v>2722524.5419999999</v>
      </c>
      <c r="H4128" s="54">
        <v>1104714.7890000001</v>
      </c>
      <c r="I4128" s="54" t="s">
        <v>1145</v>
      </c>
      <c r="J4128" s="55">
        <v>39630</v>
      </c>
    </row>
    <row r="4129" spans="1:10" x14ac:dyDescent="0.3">
      <c r="A4129" s="54" t="s">
        <v>1298</v>
      </c>
      <c r="B4129" s="54">
        <v>6959</v>
      </c>
      <c r="C4129" s="56" t="s">
        <v>44</v>
      </c>
      <c r="D4129" s="54" t="s">
        <v>1296</v>
      </c>
      <c r="E4129" s="54">
        <v>5226</v>
      </c>
      <c r="F4129" s="54" t="s">
        <v>1146</v>
      </c>
      <c r="G4129" s="54">
        <v>2722082.327</v>
      </c>
      <c r="H4129" s="54">
        <v>1104383.3810000001</v>
      </c>
      <c r="I4129" s="54" t="s">
        <v>1145</v>
      </c>
      <c r="J4129" s="55">
        <v>39630</v>
      </c>
    </row>
    <row r="4130" spans="1:10" x14ac:dyDescent="0.3">
      <c r="A4130" s="54" t="s">
        <v>1345</v>
      </c>
      <c r="B4130" s="54">
        <v>6959</v>
      </c>
      <c r="C4130" s="56" t="s">
        <v>23</v>
      </c>
      <c r="D4130" s="54" t="s">
        <v>1328</v>
      </c>
      <c r="E4130" s="54">
        <v>5192</v>
      </c>
      <c r="F4130" s="54" t="s">
        <v>1146</v>
      </c>
      <c r="G4130" s="54">
        <v>2723631.2629999998</v>
      </c>
      <c r="H4130" s="54">
        <v>1105133.899</v>
      </c>
      <c r="I4130" s="54" t="s">
        <v>1145</v>
      </c>
      <c r="J4130" s="55">
        <v>39630</v>
      </c>
    </row>
    <row r="4131" spans="1:10" x14ac:dyDescent="0.3">
      <c r="A4131" s="54" t="s">
        <v>1342</v>
      </c>
      <c r="B4131" s="54">
        <v>6959</v>
      </c>
      <c r="C4131" s="56" t="s">
        <v>348</v>
      </c>
      <c r="D4131" s="54" t="s">
        <v>1328</v>
      </c>
      <c r="E4131" s="54">
        <v>5192</v>
      </c>
      <c r="F4131" s="54" t="s">
        <v>1146</v>
      </c>
      <c r="G4131" s="54">
        <v>2723227.6439999999</v>
      </c>
      <c r="H4131" s="54">
        <v>1104339.95</v>
      </c>
      <c r="I4131" s="54" t="s">
        <v>1145</v>
      </c>
      <c r="J4131" s="55">
        <v>39630</v>
      </c>
    </row>
    <row r="4132" spans="1:10" x14ac:dyDescent="0.3">
      <c r="A4132" s="54" t="s">
        <v>1342</v>
      </c>
      <c r="B4132" s="54">
        <v>6959</v>
      </c>
      <c r="C4132" s="56" t="s">
        <v>348</v>
      </c>
      <c r="D4132" s="54" t="s">
        <v>1328</v>
      </c>
      <c r="E4132" s="54">
        <v>5192</v>
      </c>
      <c r="F4132" s="54" t="s">
        <v>1146</v>
      </c>
      <c r="G4132" s="54">
        <v>2724192.219</v>
      </c>
      <c r="H4132" s="54">
        <v>1104812.2</v>
      </c>
      <c r="I4132" s="54" t="s">
        <v>1145</v>
      </c>
      <c r="J4132" s="55">
        <v>39630</v>
      </c>
    </row>
    <row r="4133" spans="1:10" x14ac:dyDescent="0.3">
      <c r="A4133" s="54" t="s">
        <v>1297</v>
      </c>
      <c r="B4133" s="54">
        <v>6960</v>
      </c>
      <c r="C4133" s="56" t="s">
        <v>23</v>
      </c>
      <c r="D4133" s="54" t="s">
        <v>1296</v>
      </c>
      <c r="E4133" s="54">
        <v>5226</v>
      </c>
      <c r="F4133" s="54" t="s">
        <v>1146</v>
      </c>
      <c r="G4133" s="54">
        <v>2720825.6830000002</v>
      </c>
      <c r="H4133" s="54">
        <v>1108120.358</v>
      </c>
      <c r="I4133" s="54" t="s">
        <v>1145</v>
      </c>
      <c r="J4133" s="55">
        <v>39630</v>
      </c>
    </row>
    <row r="4134" spans="1:10" x14ac:dyDescent="0.3">
      <c r="A4134" s="54" t="s">
        <v>1341</v>
      </c>
      <c r="B4134" s="54">
        <v>6962</v>
      </c>
      <c r="C4134" s="56" t="s">
        <v>23</v>
      </c>
      <c r="D4134" s="54" t="s">
        <v>1328</v>
      </c>
      <c r="E4134" s="54">
        <v>5192</v>
      </c>
      <c r="F4134" s="54" t="s">
        <v>1146</v>
      </c>
      <c r="G4134" s="54">
        <v>2718544.9939999999</v>
      </c>
      <c r="H4134" s="54">
        <v>1096771.9809999999</v>
      </c>
      <c r="I4134" s="54" t="s">
        <v>1145</v>
      </c>
      <c r="J4134" s="55">
        <v>39630</v>
      </c>
    </row>
    <row r="4135" spans="1:10" x14ac:dyDescent="0.3">
      <c r="A4135" s="54" t="s">
        <v>1339</v>
      </c>
      <c r="B4135" s="54">
        <v>6963</v>
      </c>
      <c r="C4135" s="56" t="s">
        <v>46</v>
      </c>
      <c r="D4135" s="54" t="s">
        <v>1328</v>
      </c>
      <c r="E4135" s="54">
        <v>5192</v>
      </c>
      <c r="F4135" s="54" t="s">
        <v>1146</v>
      </c>
      <c r="G4135" s="54">
        <v>2719871.9870000002</v>
      </c>
      <c r="H4135" s="54">
        <v>1097521.933</v>
      </c>
      <c r="I4135" s="54" t="s">
        <v>1145</v>
      </c>
      <c r="J4135" s="55">
        <v>39630</v>
      </c>
    </row>
    <row r="4136" spans="1:10" x14ac:dyDescent="0.3">
      <c r="A4136" s="54" t="s">
        <v>1340</v>
      </c>
      <c r="B4136" s="54">
        <v>6963</v>
      </c>
      <c r="C4136" s="56" t="s">
        <v>23</v>
      </c>
      <c r="D4136" s="54" t="s">
        <v>1328</v>
      </c>
      <c r="E4136" s="54">
        <v>5192</v>
      </c>
      <c r="F4136" s="54" t="s">
        <v>1146</v>
      </c>
      <c r="G4136" s="54">
        <v>2719231.74</v>
      </c>
      <c r="H4136" s="54">
        <v>1097944.2679999999</v>
      </c>
      <c r="I4136" s="54" t="s">
        <v>1145</v>
      </c>
      <c r="J4136" s="55">
        <v>39630</v>
      </c>
    </row>
    <row r="4137" spans="1:10" x14ac:dyDescent="0.3">
      <c r="A4137" s="54" t="s">
        <v>1338</v>
      </c>
      <c r="B4137" s="54">
        <v>6964</v>
      </c>
      <c r="C4137" s="56" t="s">
        <v>23</v>
      </c>
      <c r="D4137" s="54" t="s">
        <v>1328</v>
      </c>
      <c r="E4137" s="54">
        <v>5192</v>
      </c>
      <c r="F4137" s="54" t="s">
        <v>1146</v>
      </c>
      <c r="G4137" s="54">
        <v>2719871.6359999999</v>
      </c>
      <c r="H4137" s="54">
        <v>1099076.0490000001</v>
      </c>
      <c r="I4137" s="54" t="s">
        <v>1145</v>
      </c>
      <c r="J4137" s="55">
        <v>39630</v>
      </c>
    </row>
    <row r="4138" spans="1:10" x14ac:dyDescent="0.3">
      <c r="A4138" s="54" t="s">
        <v>1337</v>
      </c>
      <c r="B4138" s="54">
        <v>6965</v>
      </c>
      <c r="C4138" s="56" t="s">
        <v>23</v>
      </c>
      <c r="D4138" s="54" t="s">
        <v>1328</v>
      </c>
      <c r="E4138" s="54">
        <v>5192</v>
      </c>
      <c r="F4138" s="54" t="s">
        <v>1146</v>
      </c>
      <c r="G4138" s="54">
        <v>2720347.5070000002</v>
      </c>
      <c r="H4138" s="54">
        <v>1100024.8089999999</v>
      </c>
      <c r="I4138" s="54" t="s">
        <v>1145</v>
      </c>
      <c r="J4138" s="55">
        <v>39630</v>
      </c>
    </row>
    <row r="4139" spans="1:10" x14ac:dyDescent="0.3">
      <c r="A4139" s="54" t="s">
        <v>1336</v>
      </c>
      <c r="B4139" s="54">
        <v>6966</v>
      </c>
      <c r="C4139" s="56" t="s">
        <v>23</v>
      </c>
      <c r="D4139" s="54" t="s">
        <v>1328</v>
      </c>
      <c r="E4139" s="54">
        <v>5192</v>
      </c>
      <c r="F4139" s="54" t="s">
        <v>1146</v>
      </c>
      <c r="G4139" s="54">
        <v>2721226.3110000002</v>
      </c>
      <c r="H4139" s="54">
        <v>1101268.94</v>
      </c>
      <c r="I4139" s="54" t="s">
        <v>1145</v>
      </c>
      <c r="J4139" s="55">
        <v>39630</v>
      </c>
    </row>
    <row r="4140" spans="1:10" x14ac:dyDescent="0.3">
      <c r="A4140" s="54" t="s">
        <v>1335</v>
      </c>
      <c r="B4140" s="54">
        <v>6967</v>
      </c>
      <c r="C4140" s="56" t="s">
        <v>23</v>
      </c>
      <c r="D4140" s="54" t="s">
        <v>1328</v>
      </c>
      <c r="E4140" s="54">
        <v>5192</v>
      </c>
      <c r="F4140" s="54" t="s">
        <v>1146</v>
      </c>
      <c r="G4140" s="54">
        <v>2719374.037</v>
      </c>
      <c r="H4140" s="54">
        <v>1101481.5519999999</v>
      </c>
      <c r="I4140" s="54" t="s">
        <v>1145</v>
      </c>
      <c r="J4140" s="55">
        <v>39630</v>
      </c>
    </row>
    <row r="4141" spans="1:10" x14ac:dyDescent="0.3">
      <c r="A4141" s="54" t="s">
        <v>1334</v>
      </c>
      <c r="B4141" s="54">
        <v>6968</v>
      </c>
      <c r="C4141" s="56" t="s">
        <v>23</v>
      </c>
      <c r="D4141" s="54" t="s">
        <v>1328</v>
      </c>
      <c r="E4141" s="54">
        <v>5192</v>
      </c>
      <c r="F4141" s="54" t="s">
        <v>1146</v>
      </c>
      <c r="G4141" s="54">
        <v>2721878.11</v>
      </c>
      <c r="H4141" s="54">
        <v>1102818.6100000001</v>
      </c>
      <c r="I4141" s="54" t="s">
        <v>1145</v>
      </c>
      <c r="J4141" s="55">
        <v>39630</v>
      </c>
    </row>
    <row r="4142" spans="1:10" x14ac:dyDescent="0.3">
      <c r="A4142" s="54" t="s">
        <v>1333</v>
      </c>
      <c r="B4142" s="54">
        <v>6974</v>
      </c>
      <c r="C4142" s="56" t="s">
        <v>23</v>
      </c>
      <c r="D4142" s="54" t="s">
        <v>1328</v>
      </c>
      <c r="E4142" s="54">
        <v>5192</v>
      </c>
      <c r="F4142" s="54" t="s">
        <v>1146</v>
      </c>
      <c r="G4142" s="54">
        <v>2719466.2949999999</v>
      </c>
      <c r="H4142" s="54">
        <v>1096518.7350000001</v>
      </c>
      <c r="I4142" s="54" t="s">
        <v>1145</v>
      </c>
      <c r="J4142" s="55">
        <v>39630</v>
      </c>
    </row>
    <row r="4143" spans="1:10" x14ac:dyDescent="0.3">
      <c r="A4143" s="54" t="s">
        <v>1332</v>
      </c>
      <c r="B4143" s="54">
        <v>6976</v>
      </c>
      <c r="C4143" s="56" t="s">
        <v>23</v>
      </c>
      <c r="D4143" s="54" t="s">
        <v>1328</v>
      </c>
      <c r="E4143" s="54">
        <v>5192</v>
      </c>
      <c r="F4143" s="54" t="s">
        <v>1146</v>
      </c>
      <c r="G4143" s="54">
        <v>2719917.378</v>
      </c>
      <c r="H4143" s="54">
        <v>1095737.061</v>
      </c>
      <c r="I4143" s="54" t="s">
        <v>1145</v>
      </c>
      <c r="J4143" s="55">
        <v>39630</v>
      </c>
    </row>
    <row r="4144" spans="1:10" x14ac:dyDescent="0.3">
      <c r="A4144" s="54" t="s">
        <v>1331</v>
      </c>
      <c r="B4144" s="54">
        <v>6977</v>
      </c>
      <c r="C4144" s="56" t="s">
        <v>23</v>
      </c>
      <c r="D4144" s="54" t="s">
        <v>1328</v>
      </c>
      <c r="E4144" s="54">
        <v>5192</v>
      </c>
      <c r="F4144" s="54" t="s">
        <v>1146</v>
      </c>
      <c r="G4144" s="54">
        <v>2719010.1719999998</v>
      </c>
      <c r="H4144" s="54">
        <v>1096149.902</v>
      </c>
      <c r="I4144" s="54" t="s">
        <v>1145</v>
      </c>
      <c r="J4144" s="55">
        <v>39630</v>
      </c>
    </row>
    <row r="4145" spans="1:10" x14ac:dyDescent="0.3">
      <c r="A4145" s="54" t="s">
        <v>1330</v>
      </c>
      <c r="B4145" s="54">
        <v>6978</v>
      </c>
      <c r="C4145" s="56" t="s">
        <v>23</v>
      </c>
      <c r="D4145" s="54" t="s">
        <v>1328</v>
      </c>
      <c r="E4145" s="54">
        <v>5192</v>
      </c>
      <c r="F4145" s="54" t="s">
        <v>1146</v>
      </c>
      <c r="G4145" s="54">
        <v>2721511.6940000001</v>
      </c>
      <c r="H4145" s="54">
        <v>1096639.192</v>
      </c>
      <c r="I4145" s="54" t="s">
        <v>1145</v>
      </c>
      <c r="J4145" s="55">
        <v>39630</v>
      </c>
    </row>
    <row r="4146" spans="1:10" x14ac:dyDescent="0.3">
      <c r="A4146" s="54" t="s">
        <v>1329</v>
      </c>
      <c r="B4146" s="54">
        <v>6979</v>
      </c>
      <c r="C4146" s="56" t="s">
        <v>23</v>
      </c>
      <c r="D4146" s="54" t="s">
        <v>1328</v>
      </c>
      <c r="E4146" s="54">
        <v>5192</v>
      </c>
      <c r="F4146" s="54" t="s">
        <v>1146</v>
      </c>
      <c r="G4146" s="54">
        <v>2720841.8650000002</v>
      </c>
      <c r="H4146" s="54">
        <v>1097527.6140000001</v>
      </c>
      <c r="I4146" s="54" t="s">
        <v>1145</v>
      </c>
      <c r="J4146" s="55">
        <v>39630</v>
      </c>
    </row>
    <row r="4147" spans="1:10" x14ac:dyDescent="0.3">
      <c r="A4147" s="54" t="s">
        <v>1272</v>
      </c>
      <c r="B4147" s="54">
        <v>6980</v>
      </c>
      <c r="C4147" s="56" t="s">
        <v>23</v>
      </c>
      <c r="D4147" s="54" t="s">
        <v>1266</v>
      </c>
      <c r="E4147" s="54">
        <v>5239</v>
      </c>
      <c r="F4147" s="54" t="s">
        <v>1146</v>
      </c>
      <c r="G4147" s="54">
        <v>2708471.51</v>
      </c>
      <c r="H4147" s="54">
        <v>1094674.581</v>
      </c>
      <c r="I4147" s="54" t="s">
        <v>1145</v>
      </c>
      <c r="J4147" s="55">
        <v>39630</v>
      </c>
    </row>
    <row r="4148" spans="1:10" x14ac:dyDescent="0.3">
      <c r="A4148" s="54" t="s">
        <v>1187</v>
      </c>
      <c r="B4148" s="54">
        <v>6981</v>
      </c>
      <c r="C4148" s="54">
        <v>16</v>
      </c>
      <c r="D4148" s="54" t="s">
        <v>1181</v>
      </c>
      <c r="E4148" s="54">
        <v>5395</v>
      </c>
      <c r="F4148" s="54" t="s">
        <v>1146</v>
      </c>
      <c r="G4148" s="54">
        <v>2708590.429</v>
      </c>
      <c r="H4148" s="54">
        <v>1096406.5819999999</v>
      </c>
      <c r="I4148" s="54" t="s">
        <v>1145</v>
      </c>
      <c r="J4148" s="55">
        <v>39630</v>
      </c>
    </row>
    <row r="4149" spans="1:10" x14ac:dyDescent="0.3">
      <c r="A4149" s="54" t="s">
        <v>1189</v>
      </c>
      <c r="B4149" s="54">
        <v>6981</v>
      </c>
      <c r="C4149" s="54">
        <v>11</v>
      </c>
      <c r="D4149" s="54" t="s">
        <v>1181</v>
      </c>
      <c r="E4149" s="54">
        <v>5395</v>
      </c>
      <c r="F4149" s="54" t="s">
        <v>1146</v>
      </c>
      <c r="G4149" s="54">
        <v>2707645.8879999998</v>
      </c>
      <c r="H4149" s="54">
        <v>1097632.3259999999</v>
      </c>
      <c r="I4149" s="54" t="s">
        <v>1145</v>
      </c>
      <c r="J4149" s="55">
        <v>39630</v>
      </c>
    </row>
    <row r="4150" spans="1:10" x14ac:dyDescent="0.3">
      <c r="A4150" s="54" t="s">
        <v>1189</v>
      </c>
      <c r="B4150" s="54">
        <v>6981</v>
      </c>
      <c r="C4150" s="54">
        <v>11</v>
      </c>
      <c r="D4150" s="54" t="s">
        <v>1181</v>
      </c>
      <c r="E4150" s="54">
        <v>5395</v>
      </c>
      <c r="F4150" s="54" t="s">
        <v>1146</v>
      </c>
      <c r="G4150" s="54">
        <v>2709494.2250000001</v>
      </c>
      <c r="H4150" s="54">
        <v>1095179.43</v>
      </c>
      <c r="I4150" s="54" t="s">
        <v>1145</v>
      </c>
      <c r="J4150" s="55">
        <v>39630</v>
      </c>
    </row>
    <row r="4151" spans="1:10" x14ac:dyDescent="0.3">
      <c r="A4151" s="54" t="s">
        <v>1186</v>
      </c>
      <c r="B4151" s="54">
        <v>6981</v>
      </c>
      <c r="C4151" s="54">
        <v>17</v>
      </c>
      <c r="D4151" s="54" t="s">
        <v>1181</v>
      </c>
      <c r="E4151" s="54">
        <v>5395</v>
      </c>
      <c r="F4151" s="54" t="s">
        <v>1146</v>
      </c>
      <c r="G4151" s="54">
        <v>2707961.4109999998</v>
      </c>
      <c r="H4151" s="54">
        <v>1095608.5490000001</v>
      </c>
      <c r="I4151" s="54" t="s">
        <v>1145</v>
      </c>
      <c r="J4151" s="55">
        <v>44228</v>
      </c>
    </row>
    <row r="4152" spans="1:10" x14ac:dyDescent="0.3">
      <c r="A4152" s="54" t="s">
        <v>1188</v>
      </c>
      <c r="B4152" s="54">
        <v>6981</v>
      </c>
      <c r="C4152" s="54">
        <v>15</v>
      </c>
      <c r="D4152" s="54" t="s">
        <v>1181</v>
      </c>
      <c r="E4152" s="54">
        <v>5395</v>
      </c>
      <c r="F4152" s="54" t="s">
        <v>1146</v>
      </c>
      <c r="G4152" s="54">
        <v>2707969.9389999998</v>
      </c>
      <c r="H4152" s="54">
        <v>1097372.544</v>
      </c>
      <c r="I4152" s="54" t="s">
        <v>1145</v>
      </c>
      <c r="J4152" s="55">
        <v>39630</v>
      </c>
    </row>
    <row r="4153" spans="1:10" x14ac:dyDescent="0.3">
      <c r="A4153" s="54" t="s">
        <v>1320</v>
      </c>
      <c r="B4153" s="54">
        <v>6982</v>
      </c>
      <c r="C4153" s="56" t="s">
        <v>23</v>
      </c>
      <c r="D4153" s="54" t="s">
        <v>1320</v>
      </c>
      <c r="E4153" s="54">
        <v>5141</v>
      </c>
      <c r="F4153" s="54" t="s">
        <v>1146</v>
      </c>
      <c r="G4153" s="54">
        <v>2713454.5890000002</v>
      </c>
      <c r="H4153" s="54">
        <v>1095720.5830000001</v>
      </c>
      <c r="I4153" s="54" t="s">
        <v>1145</v>
      </c>
      <c r="J4153" s="55">
        <v>39630</v>
      </c>
    </row>
    <row r="4154" spans="1:10" x14ac:dyDescent="0.3">
      <c r="A4154" s="54" t="s">
        <v>1320</v>
      </c>
      <c r="B4154" s="54">
        <v>6982</v>
      </c>
      <c r="C4154" s="56" t="s">
        <v>23</v>
      </c>
      <c r="D4154" s="54" t="s">
        <v>1327</v>
      </c>
      <c r="E4154" s="54">
        <v>5151</v>
      </c>
      <c r="F4154" s="54" t="s">
        <v>1146</v>
      </c>
      <c r="G4154" s="54">
        <v>2714028.912</v>
      </c>
      <c r="H4154" s="54">
        <v>1095977.983</v>
      </c>
      <c r="I4154" s="54" t="s">
        <v>1145</v>
      </c>
      <c r="J4154" s="55">
        <v>39630</v>
      </c>
    </row>
    <row r="4155" spans="1:10" x14ac:dyDescent="0.3">
      <c r="A4155" s="54" t="s">
        <v>1320</v>
      </c>
      <c r="B4155" s="54">
        <v>6982</v>
      </c>
      <c r="C4155" s="56" t="s">
        <v>23</v>
      </c>
      <c r="D4155" s="54" t="s">
        <v>1319</v>
      </c>
      <c r="E4155" s="54">
        <v>5205</v>
      </c>
      <c r="F4155" s="54" t="s">
        <v>1146</v>
      </c>
      <c r="G4155" s="54">
        <v>2713848.2820000001</v>
      </c>
      <c r="H4155" s="54">
        <v>1095286.493</v>
      </c>
      <c r="I4155" s="54" t="s">
        <v>1145</v>
      </c>
      <c r="J4155" s="55">
        <v>39630</v>
      </c>
    </row>
    <row r="4156" spans="1:10" x14ac:dyDescent="0.3">
      <c r="A4156" s="54" t="s">
        <v>1318</v>
      </c>
      <c r="B4156" s="54">
        <v>6983</v>
      </c>
      <c r="C4156" s="56" t="s">
        <v>23</v>
      </c>
      <c r="D4156" s="54" t="s">
        <v>1318</v>
      </c>
      <c r="E4156" s="54">
        <v>5193</v>
      </c>
      <c r="F4156" s="54" t="s">
        <v>1146</v>
      </c>
      <c r="G4156" s="54">
        <v>2712214.4530000002</v>
      </c>
      <c r="H4156" s="54">
        <v>1093335.872</v>
      </c>
      <c r="I4156" s="54" t="s">
        <v>1145</v>
      </c>
      <c r="J4156" s="55">
        <v>39630</v>
      </c>
    </row>
    <row r="4157" spans="1:10" x14ac:dyDescent="0.3">
      <c r="A4157" s="54" t="s">
        <v>1318</v>
      </c>
      <c r="B4157" s="54">
        <v>6983</v>
      </c>
      <c r="C4157" s="56" t="s">
        <v>23</v>
      </c>
      <c r="D4157" s="54" t="s">
        <v>1317</v>
      </c>
      <c r="E4157" s="54">
        <v>5206</v>
      </c>
      <c r="F4157" s="54" t="s">
        <v>1146</v>
      </c>
      <c r="G4157" s="54">
        <v>2711492.9730000002</v>
      </c>
      <c r="H4157" s="54">
        <v>1093551.8049999999</v>
      </c>
      <c r="I4157" s="54" t="s">
        <v>1145</v>
      </c>
      <c r="J4157" s="55">
        <v>39630</v>
      </c>
    </row>
    <row r="4158" spans="1:10" x14ac:dyDescent="0.3">
      <c r="A4158" s="54" t="s">
        <v>1313</v>
      </c>
      <c r="B4158" s="54">
        <v>6984</v>
      </c>
      <c r="C4158" s="56" t="s">
        <v>23</v>
      </c>
      <c r="D4158" s="54" t="s">
        <v>1313</v>
      </c>
      <c r="E4158" s="54">
        <v>5216</v>
      </c>
      <c r="F4158" s="54" t="s">
        <v>1146</v>
      </c>
      <c r="G4158" s="54">
        <v>2710487.0320000001</v>
      </c>
      <c r="H4158" s="54">
        <v>1093280.1850000001</v>
      </c>
      <c r="I4158" s="54" t="s">
        <v>1145</v>
      </c>
      <c r="J4158" s="55">
        <v>39630</v>
      </c>
    </row>
    <row r="4159" spans="1:10" x14ac:dyDescent="0.3">
      <c r="A4159" s="54" t="s">
        <v>1183</v>
      </c>
      <c r="B4159" s="54">
        <v>6986</v>
      </c>
      <c r="C4159" s="56" t="s">
        <v>44</v>
      </c>
      <c r="D4159" s="54" t="s">
        <v>1181</v>
      </c>
      <c r="E4159" s="54">
        <v>5395</v>
      </c>
      <c r="F4159" s="54" t="s">
        <v>1146</v>
      </c>
      <c r="G4159" s="54">
        <v>2710170.662</v>
      </c>
      <c r="H4159" s="54">
        <v>1095131.675</v>
      </c>
      <c r="I4159" s="54" t="s">
        <v>1145</v>
      </c>
      <c r="J4159" s="55">
        <v>39630</v>
      </c>
    </row>
    <row r="4160" spans="1:10" x14ac:dyDescent="0.3">
      <c r="A4160" s="54" t="s">
        <v>1184</v>
      </c>
      <c r="B4160" s="54">
        <v>6986</v>
      </c>
      <c r="C4160" s="56" t="s">
        <v>46</v>
      </c>
      <c r="D4160" s="54" t="s">
        <v>1181</v>
      </c>
      <c r="E4160" s="54">
        <v>5395</v>
      </c>
      <c r="F4160" s="54" t="s">
        <v>1146</v>
      </c>
      <c r="G4160" s="54">
        <v>2709385.0929999999</v>
      </c>
      <c r="H4160" s="54">
        <v>1098474.108</v>
      </c>
      <c r="I4160" s="54" t="s">
        <v>1145</v>
      </c>
      <c r="J4160" s="55">
        <v>39630</v>
      </c>
    </row>
    <row r="4161" spans="1:10" x14ac:dyDescent="0.3">
      <c r="A4161" s="54" t="s">
        <v>1185</v>
      </c>
      <c r="B4161" s="54">
        <v>6986</v>
      </c>
      <c r="C4161" s="56" t="s">
        <v>23</v>
      </c>
      <c r="D4161" s="54" t="s">
        <v>1181</v>
      </c>
      <c r="E4161" s="54">
        <v>5395</v>
      </c>
      <c r="F4161" s="54" t="s">
        <v>1146</v>
      </c>
      <c r="G4161" s="54">
        <v>2708897.5079999999</v>
      </c>
      <c r="H4161" s="54">
        <v>1097435.5930000001</v>
      </c>
      <c r="I4161" s="54" t="s">
        <v>1145</v>
      </c>
      <c r="J4161" s="55">
        <v>39630</v>
      </c>
    </row>
    <row r="4162" spans="1:10" x14ac:dyDescent="0.3">
      <c r="A4162" s="54" t="s">
        <v>1366</v>
      </c>
      <c r="B4162" s="54">
        <v>6987</v>
      </c>
      <c r="C4162" s="56" t="s">
        <v>23</v>
      </c>
      <c r="D4162" s="54" t="s">
        <v>1366</v>
      </c>
      <c r="E4162" s="54">
        <v>5171</v>
      </c>
      <c r="F4162" s="54" t="s">
        <v>1146</v>
      </c>
      <c r="G4162" s="54">
        <v>2711598.5720000002</v>
      </c>
      <c r="H4162" s="54">
        <v>1092021.6780000001</v>
      </c>
      <c r="I4162" s="54" t="s">
        <v>1145</v>
      </c>
      <c r="J4162" s="55">
        <v>39630</v>
      </c>
    </row>
    <row r="4163" spans="1:10" x14ac:dyDescent="0.3">
      <c r="A4163" s="54" t="s">
        <v>1271</v>
      </c>
      <c r="B4163" s="54">
        <v>6988</v>
      </c>
      <c r="C4163" s="56" t="s">
        <v>23</v>
      </c>
      <c r="D4163" s="54" t="s">
        <v>1266</v>
      </c>
      <c r="E4163" s="54">
        <v>5239</v>
      </c>
      <c r="F4163" s="54" t="s">
        <v>1146</v>
      </c>
      <c r="G4163" s="54">
        <v>2710077.9479999999</v>
      </c>
      <c r="H4163" s="54">
        <v>1092083.4539999999</v>
      </c>
      <c r="I4163" s="54" t="s">
        <v>1145</v>
      </c>
      <c r="J4163" s="55">
        <v>39630</v>
      </c>
    </row>
    <row r="4164" spans="1:10" x14ac:dyDescent="0.3">
      <c r="A4164" s="54" t="s">
        <v>1270</v>
      </c>
      <c r="B4164" s="54">
        <v>6989</v>
      </c>
      <c r="C4164" s="56" t="s">
        <v>23</v>
      </c>
      <c r="D4164" s="54" t="s">
        <v>1266</v>
      </c>
      <c r="E4164" s="54">
        <v>5239</v>
      </c>
      <c r="F4164" s="54" t="s">
        <v>1146</v>
      </c>
      <c r="G4164" s="54">
        <v>2709270.2560000001</v>
      </c>
      <c r="H4164" s="54">
        <v>1093276.1510000001</v>
      </c>
      <c r="I4164" s="54" t="s">
        <v>1145</v>
      </c>
      <c r="J4164" s="55">
        <v>39630</v>
      </c>
    </row>
    <row r="4165" spans="1:10" x14ac:dyDescent="0.3">
      <c r="A4165" s="54" t="s">
        <v>1377</v>
      </c>
      <c r="B4165" s="54">
        <v>6990</v>
      </c>
      <c r="C4165" s="56" t="s">
        <v>23</v>
      </c>
      <c r="D4165" s="54" t="s">
        <v>1320</v>
      </c>
      <c r="E4165" s="54">
        <v>5141</v>
      </c>
      <c r="F4165" s="54" t="s">
        <v>1146</v>
      </c>
      <c r="G4165" s="54">
        <v>2712566.1370000001</v>
      </c>
      <c r="H4165" s="54">
        <v>1094539.0759999999</v>
      </c>
      <c r="I4165" s="54" t="s">
        <v>1145</v>
      </c>
      <c r="J4165" s="55">
        <v>39630</v>
      </c>
    </row>
    <row r="4166" spans="1:10" x14ac:dyDescent="0.3">
      <c r="A4166" s="54" t="s">
        <v>1317</v>
      </c>
      <c r="B4166" s="54">
        <v>6991</v>
      </c>
      <c r="C4166" s="56" t="s">
        <v>23</v>
      </c>
      <c r="D4166" s="54" t="s">
        <v>1317</v>
      </c>
      <c r="E4166" s="54">
        <v>5206</v>
      </c>
      <c r="F4166" s="54" t="s">
        <v>1146</v>
      </c>
      <c r="G4166" s="54">
        <v>2711558.1830000002</v>
      </c>
      <c r="H4166" s="54">
        <v>1093913.916</v>
      </c>
      <c r="I4166" s="54" t="s">
        <v>1145</v>
      </c>
      <c r="J4166" s="55">
        <v>39630</v>
      </c>
    </row>
    <row r="4167" spans="1:10" x14ac:dyDescent="0.3">
      <c r="A4167" s="54" t="s">
        <v>1369</v>
      </c>
      <c r="B4167" s="54">
        <v>6992</v>
      </c>
      <c r="C4167" s="56" t="s">
        <v>54</v>
      </c>
      <c r="D4167" s="54" t="s">
        <v>1320</v>
      </c>
      <c r="E4167" s="54">
        <v>5141</v>
      </c>
      <c r="F4167" s="54" t="s">
        <v>1146</v>
      </c>
      <c r="G4167" s="54">
        <v>2712865.7489999998</v>
      </c>
      <c r="H4167" s="54">
        <v>1095657.388</v>
      </c>
      <c r="I4167" s="54" t="s">
        <v>1145</v>
      </c>
      <c r="J4167" s="55">
        <v>39630</v>
      </c>
    </row>
    <row r="4168" spans="1:10" x14ac:dyDescent="0.3">
      <c r="A4168" s="54" t="s">
        <v>1369</v>
      </c>
      <c r="B4168" s="54">
        <v>6992</v>
      </c>
      <c r="C4168" s="56" t="s">
        <v>54</v>
      </c>
      <c r="D4168" s="54" t="s">
        <v>1327</v>
      </c>
      <c r="E4168" s="54">
        <v>5151</v>
      </c>
      <c r="F4168" s="54" t="s">
        <v>1146</v>
      </c>
      <c r="G4168" s="54">
        <v>2712475.8050000002</v>
      </c>
      <c r="H4168" s="54">
        <v>1095560.683</v>
      </c>
      <c r="I4168" s="54" t="s">
        <v>1145</v>
      </c>
      <c r="J4168" s="55">
        <v>39630</v>
      </c>
    </row>
    <row r="4169" spans="1:10" x14ac:dyDescent="0.3">
      <c r="A4169" s="54" t="s">
        <v>1369</v>
      </c>
      <c r="B4169" s="54">
        <v>6992</v>
      </c>
      <c r="C4169" s="56" t="s">
        <v>54</v>
      </c>
      <c r="D4169" s="54" t="s">
        <v>1368</v>
      </c>
      <c r="E4169" s="54">
        <v>5161</v>
      </c>
      <c r="F4169" s="54" t="s">
        <v>1146</v>
      </c>
      <c r="G4169" s="54">
        <v>2712948.3760000002</v>
      </c>
      <c r="H4169" s="54">
        <v>1096805.341</v>
      </c>
      <c r="I4169" s="54" t="s">
        <v>1145</v>
      </c>
      <c r="J4169" s="55">
        <v>39630</v>
      </c>
    </row>
    <row r="4170" spans="1:10" x14ac:dyDescent="0.3">
      <c r="A4170" s="54" t="s">
        <v>1292</v>
      </c>
      <c r="B4170" s="54">
        <v>6992</v>
      </c>
      <c r="C4170" s="56" t="s">
        <v>23</v>
      </c>
      <c r="D4170" s="54" t="s">
        <v>1320</v>
      </c>
      <c r="E4170" s="54">
        <v>5141</v>
      </c>
      <c r="F4170" s="54" t="s">
        <v>1146</v>
      </c>
      <c r="G4170" s="54">
        <v>2712356.1669999999</v>
      </c>
      <c r="H4170" s="54">
        <v>1094653.9609999999</v>
      </c>
      <c r="I4170" s="54" t="s">
        <v>1145</v>
      </c>
      <c r="J4170" s="55">
        <v>39630</v>
      </c>
    </row>
    <row r="4171" spans="1:10" x14ac:dyDescent="0.3">
      <c r="A4171" s="54" t="s">
        <v>1292</v>
      </c>
      <c r="B4171" s="54">
        <v>6992</v>
      </c>
      <c r="C4171" s="56" t="s">
        <v>23</v>
      </c>
      <c r="D4171" s="54" t="s">
        <v>1292</v>
      </c>
      <c r="E4171" s="54">
        <v>5230</v>
      </c>
      <c r="F4171" s="54" t="s">
        <v>1146</v>
      </c>
      <c r="G4171" s="54">
        <v>2711698.7080000001</v>
      </c>
      <c r="H4171" s="54">
        <v>1094719.996</v>
      </c>
      <c r="I4171" s="54" t="s">
        <v>1145</v>
      </c>
      <c r="J4171" s="55">
        <v>39630</v>
      </c>
    </row>
    <row r="4172" spans="1:10" x14ac:dyDescent="0.3">
      <c r="A4172" s="54" t="s">
        <v>1373</v>
      </c>
      <c r="B4172" s="54">
        <v>6993</v>
      </c>
      <c r="C4172" s="56" t="s">
        <v>23</v>
      </c>
      <c r="D4172" s="54" t="s">
        <v>1327</v>
      </c>
      <c r="E4172" s="54">
        <v>5151</v>
      </c>
      <c r="F4172" s="54" t="s">
        <v>1146</v>
      </c>
      <c r="G4172" s="54">
        <v>2711476.9849999999</v>
      </c>
      <c r="H4172" s="54">
        <v>1095915.642</v>
      </c>
      <c r="I4172" s="54" t="s">
        <v>1145</v>
      </c>
      <c r="J4172" s="55">
        <v>39630</v>
      </c>
    </row>
    <row r="4173" spans="1:10" x14ac:dyDescent="0.3">
      <c r="A4173" s="54" t="s">
        <v>1376</v>
      </c>
      <c r="B4173" s="54">
        <v>6994</v>
      </c>
      <c r="C4173" s="56" t="s">
        <v>23</v>
      </c>
      <c r="D4173" s="54" t="s">
        <v>1376</v>
      </c>
      <c r="E4173" s="54">
        <v>5143</v>
      </c>
      <c r="F4173" s="54" t="s">
        <v>1146</v>
      </c>
      <c r="G4173" s="54">
        <v>2711079.9870000002</v>
      </c>
      <c r="H4173" s="54">
        <v>1097251.909</v>
      </c>
      <c r="I4173" s="54" t="s">
        <v>1145</v>
      </c>
      <c r="J4173" s="55">
        <v>39630</v>
      </c>
    </row>
    <row r="4174" spans="1:10" x14ac:dyDescent="0.3">
      <c r="A4174" s="54" t="s">
        <v>1269</v>
      </c>
      <c r="B4174" s="54">
        <v>6995</v>
      </c>
      <c r="C4174" s="56" t="s">
        <v>46</v>
      </c>
      <c r="D4174" s="54" t="s">
        <v>1266</v>
      </c>
      <c r="E4174" s="54">
        <v>5239</v>
      </c>
      <c r="F4174" s="54" t="s">
        <v>1146</v>
      </c>
      <c r="G4174" s="54">
        <v>2707932.4440000001</v>
      </c>
      <c r="H4174" s="54">
        <v>1094031.905</v>
      </c>
      <c r="I4174" s="54" t="s">
        <v>1145</v>
      </c>
      <c r="J4174" s="55">
        <v>39630</v>
      </c>
    </row>
    <row r="4175" spans="1:10" x14ac:dyDescent="0.3">
      <c r="A4175" s="54" t="s">
        <v>1268</v>
      </c>
      <c r="B4175" s="54">
        <v>6997</v>
      </c>
      <c r="C4175" s="56" t="s">
        <v>23</v>
      </c>
      <c r="D4175" s="54" t="s">
        <v>1266</v>
      </c>
      <c r="E4175" s="54">
        <v>5239</v>
      </c>
      <c r="F4175" s="54" t="s">
        <v>1146</v>
      </c>
      <c r="G4175" s="54">
        <v>2706769.1779999998</v>
      </c>
      <c r="H4175" s="54">
        <v>1095559.2549999999</v>
      </c>
      <c r="I4175" s="54" t="s">
        <v>1145</v>
      </c>
      <c r="J4175" s="55">
        <v>39630</v>
      </c>
    </row>
    <row r="4176" spans="1:10" x14ac:dyDescent="0.3">
      <c r="A4176" s="54" t="s">
        <v>1267</v>
      </c>
      <c r="B4176" s="54">
        <v>6998</v>
      </c>
      <c r="C4176" s="56" t="s">
        <v>54</v>
      </c>
      <c r="D4176" s="54" t="s">
        <v>1266</v>
      </c>
      <c r="E4176" s="54">
        <v>5239</v>
      </c>
      <c r="F4176" s="54" t="s">
        <v>1146</v>
      </c>
      <c r="G4176" s="54">
        <v>2705662.7880000002</v>
      </c>
      <c r="H4176" s="54">
        <v>1094940.26</v>
      </c>
      <c r="I4176" s="54" t="s">
        <v>1145</v>
      </c>
      <c r="J4176" s="55">
        <v>43101</v>
      </c>
    </row>
    <row r="4177" spans="1:10" x14ac:dyDescent="0.3">
      <c r="A4177" s="54" t="s">
        <v>1182</v>
      </c>
      <c r="B4177" s="54">
        <v>6999</v>
      </c>
      <c r="C4177" s="56" t="s">
        <v>23</v>
      </c>
      <c r="D4177" s="54" t="s">
        <v>1181</v>
      </c>
      <c r="E4177" s="54">
        <v>5395</v>
      </c>
      <c r="F4177" s="54" t="s">
        <v>1146</v>
      </c>
      <c r="G4177" s="54">
        <v>2706644.0430000001</v>
      </c>
      <c r="H4177" s="54">
        <v>1096927.0190000001</v>
      </c>
      <c r="I4177" s="54" t="s">
        <v>1145</v>
      </c>
      <c r="J4177" s="55">
        <v>39630</v>
      </c>
    </row>
    <row r="4178" spans="1:10" x14ac:dyDescent="0.3">
      <c r="A4178" s="54" t="s">
        <v>2083</v>
      </c>
      <c r="B4178" s="54">
        <v>7000</v>
      </c>
      <c r="C4178" s="56" t="s">
        <v>23</v>
      </c>
      <c r="D4178" s="54" t="s">
        <v>2083</v>
      </c>
      <c r="E4178" s="54">
        <v>3901</v>
      </c>
      <c r="F4178" s="54" t="s">
        <v>2011</v>
      </c>
      <c r="G4178" s="54">
        <v>2759666.0639999998</v>
      </c>
      <c r="H4178" s="54">
        <v>1191898.3640000001</v>
      </c>
      <c r="I4178" s="54" t="s">
        <v>21</v>
      </c>
      <c r="J4178" s="55">
        <v>39630</v>
      </c>
    </row>
    <row r="4179" spans="1:10" x14ac:dyDescent="0.3">
      <c r="A4179" s="54" t="s">
        <v>2083</v>
      </c>
      <c r="B4179" s="54">
        <v>7000</v>
      </c>
      <c r="C4179" s="56" t="s">
        <v>23</v>
      </c>
      <c r="D4179" s="54" t="s">
        <v>2079</v>
      </c>
      <c r="E4179" s="54">
        <v>3911</v>
      </c>
      <c r="F4179" s="54" t="s">
        <v>2011</v>
      </c>
      <c r="G4179" s="54">
        <v>2760842.6630000002</v>
      </c>
      <c r="H4179" s="54">
        <v>1188991.196</v>
      </c>
      <c r="I4179" s="54" t="s">
        <v>21</v>
      </c>
      <c r="J4179" s="55">
        <v>39630</v>
      </c>
    </row>
    <row r="4180" spans="1:10" x14ac:dyDescent="0.3">
      <c r="A4180" s="54" t="s">
        <v>2203</v>
      </c>
      <c r="B4180" s="54">
        <v>7012</v>
      </c>
      <c r="C4180" s="56" t="s">
        <v>23</v>
      </c>
      <c r="D4180" s="54" t="s">
        <v>2203</v>
      </c>
      <c r="E4180" s="54">
        <v>3731</v>
      </c>
      <c r="F4180" s="54" t="s">
        <v>2011</v>
      </c>
      <c r="G4180" s="54">
        <v>2754289.6860000002</v>
      </c>
      <c r="H4180" s="54">
        <v>1191882.605</v>
      </c>
      <c r="I4180" s="54" t="s">
        <v>21</v>
      </c>
      <c r="J4180" s="55">
        <v>39630</v>
      </c>
    </row>
    <row r="4181" spans="1:10" x14ac:dyDescent="0.3">
      <c r="A4181" s="54" t="s">
        <v>2205</v>
      </c>
      <c r="B4181" s="54">
        <v>7013</v>
      </c>
      <c r="C4181" s="56" t="s">
        <v>23</v>
      </c>
      <c r="D4181" s="54" t="s">
        <v>2205</v>
      </c>
      <c r="E4181" s="54">
        <v>3722</v>
      </c>
      <c r="F4181" s="54" t="s">
        <v>2011</v>
      </c>
      <c r="G4181" s="54">
        <v>2753557.673</v>
      </c>
      <c r="H4181" s="54">
        <v>1187353.665</v>
      </c>
      <c r="I4181" s="54" t="s">
        <v>2024</v>
      </c>
      <c r="J4181" s="55">
        <v>39630</v>
      </c>
    </row>
    <row r="4182" spans="1:10" x14ac:dyDescent="0.3">
      <c r="A4182" s="54" t="s">
        <v>2195</v>
      </c>
      <c r="B4182" s="54">
        <v>7014</v>
      </c>
      <c r="C4182" s="56" t="s">
        <v>23</v>
      </c>
      <c r="D4182" s="54" t="s">
        <v>2195</v>
      </c>
      <c r="E4182" s="54">
        <v>3734</v>
      </c>
      <c r="F4182" s="54" t="s">
        <v>2011</v>
      </c>
      <c r="G4182" s="54">
        <v>2743523.5419999999</v>
      </c>
      <c r="H4182" s="54">
        <v>1193588.26</v>
      </c>
      <c r="I4182" s="54" t="s">
        <v>2010</v>
      </c>
      <c r="J4182" s="55">
        <v>39630</v>
      </c>
    </row>
    <row r="4183" spans="1:10" x14ac:dyDescent="0.3">
      <c r="A4183" s="54" t="s">
        <v>2197</v>
      </c>
      <c r="B4183" s="54">
        <v>7015</v>
      </c>
      <c r="C4183" s="56" t="s">
        <v>23</v>
      </c>
      <c r="D4183" s="54" t="s">
        <v>2197</v>
      </c>
      <c r="E4183" s="54">
        <v>3733</v>
      </c>
      <c r="F4183" s="54" t="s">
        <v>2011</v>
      </c>
      <c r="G4183" s="54">
        <v>2750287.372</v>
      </c>
      <c r="H4183" s="54">
        <v>1189898.9620000001</v>
      </c>
      <c r="I4183" s="54" t="s">
        <v>21</v>
      </c>
      <c r="J4183" s="55">
        <v>39630</v>
      </c>
    </row>
    <row r="4184" spans="1:10" x14ac:dyDescent="0.3">
      <c r="A4184" s="54" t="s">
        <v>2197</v>
      </c>
      <c r="B4184" s="54">
        <v>7015</v>
      </c>
      <c r="C4184" s="56" t="s">
        <v>23</v>
      </c>
      <c r="D4184" s="54" t="s">
        <v>2195</v>
      </c>
      <c r="E4184" s="54">
        <v>3734</v>
      </c>
      <c r="F4184" s="54" t="s">
        <v>2011</v>
      </c>
      <c r="G4184" s="54">
        <v>2748303.2149999999</v>
      </c>
      <c r="H4184" s="54">
        <v>1188268.0719999999</v>
      </c>
      <c r="I4184" s="54" t="s">
        <v>21</v>
      </c>
      <c r="J4184" s="55">
        <v>39630</v>
      </c>
    </row>
    <row r="4185" spans="1:10" x14ac:dyDescent="0.3">
      <c r="A4185" s="54" t="s">
        <v>2196</v>
      </c>
      <c r="B4185" s="54">
        <v>7016</v>
      </c>
      <c r="C4185" s="56" t="s">
        <v>23</v>
      </c>
      <c r="D4185" s="54" t="s">
        <v>2195</v>
      </c>
      <c r="E4185" s="54">
        <v>3734</v>
      </c>
      <c r="F4185" s="54" t="s">
        <v>2011</v>
      </c>
      <c r="G4185" s="54">
        <v>2744653.5639999998</v>
      </c>
      <c r="H4185" s="54">
        <v>1187395.9650000001</v>
      </c>
      <c r="I4185" s="54" t="s">
        <v>2010</v>
      </c>
      <c r="J4185" s="55">
        <v>39630</v>
      </c>
    </row>
    <row r="4186" spans="1:10" x14ac:dyDescent="0.3">
      <c r="A4186" s="54" t="s">
        <v>2202</v>
      </c>
      <c r="B4186" s="54">
        <v>7017</v>
      </c>
      <c r="C4186" s="56" t="s">
        <v>23</v>
      </c>
      <c r="D4186" s="54" t="s">
        <v>2199</v>
      </c>
      <c r="E4186" s="54">
        <v>3732</v>
      </c>
      <c r="F4186" s="54" t="s">
        <v>2011</v>
      </c>
      <c r="G4186" s="54">
        <v>2739542.3289999999</v>
      </c>
      <c r="H4186" s="54">
        <v>1190994.473</v>
      </c>
      <c r="I4186" s="54" t="s">
        <v>2010</v>
      </c>
      <c r="J4186" s="55">
        <v>39630</v>
      </c>
    </row>
    <row r="4187" spans="1:10" x14ac:dyDescent="0.3">
      <c r="A4187" s="54" t="s">
        <v>2201</v>
      </c>
      <c r="B4187" s="54">
        <v>7018</v>
      </c>
      <c r="C4187" s="56" t="s">
        <v>23</v>
      </c>
      <c r="D4187" s="54" t="s">
        <v>2199</v>
      </c>
      <c r="E4187" s="54">
        <v>3732</v>
      </c>
      <c r="F4187" s="54" t="s">
        <v>2011</v>
      </c>
      <c r="G4187" s="54">
        <v>2740910.997</v>
      </c>
      <c r="H4187" s="54">
        <v>1187567.47</v>
      </c>
      <c r="I4187" s="54" t="s">
        <v>2010</v>
      </c>
      <c r="J4187" s="55">
        <v>39630</v>
      </c>
    </row>
    <row r="4188" spans="1:10" x14ac:dyDescent="0.3">
      <c r="A4188" s="54" t="s">
        <v>2200</v>
      </c>
      <c r="B4188" s="54">
        <v>7019</v>
      </c>
      <c r="C4188" s="56" t="s">
        <v>23</v>
      </c>
      <c r="D4188" s="54" t="s">
        <v>2199</v>
      </c>
      <c r="E4188" s="54">
        <v>3732</v>
      </c>
      <c r="F4188" s="54" t="s">
        <v>2011</v>
      </c>
      <c r="G4188" s="54">
        <v>2743320.2629999998</v>
      </c>
      <c r="H4188" s="54">
        <v>1189885.0020000001</v>
      </c>
      <c r="I4188" s="54" t="s">
        <v>2010</v>
      </c>
      <c r="J4188" s="55">
        <v>39630</v>
      </c>
    </row>
    <row r="4189" spans="1:10" x14ac:dyDescent="0.3">
      <c r="A4189" s="54" t="s">
        <v>2087</v>
      </c>
      <c r="B4189" s="54">
        <v>7023</v>
      </c>
      <c r="C4189" s="56" t="s">
        <v>23</v>
      </c>
      <c r="D4189" s="54" t="s">
        <v>2083</v>
      </c>
      <c r="E4189" s="54">
        <v>3901</v>
      </c>
      <c r="F4189" s="54" t="s">
        <v>2011</v>
      </c>
      <c r="G4189" s="54">
        <v>2757008.3670000001</v>
      </c>
      <c r="H4189" s="54">
        <v>1194057.0209999999</v>
      </c>
      <c r="I4189" s="54" t="s">
        <v>21</v>
      </c>
      <c r="J4189" s="55">
        <v>39630</v>
      </c>
    </row>
    <row r="4190" spans="1:10" x14ac:dyDescent="0.3">
      <c r="A4190" s="54" t="s">
        <v>2086</v>
      </c>
      <c r="B4190" s="54">
        <v>7026</v>
      </c>
      <c r="C4190" s="56" t="s">
        <v>23</v>
      </c>
      <c r="D4190" s="54" t="s">
        <v>2083</v>
      </c>
      <c r="E4190" s="54">
        <v>3901</v>
      </c>
      <c r="F4190" s="54" t="s">
        <v>2011</v>
      </c>
      <c r="G4190" s="54">
        <v>2762551.335</v>
      </c>
      <c r="H4190" s="54">
        <v>1190282.2709999999</v>
      </c>
      <c r="I4190" s="54" t="s">
        <v>21</v>
      </c>
      <c r="J4190" s="55">
        <v>39630</v>
      </c>
    </row>
    <row r="4191" spans="1:10" x14ac:dyDescent="0.3">
      <c r="A4191" s="54" t="s">
        <v>2076</v>
      </c>
      <c r="B4191" s="54">
        <v>7027</v>
      </c>
      <c r="C4191" s="56" t="s">
        <v>44</v>
      </c>
      <c r="D4191" s="54" t="s">
        <v>2068</v>
      </c>
      <c r="E4191" s="54">
        <v>3921</v>
      </c>
      <c r="F4191" s="54" t="s">
        <v>2011</v>
      </c>
      <c r="G4191" s="54">
        <v>2764951.3480000002</v>
      </c>
      <c r="H4191" s="54">
        <v>1191854.9950000001</v>
      </c>
      <c r="I4191" s="54" t="s">
        <v>21</v>
      </c>
      <c r="J4191" s="55">
        <v>39630</v>
      </c>
    </row>
    <row r="4192" spans="1:10" x14ac:dyDescent="0.3">
      <c r="A4192" s="54" t="s">
        <v>2078</v>
      </c>
      <c r="B4192" s="54">
        <v>7027</v>
      </c>
      <c r="C4192" s="56" t="s">
        <v>23</v>
      </c>
      <c r="D4192" s="54" t="s">
        <v>2068</v>
      </c>
      <c r="E4192" s="54">
        <v>3921</v>
      </c>
      <c r="F4192" s="54" t="s">
        <v>2011</v>
      </c>
      <c r="G4192" s="54">
        <v>2766033.452</v>
      </c>
      <c r="H4192" s="54">
        <v>1191022.196</v>
      </c>
      <c r="I4192" s="54" t="s">
        <v>21</v>
      </c>
      <c r="J4192" s="55">
        <v>39630</v>
      </c>
    </row>
    <row r="4193" spans="1:10" x14ac:dyDescent="0.3">
      <c r="A4193" s="54" t="s">
        <v>2077</v>
      </c>
      <c r="B4193" s="54">
        <v>7027</v>
      </c>
      <c r="C4193" s="56" t="s">
        <v>54</v>
      </c>
      <c r="D4193" s="54" t="s">
        <v>2068</v>
      </c>
      <c r="E4193" s="54">
        <v>3921</v>
      </c>
      <c r="F4193" s="54" t="s">
        <v>2011</v>
      </c>
      <c r="G4193" s="54">
        <v>2766586.4010000001</v>
      </c>
      <c r="H4193" s="54">
        <v>1189572.699</v>
      </c>
      <c r="I4193" s="54" t="s">
        <v>21</v>
      </c>
      <c r="J4193" s="55">
        <v>39630</v>
      </c>
    </row>
    <row r="4194" spans="1:10" x14ac:dyDescent="0.3">
      <c r="A4194" s="54" t="s">
        <v>2074</v>
      </c>
      <c r="B4194" s="54">
        <v>7028</v>
      </c>
      <c r="C4194" s="56" t="s">
        <v>54</v>
      </c>
      <c r="D4194" s="54" t="s">
        <v>2068</v>
      </c>
      <c r="E4194" s="54">
        <v>3921</v>
      </c>
      <c r="F4194" s="54" t="s">
        <v>2011</v>
      </c>
      <c r="G4194" s="54">
        <v>2767638.7779999999</v>
      </c>
      <c r="H4194" s="54">
        <v>1190128.277</v>
      </c>
      <c r="I4194" s="54" t="s">
        <v>21</v>
      </c>
      <c r="J4194" s="55">
        <v>39630</v>
      </c>
    </row>
    <row r="4195" spans="1:10" x14ac:dyDescent="0.3">
      <c r="A4195" s="54" t="s">
        <v>2075</v>
      </c>
      <c r="B4195" s="54">
        <v>7028</v>
      </c>
      <c r="C4195" s="56" t="s">
        <v>23</v>
      </c>
      <c r="D4195" s="54" t="s">
        <v>2068</v>
      </c>
      <c r="E4195" s="54">
        <v>3921</v>
      </c>
      <c r="F4195" s="54" t="s">
        <v>2011</v>
      </c>
      <c r="G4195" s="54">
        <v>2769053.7149999999</v>
      </c>
      <c r="H4195" s="54">
        <v>1190854.7549999999</v>
      </c>
      <c r="I4195" s="54" t="s">
        <v>21</v>
      </c>
      <c r="J4195" s="55">
        <v>39630</v>
      </c>
    </row>
    <row r="4196" spans="1:10" x14ac:dyDescent="0.3">
      <c r="A4196" s="54" t="s">
        <v>2073</v>
      </c>
      <c r="B4196" s="54">
        <v>7029</v>
      </c>
      <c r="C4196" s="56" t="s">
        <v>23</v>
      </c>
      <c r="D4196" s="54" t="s">
        <v>2068</v>
      </c>
      <c r="E4196" s="54">
        <v>3921</v>
      </c>
      <c r="F4196" s="54" t="s">
        <v>2011</v>
      </c>
      <c r="G4196" s="54">
        <v>2771833.7510000002</v>
      </c>
      <c r="H4196" s="54">
        <v>1190969.9879999999</v>
      </c>
      <c r="I4196" s="54" t="s">
        <v>21</v>
      </c>
      <c r="J4196" s="55">
        <v>39630</v>
      </c>
    </row>
    <row r="4197" spans="1:10" x14ac:dyDescent="0.3">
      <c r="A4197" s="54" t="s">
        <v>2296</v>
      </c>
      <c r="B4197" s="54">
        <v>7031</v>
      </c>
      <c r="C4197" s="56" t="s">
        <v>23</v>
      </c>
      <c r="D4197" s="54" t="s">
        <v>2294</v>
      </c>
      <c r="E4197" s="54">
        <v>3575</v>
      </c>
      <c r="F4197" s="54" t="s">
        <v>2011</v>
      </c>
      <c r="G4197" s="54">
        <v>2739382.6310000001</v>
      </c>
      <c r="H4197" s="54">
        <v>1185813.96</v>
      </c>
      <c r="I4197" s="54" t="s">
        <v>2010</v>
      </c>
      <c r="J4197" s="55">
        <v>39630</v>
      </c>
    </row>
    <row r="4198" spans="1:10" x14ac:dyDescent="0.3">
      <c r="A4198" s="54" t="s">
        <v>2295</v>
      </c>
      <c r="B4198" s="54">
        <v>7032</v>
      </c>
      <c r="C4198" s="56" t="s">
        <v>23</v>
      </c>
      <c r="D4198" s="54" t="s">
        <v>2297</v>
      </c>
      <c r="E4198" s="54">
        <v>3572</v>
      </c>
      <c r="F4198" s="54" t="s">
        <v>2011</v>
      </c>
      <c r="G4198" s="54">
        <v>2733768.273</v>
      </c>
      <c r="H4198" s="54">
        <v>1189852.723</v>
      </c>
      <c r="I4198" s="54" t="s">
        <v>2010</v>
      </c>
      <c r="J4198" s="55">
        <v>39630</v>
      </c>
    </row>
    <row r="4199" spans="1:10" x14ac:dyDescent="0.3">
      <c r="A4199" s="54" t="s">
        <v>2295</v>
      </c>
      <c r="B4199" s="54">
        <v>7032</v>
      </c>
      <c r="C4199" s="56" t="s">
        <v>23</v>
      </c>
      <c r="D4199" s="54" t="s">
        <v>2294</v>
      </c>
      <c r="E4199" s="54">
        <v>3575</v>
      </c>
      <c r="F4199" s="54" t="s">
        <v>2011</v>
      </c>
      <c r="G4199" s="54">
        <v>2735176.23</v>
      </c>
      <c r="H4199" s="54">
        <v>1191377.247</v>
      </c>
      <c r="I4199" s="54" t="s">
        <v>2010</v>
      </c>
      <c r="J4199" s="55">
        <v>39630</v>
      </c>
    </row>
    <row r="4200" spans="1:10" x14ac:dyDescent="0.3">
      <c r="A4200" s="54" t="s">
        <v>2068</v>
      </c>
      <c r="B4200" s="54">
        <v>7050</v>
      </c>
      <c r="C4200" s="56" t="s">
        <v>23</v>
      </c>
      <c r="D4200" s="54" t="s">
        <v>2068</v>
      </c>
      <c r="E4200" s="54">
        <v>3921</v>
      </c>
      <c r="F4200" s="54" t="s">
        <v>2011</v>
      </c>
      <c r="G4200" s="54">
        <v>2770813.96</v>
      </c>
      <c r="H4200" s="54">
        <v>1182490.3929999999</v>
      </c>
      <c r="I4200" s="54" t="s">
        <v>21</v>
      </c>
      <c r="J4200" s="55">
        <v>39630</v>
      </c>
    </row>
    <row r="4201" spans="1:10" x14ac:dyDescent="0.3">
      <c r="A4201" s="54" t="s">
        <v>2072</v>
      </c>
      <c r="B4201" s="54">
        <v>7056</v>
      </c>
      <c r="C4201" s="56" t="s">
        <v>23</v>
      </c>
      <c r="D4201" s="54" t="s">
        <v>2068</v>
      </c>
      <c r="E4201" s="54">
        <v>3921</v>
      </c>
      <c r="F4201" s="54" t="s">
        <v>2011</v>
      </c>
      <c r="G4201" s="54">
        <v>2768466.2710000002</v>
      </c>
      <c r="H4201" s="54">
        <v>1186920.281</v>
      </c>
      <c r="I4201" s="54" t="s">
        <v>21</v>
      </c>
      <c r="J4201" s="55">
        <v>39630</v>
      </c>
    </row>
    <row r="4202" spans="1:10" x14ac:dyDescent="0.3">
      <c r="A4202" s="54" t="s">
        <v>2071</v>
      </c>
      <c r="B4202" s="54">
        <v>7057</v>
      </c>
      <c r="C4202" s="56" t="s">
        <v>23</v>
      </c>
      <c r="D4202" s="54" t="s">
        <v>2068</v>
      </c>
      <c r="E4202" s="54">
        <v>3921</v>
      </c>
      <c r="F4202" s="54" t="s">
        <v>2011</v>
      </c>
      <c r="G4202" s="54">
        <v>2776165.2340000002</v>
      </c>
      <c r="H4202" s="54">
        <v>1188092.7679999999</v>
      </c>
      <c r="I4202" s="54" t="s">
        <v>21</v>
      </c>
      <c r="J4202" s="55">
        <v>39630</v>
      </c>
    </row>
    <row r="4203" spans="1:10" x14ac:dyDescent="0.3">
      <c r="A4203" s="54" t="s">
        <v>2070</v>
      </c>
      <c r="B4203" s="54">
        <v>7058</v>
      </c>
      <c r="C4203" s="56" t="s">
        <v>23</v>
      </c>
      <c r="D4203" s="54" t="s">
        <v>2068</v>
      </c>
      <c r="E4203" s="54">
        <v>3921</v>
      </c>
      <c r="F4203" s="54" t="s">
        <v>2011</v>
      </c>
      <c r="G4203" s="54">
        <v>2772717.9580000001</v>
      </c>
      <c r="H4203" s="54">
        <v>1185558.3149999999</v>
      </c>
      <c r="I4203" s="54" t="s">
        <v>21</v>
      </c>
      <c r="J4203" s="55">
        <v>39630</v>
      </c>
    </row>
    <row r="4204" spans="1:10" x14ac:dyDescent="0.3">
      <c r="A4204" s="54" t="s">
        <v>2082</v>
      </c>
      <c r="B4204" s="54">
        <v>7062</v>
      </c>
      <c r="C4204" s="56" t="s">
        <v>23</v>
      </c>
      <c r="D4204" s="54" t="s">
        <v>2079</v>
      </c>
      <c r="E4204" s="54">
        <v>3911</v>
      </c>
      <c r="F4204" s="54" t="s">
        <v>2011</v>
      </c>
      <c r="G4204" s="54">
        <v>2761555.6460000002</v>
      </c>
      <c r="H4204" s="54">
        <v>1187748.19</v>
      </c>
      <c r="I4204" s="54" t="s">
        <v>21</v>
      </c>
      <c r="J4204" s="55">
        <v>41730</v>
      </c>
    </row>
    <row r="4205" spans="1:10" x14ac:dyDescent="0.3">
      <c r="A4205" s="54" t="s">
        <v>2085</v>
      </c>
      <c r="B4205" s="54">
        <v>7063</v>
      </c>
      <c r="C4205" s="56" t="s">
        <v>23</v>
      </c>
      <c r="D4205" s="54" t="s">
        <v>2083</v>
      </c>
      <c r="E4205" s="54">
        <v>3901</v>
      </c>
      <c r="F4205" s="54" t="s">
        <v>2011</v>
      </c>
      <c r="G4205" s="54">
        <v>2763704.1230000001</v>
      </c>
      <c r="H4205" s="54">
        <v>1187722.0279999999</v>
      </c>
      <c r="I4205" s="54" t="s">
        <v>21</v>
      </c>
      <c r="J4205" s="55">
        <v>39630</v>
      </c>
    </row>
    <row r="4206" spans="1:10" x14ac:dyDescent="0.3">
      <c r="A4206" s="54" t="s">
        <v>2084</v>
      </c>
      <c r="B4206" s="54">
        <v>7064</v>
      </c>
      <c r="C4206" s="56" t="s">
        <v>23</v>
      </c>
      <c r="D4206" s="54" t="s">
        <v>2083</v>
      </c>
      <c r="E4206" s="54">
        <v>3901</v>
      </c>
      <c r="F4206" s="54" t="s">
        <v>2011</v>
      </c>
      <c r="G4206" s="54">
        <v>2765534.8739999998</v>
      </c>
      <c r="H4206" s="54">
        <v>1184836.416</v>
      </c>
      <c r="I4206" s="54" t="s">
        <v>21</v>
      </c>
      <c r="J4206" s="55">
        <v>39630</v>
      </c>
    </row>
    <row r="4207" spans="1:10" x14ac:dyDescent="0.3">
      <c r="A4207" s="54" t="s">
        <v>2081</v>
      </c>
      <c r="B4207" s="54">
        <v>7074</v>
      </c>
      <c r="C4207" s="56" t="s">
        <v>23</v>
      </c>
      <c r="D4207" s="54" t="s">
        <v>2083</v>
      </c>
      <c r="E4207" s="54">
        <v>3901</v>
      </c>
      <c r="F4207" s="54" t="s">
        <v>2011</v>
      </c>
      <c r="G4207" s="54">
        <v>2759185.574</v>
      </c>
      <c r="H4207" s="54">
        <v>1189145.22</v>
      </c>
      <c r="I4207" s="54" t="s">
        <v>21</v>
      </c>
      <c r="J4207" s="55">
        <v>39630</v>
      </c>
    </row>
    <row r="4208" spans="1:10" x14ac:dyDescent="0.3">
      <c r="A4208" s="54" t="s">
        <v>2081</v>
      </c>
      <c r="B4208" s="54">
        <v>7074</v>
      </c>
      <c r="C4208" s="56" t="s">
        <v>23</v>
      </c>
      <c r="D4208" s="54" t="s">
        <v>2079</v>
      </c>
      <c r="E4208" s="54">
        <v>3911</v>
      </c>
      <c r="F4208" s="54" t="s">
        <v>2011</v>
      </c>
      <c r="G4208" s="54">
        <v>2758677.0120000001</v>
      </c>
      <c r="H4208" s="54">
        <v>1186760.169</v>
      </c>
      <c r="I4208" s="54" t="s">
        <v>21</v>
      </c>
      <c r="J4208" s="55">
        <v>39630</v>
      </c>
    </row>
    <row r="4209" spans="1:10" x14ac:dyDescent="0.3">
      <c r="A4209" s="54" t="s">
        <v>2079</v>
      </c>
      <c r="B4209" s="54">
        <v>7075</v>
      </c>
      <c r="C4209" s="56" t="s">
        <v>23</v>
      </c>
      <c r="D4209" s="54" t="s">
        <v>2079</v>
      </c>
      <c r="E4209" s="54">
        <v>3911</v>
      </c>
      <c r="F4209" s="54" t="s">
        <v>2011</v>
      </c>
      <c r="G4209" s="54">
        <v>2759723.46</v>
      </c>
      <c r="H4209" s="54">
        <v>1182861.885</v>
      </c>
      <c r="I4209" s="54" t="s">
        <v>21</v>
      </c>
      <c r="J4209" s="55">
        <v>39630</v>
      </c>
    </row>
    <row r="4210" spans="1:10" x14ac:dyDescent="0.3">
      <c r="A4210" s="54" t="s">
        <v>2080</v>
      </c>
      <c r="B4210" s="54">
        <v>7076</v>
      </c>
      <c r="C4210" s="56" t="s">
        <v>23</v>
      </c>
      <c r="D4210" s="54" t="s">
        <v>2341</v>
      </c>
      <c r="E4210" s="54">
        <v>3506</v>
      </c>
      <c r="F4210" s="54" t="s">
        <v>2011</v>
      </c>
      <c r="G4210" s="54">
        <v>2761549.986</v>
      </c>
      <c r="H4210" s="54">
        <v>1180965.5290000001</v>
      </c>
      <c r="I4210" s="54" t="s">
        <v>21</v>
      </c>
      <c r="J4210" s="55">
        <v>39630</v>
      </c>
    </row>
    <row r="4211" spans="1:10" x14ac:dyDescent="0.3">
      <c r="A4211" s="54" t="s">
        <v>2080</v>
      </c>
      <c r="B4211" s="54">
        <v>7076</v>
      </c>
      <c r="C4211" s="56" t="s">
        <v>23</v>
      </c>
      <c r="D4211" s="54" t="s">
        <v>2079</v>
      </c>
      <c r="E4211" s="54">
        <v>3911</v>
      </c>
      <c r="F4211" s="54" t="s">
        <v>2011</v>
      </c>
      <c r="G4211" s="54">
        <v>2762662.68</v>
      </c>
      <c r="H4211" s="54">
        <v>1183133.524</v>
      </c>
      <c r="I4211" s="54" t="s">
        <v>21</v>
      </c>
      <c r="J4211" s="55">
        <v>39630</v>
      </c>
    </row>
    <row r="4212" spans="1:10" x14ac:dyDescent="0.3">
      <c r="A4212" s="54" t="s">
        <v>2343</v>
      </c>
      <c r="B4212" s="54">
        <v>7077</v>
      </c>
      <c r="C4212" s="56" t="s">
        <v>23</v>
      </c>
      <c r="D4212" s="54" t="s">
        <v>2341</v>
      </c>
      <c r="E4212" s="54">
        <v>3506</v>
      </c>
      <c r="F4212" s="54" t="s">
        <v>2011</v>
      </c>
      <c r="G4212" s="54">
        <v>2761357.0890000002</v>
      </c>
      <c r="H4212" s="54">
        <v>1180199.9310000001</v>
      </c>
      <c r="I4212" s="54" t="s">
        <v>2010</v>
      </c>
      <c r="J4212" s="55">
        <v>39630</v>
      </c>
    </row>
    <row r="4213" spans="1:10" x14ac:dyDescent="0.3">
      <c r="A4213" s="54" t="s">
        <v>2342</v>
      </c>
      <c r="B4213" s="54">
        <v>7078</v>
      </c>
      <c r="C4213" s="56" t="s">
        <v>23</v>
      </c>
      <c r="D4213" s="54" t="s">
        <v>2341</v>
      </c>
      <c r="E4213" s="54">
        <v>3506</v>
      </c>
      <c r="F4213" s="54" t="s">
        <v>2011</v>
      </c>
      <c r="G4213" s="54">
        <v>2761004.5060000001</v>
      </c>
      <c r="H4213" s="54">
        <v>1178096.139</v>
      </c>
      <c r="I4213" s="54" t="s">
        <v>2024</v>
      </c>
      <c r="J4213" s="55">
        <v>39630</v>
      </c>
    </row>
    <row r="4214" spans="1:10" x14ac:dyDescent="0.3">
      <c r="A4214" s="54" t="s">
        <v>2341</v>
      </c>
      <c r="B4214" s="54">
        <v>7082</v>
      </c>
      <c r="C4214" s="56" t="s">
        <v>23</v>
      </c>
      <c r="D4214" s="54" t="s">
        <v>2341</v>
      </c>
      <c r="E4214" s="54">
        <v>3506</v>
      </c>
      <c r="F4214" s="54" t="s">
        <v>2011</v>
      </c>
      <c r="G4214" s="54">
        <v>2760274.4929999998</v>
      </c>
      <c r="H4214" s="54">
        <v>1174105.5549999999</v>
      </c>
      <c r="I4214" s="54" t="s">
        <v>2024</v>
      </c>
      <c r="J4214" s="55">
        <v>39630</v>
      </c>
    </row>
    <row r="4215" spans="1:10" x14ac:dyDescent="0.3">
      <c r="A4215" s="54" t="s">
        <v>2340</v>
      </c>
      <c r="B4215" s="54">
        <v>7083</v>
      </c>
      <c r="C4215" s="56" t="s">
        <v>23</v>
      </c>
      <c r="D4215" s="54" t="s">
        <v>2340</v>
      </c>
      <c r="E4215" s="54">
        <v>3513</v>
      </c>
      <c r="F4215" s="54" t="s">
        <v>2011</v>
      </c>
      <c r="G4215" s="54">
        <v>2763538.443</v>
      </c>
      <c r="H4215" s="54">
        <v>1174294.8400000001</v>
      </c>
      <c r="I4215" s="54" t="s">
        <v>2024</v>
      </c>
      <c r="J4215" s="55">
        <v>39630</v>
      </c>
    </row>
    <row r="4216" spans="1:10" x14ac:dyDescent="0.3">
      <c r="A4216" s="54" t="s">
        <v>2337</v>
      </c>
      <c r="B4216" s="54">
        <v>7084</v>
      </c>
      <c r="C4216" s="56" t="s">
        <v>23</v>
      </c>
      <c r="D4216" s="54" t="s">
        <v>2329</v>
      </c>
      <c r="E4216" s="54">
        <v>3542</v>
      </c>
      <c r="F4216" s="54" t="s">
        <v>2011</v>
      </c>
      <c r="G4216" s="54">
        <v>2765256.767</v>
      </c>
      <c r="H4216" s="54">
        <v>1172905.034</v>
      </c>
      <c r="I4216" s="54" t="s">
        <v>2024</v>
      </c>
      <c r="J4216" s="55">
        <v>39630</v>
      </c>
    </row>
    <row r="4217" spans="1:10" x14ac:dyDescent="0.3">
      <c r="A4217" s="54" t="s">
        <v>2242</v>
      </c>
      <c r="B4217" s="54">
        <v>7104</v>
      </c>
      <c r="C4217" s="56" t="s">
        <v>23</v>
      </c>
      <c r="D4217" s="54" t="s">
        <v>2237</v>
      </c>
      <c r="E4217" s="54">
        <v>3672</v>
      </c>
      <c r="F4217" s="54" t="s">
        <v>2011</v>
      </c>
      <c r="G4217" s="54">
        <v>2744800.6889999998</v>
      </c>
      <c r="H4217" s="54">
        <v>1182844.2779999999</v>
      </c>
      <c r="I4217" s="54" t="s">
        <v>21</v>
      </c>
      <c r="J4217" s="55">
        <v>39630</v>
      </c>
    </row>
    <row r="4218" spans="1:10" x14ac:dyDescent="0.3">
      <c r="A4218" s="54" t="s">
        <v>2241</v>
      </c>
      <c r="B4218" s="54">
        <v>7106</v>
      </c>
      <c r="C4218" s="56" t="s">
        <v>23</v>
      </c>
      <c r="D4218" s="54" t="s">
        <v>2237</v>
      </c>
      <c r="E4218" s="54">
        <v>3672</v>
      </c>
      <c r="F4218" s="54" t="s">
        <v>2011</v>
      </c>
      <c r="G4218" s="54">
        <v>2744798.5729999999</v>
      </c>
      <c r="H4218" s="54">
        <v>1179098.098</v>
      </c>
      <c r="I4218" s="54" t="s">
        <v>21</v>
      </c>
      <c r="J4218" s="55">
        <v>39630</v>
      </c>
    </row>
    <row r="4219" spans="1:10" x14ac:dyDescent="0.3">
      <c r="A4219" s="54" t="s">
        <v>2240</v>
      </c>
      <c r="B4219" s="54">
        <v>7107</v>
      </c>
      <c r="C4219" s="56" t="s">
        <v>23</v>
      </c>
      <c r="D4219" s="54" t="s">
        <v>2237</v>
      </c>
      <c r="E4219" s="54">
        <v>3672</v>
      </c>
      <c r="F4219" s="54" t="s">
        <v>2011</v>
      </c>
      <c r="G4219" s="54">
        <v>2744336.2069999999</v>
      </c>
      <c r="H4219" s="54">
        <v>1174984.3910000001</v>
      </c>
      <c r="I4219" s="54" t="s">
        <v>21</v>
      </c>
      <c r="J4219" s="55">
        <v>39630</v>
      </c>
    </row>
    <row r="4220" spans="1:10" x14ac:dyDescent="0.3">
      <c r="A4220" s="54" t="s">
        <v>2239</v>
      </c>
      <c r="B4220" s="54">
        <v>7109</v>
      </c>
      <c r="C4220" s="56" t="s">
        <v>23</v>
      </c>
      <c r="D4220" s="54" t="s">
        <v>2237</v>
      </c>
      <c r="E4220" s="54">
        <v>3672</v>
      </c>
      <c r="F4220" s="54" t="s">
        <v>2011</v>
      </c>
      <c r="G4220" s="54">
        <v>2741425.9180000001</v>
      </c>
      <c r="H4220" s="54">
        <v>1166750.129</v>
      </c>
      <c r="I4220" s="54" t="s">
        <v>21</v>
      </c>
      <c r="J4220" s="55">
        <v>39630</v>
      </c>
    </row>
    <row r="4221" spans="1:10" x14ac:dyDescent="0.3">
      <c r="A4221" s="54" t="s">
        <v>2289</v>
      </c>
      <c r="B4221" s="54">
        <v>7110</v>
      </c>
      <c r="C4221" s="56" t="s">
        <v>23</v>
      </c>
      <c r="D4221" s="54" t="s">
        <v>2276</v>
      </c>
      <c r="E4221" s="54">
        <v>3618</v>
      </c>
      <c r="F4221" s="54" t="s">
        <v>2011</v>
      </c>
      <c r="G4221" s="54">
        <v>2734204.5269999998</v>
      </c>
      <c r="H4221" s="54">
        <v>1175432.0449999999</v>
      </c>
      <c r="I4221" s="54" t="s">
        <v>2010</v>
      </c>
      <c r="J4221" s="55">
        <v>39630</v>
      </c>
    </row>
    <row r="4222" spans="1:10" x14ac:dyDescent="0.3">
      <c r="A4222" s="54" t="s">
        <v>2275</v>
      </c>
      <c r="B4222" s="54">
        <v>7111</v>
      </c>
      <c r="C4222" s="56" t="s">
        <v>23</v>
      </c>
      <c r="D4222" s="54" t="s">
        <v>2262</v>
      </c>
      <c r="E4222" s="54">
        <v>3619</v>
      </c>
      <c r="F4222" s="54" t="s">
        <v>2011</v>
      </c>
      <c r="G4222" s="54">
        <v>2737858.5589999999</v>
      </c>
      <c r="H4222" s="54">
        <v>1176210.703</v>
      </c>
      <c r="I4222" s="54" t="s">
        <v>2010</v>
      </c>
      <c r="J4222" s="55">
        <v>39630</v>
      </c>
    </row>
    <row r="4223" spans="1:10" x14ac:dyDescent="0.3">
      <c r="A4223" s="54" t="s">
        <v>2274</v>
      </c>
      <c r="B4223" s="54">
        <v>7112</v>
      </c>
      <c r="C4223" s="56" t="s">
        <v>23</v>
      </c>
      <c r="D4223" s="54" t="s">
        <v>2262</v>
      </c>
      <c r="E4223" s="54">
        <v>3619</v>
      </c>
      <c r="F4223" s="54" t="s">
        <v>2011</v>
      </c>
      <c r="G4223" s="54">
        <v>2739019.7620000001</v>
      </c>
      <c r="H4223" s="54">
        <v>1172838.798</v>
      </c>
      <c r="I4223" s="54" t="s">
        <v>2010</v>
      </c>
      <c r="J4223" s="55">
        <v>39630</v>
      </c>
    </row>
    <row r="4224" spans="1:10" x14ac:dyDescent="0.3">
      <c r="A4224" s="54" t="s">
        <v>2288</v>
      </c>
      <c r="B4224" s="54">
        <v>7113</v>
      </c>
      <c r="C4224" s="56" t="s">
        <v>23</v>
      </c>
      <c r="D4224" s="54" t="s">
        <v>2276</v>
      </c>
      <c r="E4224" s="54">
        <v>3618</v>
      </c>
      <c r="F4224" s="54" t="s">
        <v>2011</v>
      </c>
      <c r="G4224" s="54">
        <v>2736027.233</v>
      </c>
      <c r="H4224" s="54">
        <v>1173325.595</v>
      </c>
      <c r="I4224" s="54" t="s">
        <v>2010</v>
      </c>
      <c r="J4224" s="55">
        <v>39630</v>
      </c>
    </row>
    <row r="4225" spans="1:10" x14ac:dyDescent="0.3">
      <c r="A4225" s="54" t="s">
        <v>2287</v>
      </c>
      <c r="B4225" s="54">
        <v>7114</v>
      </c>
      <c r="C4225" s="56" t="s">
        <v>23</v>
      </c>
      <c r="D4225" s="54" t="s">
        <v>2276</v>
      </c>
      <c r="E4225" s="54">
        <v>3618</v>
      </c>
      <c r="F4225" s="54" t="s">
        <v>2011</v>
      </c>
      <c r="G4225" s="54">
        <v>2733848.8429999999</v>
      </c>
      <c r="H4225" s="54">
        <v>1173966.692</v>
      </c>
      <c r="I4225" s="54" t="s">
        <v>2010</v>
      </c>
      <c r="J4225" s="55">
        <v>39630</v>
      </c>
    </row>
    <row r="4226" spans="1:10" x14ac:dyDescent="0.3">
      <c r="A4226" s="54" t="s">
        <v>2286</v>
      </c>
      <c r="B4226" s="54">
        <v>7115</v>
      </c>
      <c r="C4226" s="56" t="s">
        <v>23</v>
      </c>
      <c r="D4226" s="54" t="s">
        <v>2276</v>
      </c>
      <c r="E4226" s="54">
        <v>3618</v>
      </c>
      <c r="F4226" s="54" t="s">
        <v>2011</v>
      </c>
      <c r="G4226" s="54">
        <v>2732318.06</v>
      </c>
      <c r="H4226" s="54">
        <v>1171352.844</v>
      </c>
      <c r="I4226" s="54" t="s">
        <v>2010</v>
      </c>
      <c r="J4226" s="55">
        <v>39630</v>
      </c>
    </row>
    <row r="4227" spans="1:10" x14ac:dyDescent="0.3">
      <c r="A4227" s="54" t="s">
        <v>2291</v>
      </c>
      <c r="B4227" s="54">
        <v>7116</v>
      </c>
      <c r="C4227" s="56" t="s">
        <v>46</v>
      </c>
      <c r="D4227" s="54" t="s">
        <v>2290</v>
      </c>
      <c r="E4227" s="54">
        <v>3603</v>
      </c>
      <c r="F4227" s="54" t="s">
        <v>2011</v>
      </c>
      <c r="G4227" s="54">
        <v>2734663.1189999999</v>
      </c>
      <c r="H4227" s="54">
        <v>1169118.4609999999</v>
      </c>
      <c r="I4227" s="54" t="s">
        <v>21</v>
      </c>
      <c r="J4227" s="55">
        <v>39630</v>
      </c>
    </row>
    <row r="4228" spans="1:10" x14ac:dyDescent="0.3">
      <c r="A4228" s="54" t="s">
        <v>2285</v>
      </c>
      <c r="B4228" s="54">
        <v>7116</v>
      </c>
      <c r="C4228" s="56" t="s">
        <v>23</v>
      </c>
      <c r="D4228" s="54" t="s">
        <v>2276</v>
      </c>
      <c r="E4228" s="54">
        <v>3618</v>
      </c>
      <c r="F4228" s="54" t="s">
        <v>2011</v>
      </c>
      <c r="G4228" s="54">
        <v>2734103.9040000001</v>
      </c>
      <c r="H4228" s="54">
        <v>1172256.196</v>
      </c>
      <c r="I4228" s="54" t="s">
        <v>2010</v>
      </c>
      <c r="J4228" s="55">
        <v>39630</v>
      </c>
    </row>
    <row r="4229" spans="1:10" x14ac:dyDescent="0.3">
      <c r="A4229" s="54" t="s">
        <v>2238</v>
      </c>
      <c r="B4229" s="54">
        <v>7122</v>
      </c>
      <c r="C4229" s="56" t="s">
        <v>23</v>
      </c>
      <c r="D4229" s="54" t="s">
        <v>2262</v>
      </c>
      <c r="E4229" s="54">
        <v>3619</v>
      </c>
      <c r="F4229" s="54" t="s">
        <v>2011</v>
      </c>
      <c r="G4229" s="54">
        <v>2739028.122</v>
      </c>
      <c r="H4229" s="54">
        <v>1182582.5930000001</v>
      </c>
      <c r="I4229" s="54" t="s">
        <v>21</v>
      </c>
      <c r="J4229" s="55">
        <v>39630</v>
      </c>
    </row>
    <row r="4230" spans="1:10" x14ac:dyDescent="0.3">
      <c r="A4230" s="54" t="s">
        <v>2238</v>
      </c>
      <c r="B4230" s="54">
        <v>7122</v>
      </c>
      <c r="C4230" s="56" t="s">
        <v>23</v>
      </c>
      <c r="D4230" s="54" t="s">
        <v>2237</v>
      </c>
      <c r="E4230" s="54">
        <v>3672</v>
      </c>
      <c r="F4230" s="54" t="s">
        <v>2011</v>
      </c>
      <c r="G4230" s="54">
        <v>2741690.8709999998</v>
      </c>
      <c r="H4230" s="54">
        <v>1181707.2169999999</v>
      </c>
      <c r="I4230" s="54" t="s">
        <v>21</v>
      </c>
      <c r="J4230" s="55">
        <v>39630</v>
      </c>
    </row>
    <row r="4231" spans="1:10" x14ac:dyDescent="0.3">
      <c r="A4231" s="54" t="s">
        <v>2273</v>
      </c>
      <c r="B4231" s="54">
        <v>7126</v>
      </c>
      <c r="C4231" s="56" t="s">
        <v>23</v>
      </c>
      <c r="D4231" s="54" t="s">
        <v>2262</v>
      </c>
      <c r="E4231" s="54">
        <v>3619</v>
      </c>
      <c r="F4231" s="54" t="s">
        <v>2011</v>
      </c>
      <c r="G4231" s="54">
        <v>2737361.0610000002</v>
      </c>
      <c r="H4231" s="54">
        <v>1181704.3640000001</v>
      </c>
      <c r="I4231" s="54" t="s">
        <v>2010</v>
      </c>
      <c r="J4231" s="55">
        <v>39630</v>
      </c>
    </row>
    <row r="4232" spans="1:10" x14ac:dyDescent="0.3">
      <c r="A4232" s="54" t="s">
        <v>2272</v>
      </c>
      <c r="B4232" s="54">
        <v>7127</v>
      </c>
      <c r="C4232" s="56" t="s">
        <v>23</v>
      </c>
      <c r="D4232" s="54" t="s">
        <v>2262</v>
      </c>
      <c r="E4232" s="54">
        <v>3619</v>
      </c>
      <c r="F4232" s="54" t="s">
        <v>2011</v>
      </c>
      <c r="G4232" s="54">
        <v>2736617.0440000002</v>
      </c>
      <c r="H4232" s="54">
        <v>1180233.7860000001</v>
      </c>
      <c r="I4232" s="54" t="s">
        <v>2010</v>
      </c>
      <c r="J4232" s="55">
        <v>39630</v>
      </c>
    </row>
    <row r="4233" spans="1:10" x14ac:dyDescent="0.3">
      <c r="A4233" s="54" t="s">
        <v>2271</v>
      </c>
      <c r="B4233" s="54">
        <v>7128</v>
      </c>
      <c r="C4233" s="56" t="s">
        <v>23</v>
      </c>
      <c r="D4233" s="54" t="s">
        <v>2262</v>
      </c>
      <c r="E4233" s="54">
        <v>3619</v>
      </c>
      <c r="F4233" s="54" t="s">
        <v>2011</v>
      </c>
      <c r="G4233" s="54">
        <v>2738992.8990000002</v>
      </c>
      <c r="H4233" s="54">
        <v>1178400.2150000001</v>
      </c>
      <c r="I4233" s="54" t="s">
        <v>2010</v>
      </c>
      <c r="J4233" s="55">
        <v>39630</v>
      </c>
    </row>
    <row r="4234" spans="1:10" x14ac:dyDescent="0.3">
      <c r="A4234" s="54" t="s">
        <v>2270</v>
      </c>
      <c r="B4234" s="54">
        <v>7130</v>
      </c>
      <c r="C4234" s="56" t="s">
        <v>23</v>
      </c>
      <c r="D4234" s="54" t="s">
        <v>2262</v>
      </c>
      <c r="E4234" s="54">
        <v>3619</v>
      </c>
      <c r="F4234" s="54" t="s">
        <v>2011</v>
      </c>
      <c r="G4234" s="54">
        <v>2734494.6749999998</v>
      </c>
      <c r="H4234" s="54">
        <v>1180888.976</v>
      </c>
      <c r="I4234" s="54" t="s">
        <v>2010</v>
      </c>
      <c r="J4234" s="55">
        <v>39630</v>
      </c>
    </row>
    <row r="4235" spans="1:10" x14ac:dyDescent="0.3">
      <c r="A4235" s="54" t="s">
        <v>2269</v>
      </c>
      <c r="B4235" s="54">
        <v>7130</v>
      </c>
      <c r="C4235" s="56" t="s">
        <v>46</v>
      </c>
      <c r="D4235" s="54" t="s">
        <v>2262</v>
      </c>
      <c r="E4235" s="54">
        <v>3619</v>
      </c>
      <c r="F4235" s="54" t="s">
        <v>2011</v>
      </c>
      <c r="G4235" s="54">
        <v>2732971.645</v>
      </c>
      <c r="H4235" s="54">
        <v>1182122.865</v>
      </c>
      <c r="I4235" s="54" t="s">
        <v>2010</v>
      </c>
      <c r="J4235" s="55">
        <v>39630</v>
      </c>
    </row>
    <row r="4236" spans="1:10" x14ac:dyDescent="0.3">
      <c r="A4236" s="54" t="s">
        <v>2269</v>
      </c>
      <c r="B4236" s="54">
        <v>7130</v>
      </c>
      <c r="C4236" s="56" t="s">
        <v>46</v>
      </c>
      <c r="D4236" s="54" t="s">
        <v>2262</v>
      </c>
      <c r="E4236" s="54">
        <v>3619</v>
      </c>
      <c r="F4236" s="54" t="s">
        <v>2011</v>
      </c>
      <c r="G4236" s="54">
        <v>2732962.8169999998</v>
      </c>
      <c r="H4236" s="54">
        <v>1187183.733</v>
      </c>
      <c r="I4236" s="54" t="s">
        <v>2010</v>
      </c>
      <c r="J4236" s="55">
        <v>39630</v>
      </c>
    </row>
    <row r="4237" spans="1:10" x14ac:dyDescent="0.3">
      <c r="A4237" s="54" t="s">
        <v>2290</v>
      </c>
      <c r="B4237" s="54">
        <v>7132</v>
      </c>
      <c r="C4237" s="56" t="s">
        <v>23</v>
      </c>
      <c r="D4237" s="54" t="s">
        <v>2290</v>
      </c>
      <c r="E4237" s="54">
        <v>3603</v>
      </c>
      <c r="F4237" s="54" t="s">
        <v>2011</v>
      </c>
      <c r="G4237" s="54">
        <v>2729649.173</v>
      </c>
      <c r="H4237" s="54">
        <v>1159669.227</v>
      </c>
      <c r="I4237" s="54" t="s">
        <v>21</v>
      </c>
      <c r="J4237" s="55">
        <v>39630</v>
      </c>
    </row>
    <row r="4238" spans="1:10" x14ac:dyDescent="0.3">
      <c r="A4238" s="54" t="s">
        <v>2015</v>
      </c>
      <c r="B4238" s="54">
        <v>7134</v>
      </c>
      <c r="C4238" s="56" t="s">
        <v>23</v>
      </c>
      <c r="D4238" s="54" t="s">
        <v>2036</v>
      </c>
      <c r="E4238" s="54">
        <v>3981</v>
      </c>
      <c r="F4238" s="54" t="s">
        <v>2011</v>
      </c>
      <c r="G4238" s="54">
        <v>2721832.12</v>
      </c>
      <c r="H4238" s="54">
        <v>1178075.54</v>
      </c>
      <c r="I4238" s="54" t="s">
        <v>21</v>
      </c>
      <c r="J4238" s="55">
        <v>42125</v>
      </c>
    </row>
    <row r="4239" spans="1:10" x14ac:dyDescent="0.3">
      <c r="A4239" s="54" t="s">
        <v>2015</v>
      </c>
      <c r="B4239" s="54">
        <v>7134</v>
      </c>
      <c r="C4239" s="56" t="s">
        <v>23</v>
      </c>
      <c r="D4239" s="54" t="s">
        <v>2012</v>
      </c>
      <c r="E4239" s="54">
        <v>3988</v>
      </c>
      <c r="F4239" s="54" t="s">
        <v>2011</v>
      </c>
      <c r="G4239" s="54">
        <v>2724557.2829999998</v>
      </c>
      <c r="H4239" s="54">
        <v>1175652.5</v>
      </c>
      <c r="I4239" s="54" t="s">
        <v>21</v>
      </c>
      <c r="J4239" s="55">
        <v>42125</v>
      </c>
    </row>
    <row r="4240" spans="1:10" x14ac:dyDescent="0.3">
      <c r="A4240" s="54" t="s">
        <v>2014</v>
      </c>
      <c r="B4240" s="54">
        <v>7137</v>
      </c>
      <c r="C4240" s="56" t="s">
        <v>23</v>
      </c>
      <c r="D4240" s="54" t="s">
        <v>2012</v>
      </c>
      <c r="E4240" s="54">
        <v>3988</v>
      </c>
      <c r="F4240" s="54" t="s">
        <v>2011</v>
      </c>
      <c r="G4240" s="54">
        <v>2731469.9109999998</v>
      </c>
      <c r="H4240" s="54">
        <v>1180932.145</v>
      </c>
      <c r="I4240" s="54" t="s">
        <v>2010</v>
      </c>
      <c r="J4240" s="55">
        <v>39630</v>
      </c>
    </row>
    <row r="4241" spans="1:10" x14ac:dyDescent="0.3">
      <c r="A4241" s="54" t="s">
        <v>2013</v>
      </c>
      <c r="B4241" s="54">
        <v>7138</v>
      </c>
      <c r="C4241" s="56" t="s">
        <v>23</v>
      </c>
      <c r="D4241" s="54" t="s">
        <v>2012</v>
      </c>
      <c r="E4241" s="54">
        <v>3988</v>
      </c>
      <c r="F4241" s="54" t="s">
        <v>2011</v>
      </c>
      <c r="G4241" s="54">
        <v>2730929.923</v>
      </c>
      <c r="H4241" s="54">
        <v>1179395.118</v>
      </c>
      <c r="I4241" s="54" t="s">
        <v>2010</v>
      </c>
      <c r="J4241" s="55">
        <v>39630</v>
      </c>
    </row>
    <row r="4242" spans="1:10" x14ac:dyDescent="0.3">
      <c r="A4242" s="54" t="s">
        <v>2268</v>
      </c>
      <c r="B4242" s="54">
        <v>7141</v>
      </c>
      <c r="C4242" s="56" t="s">
        <v>23</v>
      </c>
      <c r="D4242" s="54" t="s">
        <v>2262</v>
      </c>
      <c r="E4242" s="54">
        <v>3619</v>
      </c>
      <c r="F4242" s="54" t="s">
        <v>2011</v>
      </c>
      <c r="G4242" s="54">
        <v>2733733.469</v>
      </c>
      <c r="H4242" s="54">
        <v>1179712.7790000001</v>
      </c>
      <c r="I4242" s="54" t="s">
        <v>2010</v>
      </c>
      <c r="J4242" s="55">
        <v>39630</v>
      </c>
    </row>
    <row r="4243" spans="1:10" x14ac:dyDescent="0.3">
      <c r="A4243" s="54" t="s">
        <v>2284</v>
      </c>
      <c r="B4243" s="54">
        <v>7142</v>
      </c>
      <c r="C4243" s="56" t="s">
        <v>23</v>
      </c>
      <c r="D4243" s="54" t="s">
        <v>2276</v>
      </c>
      <c r="E4243" s="54">
        <v>3618</v>
      </c>
      <c r="F4243" s="54" t="s">
        <v>2011</v>
      </c>
      <c r="G4243" s="54">
        <v>2734630.9079999998</v>
      </c>
      <c r="H4243" s="54">
        <v>1177521.392</v>
      </c>
      <c r="I4243" s="54" t="s">
        <v>2010</v>
      </c>
      <c r="J4243" s="55">
        <v>39630</v>
      </c>
    </row>
    <row r="4244" spans="1:10" x14ac:dyDescent="0.3">
      <c r="A4244" s="54" t="s">
        <v>2283</v>
      </c>
      <c r="B4244" s="54">
        <v>7143</v>
      </c>
      <c r="C4244" s="56" t="s">
        <v>23</v>
      </c>
      <c r="D4244" s="54" t="s">
        <v>2276</v>
      </c>
      <c r="E4244" s="54">
        <v>3618</v>
      </c>
      <c r="F4244" s="54" t="s">
        <v>2011</v>
      </c>
      <c r="G4244" s="54">
        <v>2732455.8139999998</v>
      </c>
      <c r="H4244" s="54">
        <v>1177348.5260000001</v>
      </c>
      <c r="I4244" s="54" t="s">
        <v>2010</v>
      </c>
      <c r="J4244" s="55">
        <v>39630</v>
      </c>
    </row>
    <row r="4245" spans="1:10" x14ac:dyDescent="0.3">
      <c r="A4245" s="54" t="s">
        <v>2282</v>
      </c>
      <c r="B4245" s="54">
        <v>7144</v>
      </c>
      <c r="C4245" s="56" t="s">
        <v>23</v>
      </c>
      <c r="D4245" s="54" t="s">
        <v>2276</v>
      </c>
      <c r="E4245" s="54">
        <v>3618</v>
      </c>
      <c r="F4245" s="54" t="s">
        <v>2011</v>
      </c>
      <c r="G4245" s="54">
        <v>2731279.605</v>
      </c>
      <c r="H4245" s="54">
        <v>1175873.8130000001</v>
      </c>
      <c r="I4245" s="54" t="s">
        <v>2010</v>
      </c>
      <c r="J4245" s="55">
        <v>39630</v>
      </c>
    </row>
    <row r="4246" spans="1:10" x14ac:dyDescent="0.3">
      <c r="A4246" s="54" t="s">
        <v>2281</v>
      </c>
      <c r="B4246" s="54">
        <v>7145</v>
      </c>
      <c r="C4246" s="56" t="s">
        <v>23</v>
      </c>
      <c r="D4246" s="54" t="s">
        <v>2276</v>
      </c>
      <c r="E4246" s="54">
        <v>3618</v>
      </c>
      <c r="F4246" s="54" t="s">
        <v>2011</v>
      </c>
      <c r="G4246" s="54">
        <v>2732505.9</v>
      </c>
      <c r="H4246" s="54">
        <v>1174166.442</v>
      </c>
      <c r="I4246" s="54" t="s">
        <v>2010</v>
      </c>
      <c r="J4246" s="55">
        <v>39630</v>
      </c>
    </row>
    <row r="4247" spans="1:10" x14ac:dyDescent="0.3">
      <c r="A4247" s="54" t="s">
        <v>2280</v>
      </c>
      <c r="B4247" s="54">
        <v>7146</v>
      </c>
      <c r="C4247" s="56" t="s">
        <v>23</v>
      </c>
      <c r="D4247" s="54" t="s">
        <v>2276</v>
      </c>
      <c r="E4247" s="54">
        <v>3618</v>
      </c>
      <c r="F4247" s="54" t="s">
        <v>2011</v>
      </c>
      <c r="G4247" s="54">
        <v>2729966.71</v>
      </c>
      <c r="H4247" s="54">
        <v>1175023.513</v>
      </c>
      <c r="I4247" s="54" t="s">
        <v>2010</v>
      </c>
      <c r="J4247" s="55">
        <v>39630</v>
      </c>
    </row>
    <row r="4248" spans="1:10" x14ac:dyDescent="0.3">
      <c r="A4248" s="54" t="s">
        <v>2279</v>
      </c>
      <c r="B4248" s="54">
        <v>7147</v>
      </c>
      <c r="C4248" s="56" t="s">
        <v>23</v>
      </c>
      <c r="D4248" s="54" t="s">
        <v>2276</v>
      </c>
      <c r="E4248" s="54">
        <v>3618</v>
      </c>
      <c r="F4248" s="54" t="s">
        <v>2011</v>
      </c>
      <c r="G4248" s="54">
        <v>2729728.0970000001</v>
      </c>
      <c r="H4248" s="54">
        <v>1173549.591</v>
      </c>
      <c r="I4248" s="54" t="s">
        <v>2010</v>
      </c>
      <c r="J4248" s="55">
        <v>39630</v>
      </c>
    </row>
    <row r="4249" spans="1:10" x14ac:dyDescent="0.3">
      <c r="A4249" s="54" t="s">
        <v>2278</v>
      </c>
      <c r="B4249" s="54">
        <v>7148</v>
      </c>
      <c r="C4249" s="56" t="s">
        <v>23</v>
      </c>
      <c r="D4249" s="54" t="s">
        <v>2276</v>
      </c>
      <c r="E4249" s="54">
        <v>3618</v>
      </c>
      <c r="F4249" s="54" t="s">
        <v>2011</v>
      </c>
      <c r="G4249" s="54">
        <v>2729439.088</v>
      </c>
      <c r="H4249" s="54">
        <v>1169259.797</v>
      </c>
      <c r="I4249" s="54" t="s">
        <v>2010</v>
      </c>
      <c r="J4249" s="55">
        <v>39630</v>
      </c>
    </row>
    <row r="4250" spans="1:10" x14ac:dyDescent="0.3">
      <c r="A4250" s="54" t="s">
        <v>2277</v>
      </c>
      <c r="B4250" s="54">
        <v>7149</v>
      </c>
      <c r="C4250" s="56" t="s">
        <v>23</v>
      </c>
      <c r="D4250" s="54" t="s">
        <v>2276</v>
      </c>
      <c r="E4250" s="54">
        <v>3618</v>
      </c>
      <c r="F4250" s="54" t="s">
        <v>2011</v>
      </c>
      <c r="G4250" s="54">
        <v>2722712.057</v>
      </c>
      <c r="H4250" s="54">
        <v>1164826.311</v>
      </c>
      <c r="I4250" s="54" t="s">
        <v>2010</v>
      </c>
      <c r="J4250" s="55">
        <v>39630</v>
      </c>
    </row>
    <row r="4251" spans="1:10" x14ac:dyDescent="0.3">
      <c r="A4251" s="54" t="s">
        <v>2292</v>
      </c>
      <c r="B4251" s="54">
        <v>7151</v>
      </c>
      <c r="C4251" s="56" t="s">
        <v>23</v>
      </c>
      <c r="D4251" s="54" t="s">
        <v>2292</v>
      </c>
      <c r="E4251" s="54">
        <v>3582</v>
      </c>
      <c r="F4251" s="54" t="s">
        <v>2011</v>
      </c>
      <c r="G4251" s="54">
        <v>2736571.4670000002</v>
      </c>
      <c r="H4251" s="54">
        <v>1183940.321</v>
      </c>
      <c r="I4251" s="54" t="s">
        <v>2010</v>
      </c>
      <c r="J4251" s="55">
        <v>39630</v>
      </c>
    </row>
    <row r="4252" spans="1:10" x14ac:dyDescent="0.3">
      <c r="A4252" s="54" t="s">
        <v>2293</v>
      </c>
      <c r="B4252" s="54">
        <v>7152</v>
      </c>
      <c r="C4252" s="56" t="s">
        <v>23</v>
      </c>
      <c r="D4252" s="54" t="s">
        <v>2293</v>
      </c>
      <c r="E4252" s="54">
        <v>3581</v>
      </c>
      <c r="F4252" s="54" t="s">
        <v>2011</v>
      </c>
      <c r="G4252" s="54">
        <v>2740635.6189999999</v>
      </c>
      <c r="H4252" s="54">
        <v>1184708.3640000001</v>
      </c>
      <c r="I4252" s="54" t="s">
        <v>2010</v>
      </c>
      <c r="J4252" s="55">
        <v>39630</v>
      </c>
    </row>
    <row r="4253" spans="1:10" x14ac:dyDescent="0.3">
      <c r="A4253" s="54" t="s">
        <v>2297</v>
      </c>
      <c r="B4253" s="54">
        <v>7153</v>
      </c>
      <c r="C4253" s="56" t="s">
        <v>23</v>
      </c>
      <c r="D4253" s="54" t="s">
        <v>2297</v>
      </c>
      <c r="E4253" s="54">
        <v>3572</v>
      </c>
      <c r="F4253" s="54" t="s">
        <v>2011</v>
      </c>
      <c r="G4253" s="54">
        <v>2736048.7910000002</v>
      </c>
      <c r="H4253" s="54">
        <v>1186218.077</v>
      </c>
      <c r="I4253" s="54" t="s">
        <v>2010</v>
      </c>
      <c r="J4253" s="55">
        <v>39630</v>
      </c>
    </row>
    <row r="4254" spans="1:10" x14ac:dyDescent="0.3">
      <c r="A4254" s="54" t="s">
        <v>2267</v>
      </c>
      <c r="B4254" s="54">
        <v>7154</v>
      </c>
      <c r="C4254" s="56" t="s">
        <v>23</v>
      </c>
      <c r="D4254" s="54" t="s">
        <v>2262</v>
      </c>
      <c r="E4254" s="54">
        <v>3619</v>
      </c>
      <c r="F4254" s="54" t="s">
        <v>2011</v>
      </c>
      <c r="G4254" s="54">
        <v>2732561.4890000001</v>
      </c>
      <c r="H4254" s="54">
        <v>1184966.2609999999</v>
      </c>
      <c r="I4254" s="54" t="s">
        <v>2010</v>
      </c>
      <c r="J4254" s="55">
        <v>39630</v>
      </c>
    </row>
    <row r="4255" spans="1:10" x14ac:dyDescent="0.3">
      <c r="A4255" s="54" t="s">
        <v>2266</v>
      </c>
      <c r="B4255" s="54">
        <v>7155</v>
      </c>
      <c r="C4255" s="56" t="s">
        <v>23</v>
      </c>
      <c r="D4255" s="54" t="s">
        <v>2262</v>
      </c>
      <c r="E4255" s="54">
        <v>3619</v>
      </c>
      <c r="F4255" s="54" t="s">
        <v>2011</v>
      </c>
      <c r="G4255" s="54">
        <v>2734277.5860000001</v>
      </c>
      <c r="H4255" s="54">
        <v>1184744.9380000001</v>
      </c>
      <c r="I4255" s="54" t="s">
        <v>2010</v>
      </c>
      <c r="J4255" s="55">
        <v>39630</v>
      </c>
    </row>
    <row r="4256" spans="1:10" x14ac:dyDescent="0.3">
      <c r="A4256" s="54" t="s">
        <v>2264</v>
      </c>
      <c r="B4256" s="54">
        <v>7156</v>
      </c>
      <c r="C4256" s="56" t="s">
        <v>54</v>
      </c>
      <c r="D4256" s="54" t="s">
        <v>2262</v>
      </c>
      <c r="E4256" s="54">
        <v>3619</v>
      </c>
      <c r="F4256" s="54" t="s">
        <v>2011</v>
      </c>
      <c r="G4256" s="54">
        <v>2728201.0580000002</v>
      </c>
      <c r="H4256" s="54">
        <v>1188471.0049999999</v>
      </c>
      <c r="I4256" s="54" t="s">
        <v>2010</v>
      </c>
      <c r="J4256" s="55">
        <v>39630</v>
      </c>
    </row>
    <row r="4257" spans="1:10" x14ac:dyDescent="0.3">
      <c r="A4257" s="54" t="s">
        <v>2265</v>
      </c>
      <c r="B4257" s="54">
        <v>7156</v>
      </c>
      <c r="C4257" s="56" t="s">
        <v>23</v>
      </c>
      <c r="D4257" s="54" t="s">
        <v>2262</v>
      </c>
      <c r="E4257" s="54">
        <v>3619</v>
      </c>
      <c r="F4257" s="54" t="s">
        <v>2011</v>
      </c>
      <c r="G4257" s="54">
        <v>2730483.0589999999</v>
      </c>
      <c r="H4257" s="54">
        <v>1182734.656</v>
      </c>
      <c r="I4257" s="54" t="s">
        <v>2010</v>
      </c>
      <c r="J4257" s="55">
        <v>39630</v>
      </c>
    </row>
    <row r="4258" spans="1:10" x14ac:dyDescent="0.3">
      <c r="A4258" s="54" t="s">
        <v>2263</v>
      </c>
      <c r="B4258" s="54">
        <v>7157</v>
      </c>
      <c r="C4258" s="56" t="s">
        <v>23</v>
      </c>
      <c r="D4258" s="54" t="s">
        <v>2262</v>
      </c>
      <c r="E4258" s="54">
        <v>3619</v>
      </c>
      <c r="F4258" s="54" t="s">
        <v>2011</v>
      </c>
      <c r="G4258" s="54">
        <v>2730912.4029999999</v>
      </c>
      <c r="H4258" s="54">
        <v>1184360.8319999999</v>
      </c>
      <c r="I4258" s="54" t="s">
        <v>2010</v>
      </c>
      <c r="J4258" s="55">
        <v>39630</v>
      </c>
    </row>
    <row r="4259" spans="1:10" x14ac:dyDescent="0.3">
      <c r="A4259" s="54" t="s">
        <v>2041</v>
      </c>
      <c r="B4259" s="54">
        <v>7158</v>
      </c>
      <c r="C4259" s="56" t="s">
        <v>23</v>
      </c>
      <c r="D4259" s="54" t="s">
        <v>2036</v>
      </c>
      <c r="E4259" s="54">
        <v>3981</v>
      </c>
      <c r="F4259" s="54" t="s">
        <v>2011</v>
      </c>
      <c r="G4259" s="54">
        <v>2725806.477</v>
      </c>
      <c r="H4259" s="54">
        <v>1184630.5079999999</v>
      </c>
      <c r="I4259" s="54" t="s">
        <v>2024</v>
      </c>
      <c r="J4259" s="55">
        <v>39630</v>
      </c>
    </row>
    <row r="4260" spans="1:10" x14ac:dyDescent="0.3">
      <c r="A4260" s="54" t="s">
        <v>2040</v>
      </c>
      <c r="B4260" s="54">
        <v>7159</v>
      </c>
      <c r="C4260" s="56" t="s">
        <v>23</v>
      </c>
      <c r="D4260" s="54" t="s">
        <v>2036</v>
      </c>
      <c r="E4260" s="54">
        <v>3981</v>
      </c>
      <c r="F4260" s="54" t="s">
        <v>2011</v>
      </c>
      <c r="G4260" s="54">
        <v>2726246.4640000002</v>
      </c>
      <c r="H4260" s="54">
        <v>1187182.9099999999</v>
      </c>
      <c r="I4260" s="54" t="s">
        <v>2010</v>
      </c>
      <c r="J4260" s="55">
        <v>39630</v>
      </c>
    </row>
    <row r="4261" spans="1:10" x14ac:dyDescent="0.3">
      <c r="A4261" s="54" t="s">
        <v>2039</v>
      </c>
      <c r="B4261" s="54">
        <v>7162</v>
      </c>
      <c r="C4261" s="56" t="s">
        <v>23</v>
      </c>
      <c r="D4261" s="54" t="s">
        <v>2036</v>
      </c>
      <c r="E4261" s="54">
        <v>3981</v>
      </c>
      <c r="F4261" s="54" t="s">
        <v>2011</v>
      </c>
      <c r="G4261" s="54">
        <v>2725218.18</v>
      </c>
      <c r="H4261" s="54">
        <v>1179776.199</v>
      </c>
      <c r="I4261" s="54" t="s">
        <v>2010</v>
      </c>
      <c r="J4261" s="55">
        <v>39630</v>
      </c>
    </row>
    <row r="4262" spans="1:10" x14ac:dyDescent="0.3">
      <c r="A4262" s="54" t="s">
        <v>2038</v>
      </c>
      <c r="B4262" s="54">
        <v>7163</v>
      </c>
      <c r="C4262" s="56" t="s">
        <v>23</v>
      </c>
      <c r="D4262" s="54" t="s">
        <v>2036</v>
      </c>
      <c r="E4262" s="54">
        <v>3981</v>
      </c>
      <c r="F4262" s="54" t="s">
        <v>2011</v>
      </c>
      <c r="G4262" s="54">
        <v>2723545.9759999998</v>
      </c>
      <c r="H4262" s="54">
        <v>1179573.463</v>
      </c>
      <c r="I4262" s="54" t="s">
        <v>2010</v>
      </c>
      <c r="J4262" s="55">
        <v>39630</v>
      </c>
    </row>
    <row r="4263" spans="1:10" x14ac:dyDescent="0.3">
      <c r="A4263" s="54" t="s">
        <v>2037</v>
      </c>
      <c r="B4263" s="54">
        <v>7164</v>
      </c>
      <c r="C4263" s="56" t="s">
        <v>23</v>
      </c>
      <c r="D4263" s="54" t="s">
        <v>2036</v>
      </c>
      <c r="E4263" s="54">
        <v>3981</v>
      </c>
      <c r="F4263" s="54" t="s">
        <v>2011</v>
      </c>
      <c r="G4263" s="54">
        <v>2722101.8369999998</v>
      </c>
      <c r="H4263" s="54">
        <v>1179772.3959999999</v>
      </c>
      <c r="I4263" s="54" t="s">
        <v>2010</v>
      </c>
      <c r="J4263" s="55">
        <v>39630</v>
      </c>
    </row>
    <row r="4264" spans="1:10" x14ac:dyDescent="0.3">
      <c r="A4264" s="54" t="s">
        <v>2036</v>
      </c>
      <c r="B4264" s="54">
        <v>7165</v>
      </c>
      <c r="C4264" s="56" t="s">
        <v>23</v>
      </c>
      <c r="D4264" s="54" t="s">
        <v>2036</v>
      </c>
      <c r="E4264" s="54">
        <v>3981</v>
      </c>
      <c r="F4264" s="54" t="s">
        <v>2011</v>
      </c>
      <c r="G4264" s="54">
        <v>2720134.1749999998</v>
      </c>
      <c r="H4264" s="54">
        <v>1184221.514</v>
      </c>
      <c r="I4264" s="54" t="s">
        <v>2024</v>
      </c>
      <c r="J4264" s="55">
        <v>39630</v>
      </c>
    </row>
    <row r="4265" spans="1:10" x14ac:dyDescent="0.3">
      <c r="A4265" s="54" t="s">
        <v>2016</v>
      </c>
      <c r="B4265" s="54">
        <v>7166</v>
      </c>
      <c r="C4265" s="56" t="s">
        <v>23</v>
      </c>
      <c r="D4265" s="54" t="s">
        <v>2016</v>
      </c>
      <c r="E4265" s="54">
        <v>3987</v>
      </c>
      <c r="F4265" s="54" t="s">
        <v>2011</v>
      </c>
      <c r="G4265" s="54">
        <v>2717818.639</v>
      </c>
      <c r="H4265" s="54">
        <v>1176469.118</v>
      </c>
      <c r="I4265" s="54" t="s">
        <v>2010</v>
      </c>
      <c r="J4265" s="55">
        <v>39630</v>
      </c>
    </row>
    <row r="4266" spans="1:10" x14ac:dyDescent="0.3">
      <c r="A4266" s="54" t="s">
        <v>2019</v>
      </c>
      <c r="B4266" s="54">
        <v>7167</v>
      </c>
      <c r="C4266" s="56" t="s">
        <v>23</v>
      </c>
      <c r="D4266" s="54" t="s">
        <v>2016</v>
      </c>
      <c r="E4266" s="54">
        <v>3987</v>
      </c>
      <c r="F4266" s="54" t="s">
        <v>2011</v>
      </c>
      <c r="G4266" s="54">
        <v>2719957.36</v>
      </c>
      <c r="H4266" s="54">
        <v>1176860.3430000001</v>
      </c>
      <c r="I4266" s="54" t="s">
        <v>2010</v>
      </c>
      <c r="J4266" s="55">
        <v>39630</v>
      </c>
    </row>
    <row r="4267" spans="1:10" x14ac:dyDescent="0.3">
      <c r="A4267" s="54" t="s">
        <v>2018</v>
      </c>
      <c r="B4267" s="54">
        <v>7168</v>
      </c>
      <c r="C4267" s="56" t="s">
        <v>23</v>
      </c>
      <c r="D4267" s="54" t="s">
        <v>2016</v>
      </c>
      <c r="E4267" s="54">
        <v>3987</v>
      </c>
      <c r="F4267" s="54" t="s">
        <v>2011</v>
      </c>
      <c r="G4267" s="54">
        <v>2719399.7179999999</v>
      </c>
      <c r="H4267" s="54">
        <v>1180660.077</v>
      </c>
      <c r="I4267" s="54" t="s">
        <v>2010</v>
      </c>
      <c r="J4267" s="55">
        <v>39630</v>
      </c>
    </row>
    <row r="4268" spans="1:10" x14ac:dyDescent="0.3">
      <c r="A4268" s="54" t="s">
        <v>2017</v>
      </c>
      <c r="B4268" s="54">
        <v>7172</v>
      </c>
      <c r="C4268" s="56" t="s">
        <v>23</v>
      </c>
      <c r="D4268" s="54" t="s">
        <v>2025</v>
      </c>
      <c r="E4268" s="54">
        <v>3985</v>
      </c>
      <c r="F4268" s="54" t="s">
        <v>2011</v>
      </c>
      <c r="G4268" s="54">
        <v>2715854.108</v>
      </c>
      <c r="H4268" s="54">
        <v>1178077.7050000001</v>
      </c>
      <c r="I4268" s="54" t="s">
        <v>2010</v>
      </c>
      <c r="J4268" s="55">
        <v>39630</v>
      </c>
    </row>
    <row r="4269" spans="1:10" x14ac:dyDescent="0.3">
      <c r="A4269" s="54" t="s">
        <v>2017</v>
      </c>
      <c r="B4269" s="54">
        <v>7172</v>
      </c>
      <c r="C4269" s="56" t="s">
        <v>23</v>
      </c>
      <c r="D4269" s="54" t="s">
        <v>2016</v>
      </c>
      <c r="E4269" s="54">
        <v>3987</v>
      </c>
      <c r="F4269" s="54" t="s">
        <v>2011</v>
      </c>
      <c r="G4269" s="54">
        <v>2716592.6869999999</v>
      </c>
      <c r="H4269" s="54">
        <v>1177631.058</v>
      </c>
      <c r="I4269" s="54" t="s">
        <v>2010</v>
      </c>
      <c r="J4269" s="55">
        <v>39630</v>
      </c>
    </row>
    <row r="4270" spans="1:10" x14ac:dyDescent="0.3">
      <c r="A4270" s="54" t="s">
        <v>2029</v>
      </c>
      <c r="B4270" s="54">
        <v>7173</v>
      </c>
      <c r="C4270" s="56" t="s">
        <v>23</v>
      </c>
      <c r="D4270" s="54" t="s">
        <v>2025</v>
      </c>
      <c r="E4270" s="54">
        <v>3985</v>
      </c>
      <c r="F4270" s="54" t="s">
        <v>2011</v>
      </c>
      <c r="G4270" s="54">
        <v>2716478.27</v>
      </c>
      <c r="H4270" s="54">
        <v>1170827.496</v>
      </c>
      <c r="I4270" s="54" t="s">
        <v>2010</v>
      </c>
      <c r="J4270" s="55">
        <v>39630</v>
      </c>
    </row>
    <row r="4271" spans="1:10" x14ac:dyDescent="0.3">
      <c r="A4271" s="54" t="s">
        <v>2028</v>
      </c>
      <c r="B4271" s="54">
        <v>7174</v>
      </c>
      <c r="C4271" s="56" t="s">
        <v>23</v>
      </c>
      <c r="D4271" s="54" t="s">
        <v>2025</v>
      </c>
      <c r="E4271" s="54">
        <v>3985</v>
      </c>
      <c r="F4271" s="54" t="s">
        <v>2011</v>
      </c>
      <c r="G4271" s="54">
        <v>2715188.298</v>
      </c>
      <c r="H4271" s="54">
        <v>1177358.135</v>
      </c>
      <c r="I4271" s="54" t="s">
        <v>2010</v>
      </c>
      <c r="J4271" s="55">
        <v>39630</v>
      </c>
    </row>
    <row r="4272" spans="1:10" x14ac:dyDescent="0.3">
      <c r="A4272" s="54" t="s">
        <v>2025</v>
      </c>
      <c r="B4272" s="54">
        <v>7175</v>
      </c>
      <c r="C4272" s="56" t="s">
        <v>23</v>
      </c>
      <c r="D4272" s="54" t="s">
        <v>2025</v>
      </c>
      <c r="E4272" s="54">
        <v>3985</v>
      </c>
      <c r="F4272" s="54" t="s">
        <v>2011</v>
      </c>
      <c r="G4272" s="54">
        <v>2712915.2940000002</v>
      </c>
      <c r="H4272" s="54">
        <v>1180021.3529999999</v>
      </c>
      <c r="I4272" s="54" t="s">
        <v>2010</v>
      </c>
      <c r="J4272" s="55">
        <v>39630</v>
      </c>
    </row>
    <row r="4273" spans="1:10" x14ac:dyDescent="0.3">
      <c r="A4273" s="54" t="s">
        <v>2027</v>
      </c>
      <c r="B4273" s="54">
        <v>7176</v>
      </c>
      <c r="C4273" s="56" t="s">
        <v>23</v>
      </c>
      <c r="D4273" s="54" t="s">
        <v>2025</v>
      </c>
      <c r="E4273" s="54">
        <v>3985</v>
      </c>
      <c r="F4273" s="54" t="s">
        <v>2011</v>
      </c>
      <c r="G4273" s="54">
        <v>2713125.4879999999</v>
      </c>
      <c r="H4273" s="54">
        <v>1174224.1229999999</v>
      </c>
      <c r="I4273" s="54" t="s">
        <v>2010</v>
      </c>
      <c r="J4273" s="55">
        <v>39630</v>
      </c>
    </row>
    <row r="4274" spans="1:10" x14ac:dyDescent="0.3">
      <c r="A4274" s="54" t="s">
        <v>2026</v>
      </c>
      <c r="B4274" s="54">
        <v>7180</v>
      </c>
      <c r="C4274" s="56" t="s">
        <v>23</v>
      </c>
      <c r="D4274" s="54" t="s">
        <v>2026</v>
      </c>
      <c r="E4274" s="54">
        <v>3982</v>
      </c>
      <c r="F4274" s="54" t="s">
        <v>2011</v>
      </c>
      <c r="G4274" s="54">
        <v>2707288.693</v>
      </c>
      <c r="H4274" s="54">
        <v>1178100.7860000001</v>
      </c>
      <c r="I4274" s="54" t="s">
        <v>2024</v>
      </c>
      <c r="J4274" s="55">
        <v>39630</v>
      </c>
    </row>
    <row r="4275" spans="1:10" x14ac:dyDescent="0.3">
      <c r="A4275" s="54" t="s">
        <v>2026</v>
      </c>
      <c r="B4275" s="54">
        <v>7180</v>
      </c>
      <c r="C4275" s="56" t="s">
        <v>23</v>
      </c>
      <c r="D4275" s="54" t="s">
        <v>2025</v>
      </c>
      <c r="E4275" s="54">
        <v>3985</v>
      </c>
      <c r="F4275" s="54" t="s">
        <v>2011</v>
      </c>
      <c r="G4275" s="54">
        <v>2711732.909</v>
      </c>
      <c r="H4275" s="54">
        <v>1175183.1710000001</v>
      </c>
      <c r="I4275" s="54" t="s">
        <v>2024</v>
      </c>
      <c r="J4275" s="55">
        <v>39630</v>
      </c>
    </row>
    <row r="4276" spans="1:10" x14ac:dyDescent="0.3">
      <c r="A4276" s="54" t="s">
        <v>2035</v>
      </c>
      <c r="B4276" s="54">
        <v>7182</v>
      </c>
      <c r="C4276" s="56" t="s">
        <v>23</v>
      </c>
      <c r="D4276" s="54" t="s">
        <v>2026</v>
      </c>
      <c r="E4276" s="54">
        <v>3982</v>
      </c>
      <c r="F4276" s="54" t="s">
        <v>2011</v>
      </c>
      <c r="G4276" s="54">
        <v>2710488.9920000001</v>
      </c>
      <c r="H4276" s="54">
        <v>1173089.77</v>
      </c>
      <c r="I4276" s="54" t="s">
        <v>2010</v>
      </c>
      <c r="J4276" s="55">
        <v>39630</v>
      </c>
    </row>
    <row r="4277" spans="1:10" x14ac:dyDescent="0.3">
      <c r="A4277" s="54" t="s">
        <v>2034</v>
      </c>
      <c r="B4277" s="54">
        <v>7183</v>
      </c>
      <c r="C4277" s="56" t="s">
        <v>23</v>
      </c>
      <c r="D4277" s="54" t="s">
        <v>2026</v>
      </c>
      <c r="E4277" s="54">
        <v>3982</v>
      </c>
      <c r="F4277" s="54" t="s">
        <v>2011</v>
      </c>
      <c r="G4277" s="54">
        <v>2707215.608</v>
      </c>
      <c r="H4277" s="54">
        <v>1171099.0519999999</v>
      </c>
      <c r="I4277" s="54" t="s">
        <v>2010</v>
      </c>
      <c r="J4277" s="55">
        <v>40210</v>
      </c>
    </row>
    <row r="4278" spans="1:10" x14ac:dyDescent="0.3">
      <c r="A4278" s="54" t="s">
        <v>2032</v>
      </c>
      <c r="B4278" s="54">
        <v>7184</v>
      </c>
      <c r="C4278" s="56" t="s">
        <v>23</v>
      </c>
      <c r="D4278" s="54" t="s">
        <v>2030</v>
      </c>
      <c r="E4278" s="54">
        <v>3983</v>
      </c>
      <c r="F4278" s="54" t="s">
        <v>2011</v>
      </c>
      <c r="G4278" s="54">
        <v>2710170.3390000002</v>
      </c>
      <c r="H4278" s="54">
        <v>1169743.8230000001</v>
      </c>
      <c r="I4278" s="54" t="s">
        <v>2010</v>
      </c>
      <c r="J4278" s="55">
        <v>39630</v>
      </c>
    </row>
    <row r="4279" spans="1:10" x14ac:dyDescent="0.3">
      <c r="A4279" s="54" t="s">
        <v>2031</v>
      </c>
      <c r="B4279" s="54">
        <v>7185</v>
      </c>
      <c r="C4279" s="56" t="s">
        <v>23</v>
      </c>
      <c r="D4279" s="54" t="s">
        <v>2030</v>
      </c>
      <c r="E4279" s="54">
        <v>3983</v>
      </c>
      <c r="F4279" s="54" t="s">
        <v>2011</v>
      </c>
      <c r="G4279" s="54">
        <v>2706917.3960000002</v>
      </c>
      <c r="H4279" s="54">
        <v>1163142.077</v>
      </c>
      <c r="I4279" s="54" t="s">
        <v>2010</v>
      </c>
      <c r="J4279" s="55">
        <v>39630</v>
      </c>
    </row>
    <row r="4280" spans="1:10" x14ac:dyDescent="0.3">
      <c r="A4280" s="54" t="s">
        <v>2033</v>
      </c>
      <c r="B4280" s="54">
        <v>7186</v>
      </c>
      <c r="C4280" s="56" t="s">
        <v>23</v>
      </c>
      <c r="D4280" s="54" t="s">
        <v>2026</v>
      </c>
      <c r="E4280" s="54">
        <v>3982</v>
      </c>
      <c r="F4280" s="54" t="s">
        <v>2011</v>
      </c>
      <c r="G4280" s="54">
        <v>2705383.2489999998</v>
      </c>
      <c r="H4280" s="54">
        <v>1172370.169</v>
      </c>
      <c r="I4280" s="54" t="s">
        <v>2010</v>
      </c>
      <c r="J4280" s="55">
        <v>39630</v>
      </c>
    </row>
    <row r="4281" spans="1:10" x14ac:dyDescent="0.3">
      <c r="A4281" s="54" t="s">
        <v>2023</v>
      </c>
      <c r="B4281" s="54">
        <v>7187</v>
      </c>
      <c r="C4281" s="56" t="s">
        <v>23</v>
      </c>
      <c r="D4281" s="54" t="s">
        <v>2020</v>
      </c>
      <c r="E4281" s="54">
        <v>3986</v>
      </c>
      <c r="F4281" s="54" t="s">
        <v>2011</v>
      </c>
      <c r="G4281" s="54">
        <v>2701173.0559999999</v>
      </c>
      <c r="H4281" s="54">
        <v>1170839.754</v>
      </c>
      <c r="I4281" s="54" t="s">
        <v>2010</v>
      </c>
      <c r="J4281" s="55">
        <v>39630</v>
      </c>
    </row>
    <row r="4282" spans="1:10" x14ac:dyDescent="0.3">
      <c r="A4282" s="54" t="s">
        <v>2022</v>
      </c>
      <c r="B4282" s="54">
        <v>7188</v>
      </c>
      <c r="C4282" s="56" t="s">
        <v>23</v>
      </c>
      <c r="D4282" s="54" t="s">
        <v>2020</v>
      </c>
      <c r="E4282" s="54">
        <v>3986</v>
      </c>
      <c r="F4282" s="54" t="s">
        <v>2011</v>
      </c>
      <c r="G4282" s="54">
        <v>2700306.6430000002</v>
      </c>
      <c r="H4282" s="54">
        <v>1164271.7309999999</v>
      </c>
      <c r="I4282" s="54" t="s">
        <v>2010</v>
      </c>
      <c r="J4282" s="55">
        <v>39630</v>
      </c>
    </row>
    <row r="4283" spans="1:10" x14ac:dyDescent="0.3">
      <c r="A4283" s="54" t="s">
        <v>2021</v>
      </c>
      <c r="B4283" s="54">
        <v>7189</v>
      </c>
      <c r="C4283" s="56" t="s">
        <v>23</v>
      </c>
      <c r="D4283" s="54" t="s">
        <v>2020</v>
      </c>
      <c r="E4283" s="54">
        <v>3986</v>
      </c>
      <c r="F4283" s="54" t="s">
        <v>2011</v>
      </c>
      <c r="G4283" s="54">
        <v>2697511.6189999999</v>
      </c>
      <c r="H4283" s="54">
        <v>1170323.0149999999</v>
      </c>
      <c r="I4283" s="54" t="s">
        <v>2010</v>
      </c>
      <c r="J4283" s="55">
        <v>39630</v>
      </c>
    </row>
    <row r="4284" spans="1:10" x14ac:dyDescent="0.3">
      <c r="A4284" s="54" t="s">
        <v>2067</v>
      </c>
      <c r="B4284" s="54">
        <v>7202</v>
      </c>
      <c r="C4284" s="56" t="s">
        <v>23</v>
      </c>
      <c r="D4284" s="54" t="s">
        <v>2066</v>
      </c>
      <c r="E4284" s="54">
        <v>3945</v>
      </c>
      <c r="F4284" s="54" t="s">
        <v>2011</v>
      </c>
      <c r="G4284" s="54">
        <v>2764216.7579999999</v>
      </c>
      <c r="H4284" s="54">
        <v>1197187.594</v>
      </c>
      <c r="I4284" s="54" t="s">
        <v>21</v>
      </c>
      <c r="J4284" s="55">
        <v>39630</v>
      </c>
    </row>
    <row r="4285" spans="1:10" x14ac:dyDescent="0.3">
      <c r="A4285" s="54" t="s">
        <v>2066</v>
      </c>
      <c r="B4285" s="54">
        <v>7203</v>
      </c>
      <c r="C4285" s="56" t="s">
        <v>23</v>
      </c>
      <c r="D4285" s="54" t="s">
        <v>2066</v>
      </c>
      <c r="E4285" s="54">
        <v>3945</v>
      </c>
      <c r="F4285" s="54" t="s">
        <v>2011</v>
      </c>
      <c r="G4285" s="54">
        <v>2762178.659</v>
      </c>
      <c r="H4285" s="54">
        <v>1195397.4779999999</v>
      </c>
      <c r="I4285" s="54" t="s">
        <v>21</v>
      </c>
      <c r="J4285" s="55">
        <v>39630</v>
      </c>
    </row>
    <row r="4286" spans="1:10" x14ac:dyDescent="0.3">
      <c r="A4286" s="54" t="s">
        <v>2059</v>
      </c>
      <c r="B4286" s="54">
        <v>7204</v>
      </c>
      <c r="C4286" s="56" t="s">
        <v>23</v>
      </c>
      <c r="D4286" s="54" t="s">
        <v>2059</v>
      </c>
      <c r="E4286" s="54">
        <v>3946</v>
      </c>
      <c r="F4286" s="54" t="s">
        <v>2011</v>
      </c>
      <c r="G4286" s="54">
        <v>2758340.8560000001</v>
      </c>
      <c r="H4286" s="54">
        <v>1198794.267</v>
      </c>
      <c r="I4286" s="54" t="s">
        <v>21</v>
      </c>
      <c r="J4286" s="55">
        <v>39630</v>
      </c>
    </row>
    <row r="4287" spans="1:10" x14ac:dyDescent="0.3">
      <c r="A4287" s="54" t="s">
        <v>2059</v>
      </c>
      <c r="B4287" s="54">
        <v>7204</v>
      </c>
      <c r="C4287" s="56" t="s">
        <v>23</v>
      </c>
      <c r="D4287" s="54" t="s">
        <v>2055</v>
      </c>
      <c r="E4287" s="54">
        <v>3955</v>
      </c>
      <c r="F4287" s="54" t="s">
        <v>2011</v>
      </c>
      <c r="G4287" s="54">
        <v>2760048.6359999999</v>
      </c>
      <c r="H4287" s="54">
        <v>1201814.8049999999</v>
      </c>
      <c r="I4287" s="54" t="s">
        <v>21</v>
      </c>
      <c r="J4287" s="55">
        <v>39630</v>
      </c>
    </row>
    <row r="4288" spans="1:10" x14ac:dyDescent="0.3">
      <c r="A4288" s="54" t="s">
        <v>2065</v>
      </c>
      <c r="B4288" s="54">
        <v>7205</v>
      </c>
      <c r="C4288" s="56" t="s">
        <v>23</v>
      </c>
      <c r="D4288" s="54" t="s">
        <v>2065</v>
      </c>
      <c r="E4288" s="54">
        <v>3947</v>
      </c>
      <c r="F4288" s="54" t="s">
        <v>2011</v>
      </c>
      <c r="G4288" s="54">
        <v>2761566.18</v>
      </c>
      <c r="H4288" s="54">
        <v>1200936.699</v>
      </c>
      <c r="I4288" s="54" t="s">
        <v>21</v>
      </c>
      <c r="J4288" s="55">
        <v>39630</v>
      </c>
    </row>
    <row r="4289" spans="1:10" x14ac:dyDescent="0.3">
      <c r="A4289" s="54" t="s">
        <v>2058</v>
      </c>
      <c r="B4289" s="54">
        <v>7206</v>
      </c>
      <c r="C4289" s="56" t="s">
        <v>23</v>
      </c>
      <c r="D4289" s="54" t="s">
        <v>2055</v>
      </c>
      <c r="E4289" s="54">
        <v>3955</v>
      </c>
      <c r="F4289" s="54" t="s">
        <v>2011</v>
      </c>
      <c r="G4289" s="54">
        <v>2763040.8939999999</v>
      </c>
      <c r="H4289" s="54">
        <v>1201588.53</v>
      </c>
      <c r="I4289" s="54" t="s">
        <v>21</v>
      </c>
      <c r="J4289" s="55">
        <v>39630</v>
      </c>
    </row>
    <row r="4290" spans="1:10" x14ac:dyDescent="0.3">
      <c r="A4290" s="54" t="s">
        <v>2061</v>
      </c>
      <c r="B4290" s="54">
        <v>7208</v>
      </c>
      <c r="C4290" s="56" t="s">
        <v>23</v>
      </c>
      <c r="D4290" s="54" t="s">
        <v>2060</v>
      </c>
      <c r="E4290" s="54">
        <v>3954</v>
      </c>
      <c r="F4290" s="54" t="s">
        <v>2011</v>
      </c>
      <c r="G4290" s="54">
        <v>2763014.8810000001</v>
      </c>
      <c r="H4290" s="54">
        <v>1206503.7120000001</v>
      </c>
      <c r="I4290" s="54" t="s">
        <v>21</v>
      </c>
      <c r="J4290" s="55">
        <v>39630</v>
      </c>
    </row>
    <row r="4291" spans="1:10" x14ac:dyDescent="0.3">
      <c r="A4291" s="54" t="s">
        <v>2046</v>
      </c>
      <c r="B4291" s="54">
        <v>7212</v>
      </c>
      <c r="C4291" s="56" t="s">
        <v>23</v>
      </c>
      <c r="D4291" s="54" t="s">
        <v>2042</v>
      </c>
      <c r="E4291" s="54">
        <v>3972</v>
      </c>
      <c r="F4291" s="54" t="s">
        <v>2011</v>
      </c>
      <c r="G4291" s="54">
        <v>2766880.7930000001</v>
      </c>
      <c r="H4291" s="54">
        <v>1209785.186</v>
      </c>
      <c r="I4291" s="54" t="s">
        <v>21</v>
      </c>
      <c r="J4291" s="55">
        <v>39630</v>
      </c>
    </row>
    <row r="4292" spans="1:10" x14ac:dyDescent="0.3">
      <c r="A4292" s="54" t="s">
        <v>2045</v>
      </c>
      <c r="B4292" s="54">
        <v>7212</v>
      </c>
      <c r="C4292" s="56" t="s">
        <v>54</v>
      </c>
      <c r="D4292" s="54" t="s">
        <v>2042</v>
      </c>
      <c r="E4292" s="54">
        <v>3972</v>
      </c>
      <c r="F4292" s="54" t="s">
        <v>2011</v>
      </c>
      <c r="G4292" s="54">
        <v>2767178.1749999998</v>
      </c>
      <c r="H4292" s="54">
        <v>1205482.1640000001</v>
      </c>
      <c r="I4292" s="54" t="s">
        <v>21</v>
      </c>
      <c r="J4292" s="55">
        <v>39630</v>
      </c>
    </row>
    <row r="4293" spans="1:10" x14ac:dyDescent="0.3">
      <c r="A4293" s="54" t="s">
        <v>2044</v>
      </c>
      <c r="B4293" s="54">
        <v>7212</v>
      </c>
      <c r="C4293" s="56" t="s">
        <v>46</v>
      </c>
      <c r="D4293" s="54" t="s">
        <v>2042</v>
      </c>
      <c r="E4293" s="54">
        <v>3972</v>
      </c>
      <c r="F4293" s="54" t="s">
        <v>2011</v>
      </c>
      <c r="G4293" s="54">
        <v>2767617.0750000002</v>
      </c>
      <c r="H4293" s="54">
        <v>1205720.0390000001</v>
      </c>
      <c r="I4293" s="54" t="s">
        <v>21</v>
      </c>
      <c r="J4293" s="55">
        <v>39630</v>
      </c>
    </row>
    <row r="4294" spans="1:10" x14ac:dyDescent="0.3">
      <c r="A4294" s="54" t="s">
        <v>2054</v>
      </c>
      <c r="B4294" s="54">
        <v>7213</v>
      </c>
      <c r="C4294" s="56" t="s">
        <v>23</v>
      </c>
      <c r="D4294" s="54" t="s">
        <v>2066</v>
      </c>
      <c r="E4294" s="54">
        <v>3945</v>
      </c>
      <c r="F4294" s="54" t="s">
        <v>2011</v>
      </c>
      <c r="G4294" s="54">
        <v>2766483.33</v>
      </c>
      <c r="H4294" s="54">
        <v>1196952.4369999999</v>
      </c>
      <c r="I4294" s="54" t="s">
        <v>21</v>
      </c>
      <c r="J4294" s="55">
        <v>39630</v>
      </c>
    </row>
    <row r="4295" spans="1:10" x14ac:dyDescent="0.3">
      <c r="A4295" s="54" t="s">
        <v>2054</v>
      </c>
      <c r="B4295" s="54">
        <v>7213</v>
      </c>
      <c r="C4295" s="56" t="s">
        <v>23</v>
      </c>
      <c r="D4295" s="54" t="s">
        <v>2053</v>
      </c>
      <c r="E4295" s="54">
        <v>3961</v>
      </c>
      <c r="F4295" s="54" t="s">
        <v>2011</v>
      </c>
      <c r="G4295" s="54">
        <v>2765686.7319999998</v>
      </c>
      <c r="H4295" s="54">
        <v>1204137.7949999999</v>
      </c>
      <c r="I4295" s="54" t="s">
        <v>21</v>
      </c>
      <c r="J4295" s="55">
        <v>39630</v>
      </c>
    </row>
    <row r="4296" spans="1:10" x14ac:dyDescent="0.3">
      <c r="A4296" s="54" t="s">
        <v>2053</v>
      </c>
      <c r="B4296" s="54">
        <v>7214</v>
      </c>
      <c r="C4296" s="56" t="s">
        <v>23</v>
      </c>
      <c r="D4296" s="54" t="s">
        <v>2053</v>
      </c>
      <c r="E4296" s="54">
        <v>3961</v>
      </c>
      <c r="F4296" s="54" t="s">
        <v>2011</v>
      </c>
      <c r="G4296" s="54">
        <v>2767756.4920000001</v>
      </c>
      <c r="H4296" s="54">
        <v>1203386.932</v>
      </c>
      <c r="I4296" s="54" t="s">
        <v>21</v>
      </c>
      <c r="J4296" s="55">
        <v>39630</v>
      </c>
    </row>
    <row r="4297" spans="1:10" x14ac:dyDescent="0.3">
      <c r="A4297" s="54" t="s">
        <v>2043</v>
      </c>
      <c r="B4297" s="54">
        <v>7215</v>
      </c>
      <c r="C4297" s="56" t="s">
        <v>23</v>
      </c>
      <c r="D4297" s="54" t="s">
        <v>2053</v>
      </c>
      <c r="E4297" s="54">
        <v>3961</v>
      </c>
      <c r="F4297" s="54" t="s">
        <v>2011</v>
      </c>
      <c r="G4297" s="54">
        <v>2770465.8020000001</v>
      </c>
      <c r="H4297" s="54">
        <v>1208291.1429999999</v>
      </c>
      <c r="I4297" s="54" t="s">
        <v>21</v>
      </c>
      <c r="J4297" s="55">
        <v>39630</v>
      </c>
    </row>
    <row r="4298" spans="1:10" x14ac:dyDescent="0.3">
      <c r="A4298" s="54" t="s">
        <v>2043</v>
      </c>
      <c r="B4298" s="54">
        <v>7215</v>
      </c>
      <c r="C4298" s="56" t="s">
        <v>23</v>
      </c>
      <c r="D4298" s="54" t="s">
        <v>2042</v>
      </c>
      <c r="E4298" s="54">
        <v>3972</v>
      </c>
      <c r="F4298" s="54" t="s">
        <v>2011</v>
      </c>
      <c r="G4298" s="54">
        <v>2768604.9539999999</v>
      </c>
      <c r="H4298" s="54">
        <v>1209583.733</v>
      </c>
      <c r="I4298" s="54" t="s">
        <v>21</v>
      </c>
      <c r="J4298" s="55">
        <v>39630</v>
      </c>
    </row>
    <row r="4299" spans="1:10" x14ac:dyDescent="0.3">
      <c r="A4299" s="54" t="s">
        <v>2047</v>
      </c>
      <c r="B4299" s="54">
        <v>7220</v>
      </c>
      <c r="C4299" s="56" t="s">
        <v>23</v>
      </c>
      <c r="D4299" s="54" t="s">
        <v>2047</v>
      </c>
      <c r="E4299" s="54">
        <v>3962</v>
      </c>
      <c r="F4299" s="54" t="s">
        <v>2011</v>
      </c>
      <c r="G4299" s="54">
        <v>2777310.432</v>
      </c>
      <c r="H4299" s="54">
        <v>1207552.077</v>
      </c>
      <c r="I4299" s="54" t="s">
        <v>21</v>
      </c>
      <c r="J4299" s="55">
        <v>39630</v>
      </c>
    </row>
    <row r="4300" spans="1:10" x14ac:dyDescent="0.3">
      <c r="A4300" s="54" t="s">
        <v>2047</v>
      </c>
      <c r="B4300" s="54">
        <v>7220</v>
      </c>
      <c r="C4300" s="56" t="s">
        <v>23</v>
      </c>
      <c r="D4300" s="54" t="s">
        <v>2047</v>
      </c>
      <c r="E4300" s="54">
        <v>3962</v>
      </c>
      <c r="F4300" s="54" t="s">
        <v>2011</v>
      </c>
      <c r="G4300" s="54">
        <v>2770878.8390000002</v>
      </c>
      <c r="H4300" s="54">
        <v>1204625.872</v>
      </c>
      <c r="I4300" s="54" t="s">
        <v>21</v>
      </c>
      <c r="J4300" s="55">
        <v>39630</v>
      </c>
    </row>
    <row r="4301" spans="1:10" x14ac:dyDescent="0.3">
      <c r="A4301" s="54" t="s">
        <v>2052</v>
      </c>
      <c r="B4301" s="54">
        <v>7222</v>
      </c>
      <c r="C4301" s="56" t="s">
        <v>23</v>
      </c>
      <c r="D4301" s="54" t="s">
        <v>2088</v>
      </c>
      <c r="E4301" s="54">
        <v>3891</v>
      </c>
      <c r="F4301" s="54" t="s">
        <v>2011</v>
      </c>
      <c r="G4301" s="54">
        <v>2774840.4339999999</v>
      </c>
      <c r="H4301" s="54">
        <v>1202502.601</v>
      </c>
      <c r="I4301" s="54" t="s">
        <v>21</v>
      </c>
      <c r="J4301" s="55">
        <v>42125</v>
      </c>
    </row>
    <row r="4302" spans="1:10" x14ac:dyDescent="0.3">
      <c r="A4302" s="54" t="s">
        <v>2052</v>
      </c>
      <c r="B4302" s="54">
        <v>7222</v>
      </c>
      <c r="C4302" s="56" t="s">
        <v>23</v>
      </c>
      <c r="D4302" s="54" t="s">
        <v>2047</v>
      </c>
      <c r="E4302" s="54">
        <v>3962</v>
      </c>
      <c r="F4302" s="54" t="s">
        <v>2011</v>
      </c>
      <c r="G4302" s="54">
        <v>2773057.18</v>
      </c>
      <c r="H4302" s="54">
        <v>1202738.382</v>
      </c>
      <c r="I4302" s="54" t="s">
        <v>21</v>
      </c>
      <c r="J4302" s="55">
        <v>42125</v>
      </c>
    </row>
    <row r="4303" spans="1:10" x14ac:dyDescent="0.3">
      <c r="A4303" s="54" t="s">
        <v>2095</v>
      </c>
      <c r="B4303" s="54">
        <v>7223</v>
      </c>
      <c r="C4303" s="56" t="s">
        <v>23</v>
      </c>
      <c r="D4303" s="54" t="s">
        <v>2088</v>
      </c>
      <c r="E4303" s="54">
        <v>3891</v>
      </c>
      <c r="F4303" s="54" t="s">
        <v>2011</v>
      </c>
      <c r="G4303" s="54">
        <v>2773997.1009999998</v>
      </c>
      <c r="H4303" s="54">
        <v>1201063.882</v>
      </c>
      <c r="I4303" s="54" t="s">
        <v>21</v>
      </c>
      <c r="J4303" s="55">
        <v>39630</v>
      </c>
    </row>
    <row r="4304" spans="1:10" x14ac:dyDescent="0.3">
      <c r="A4304" s="54" t="s">
        <v>2094</v>
      </c>
      <c r="B4304" s="54">
        <v>7224</v>
      </c>
      <c r="C4304" s="56" t="s">
        <v>23</v>
      </c>
      <c r="D4304" s="54" t="s">
        <v>2088</v>
      </c>
      <c r="E4304" s="54">
        <v>3891</v>
      </c>
      <c r="F4304" s="54" t="s">
        <v>2011</v>
      </c>
      <c r="G4304" s="54">
        <v>2775462.077</v>
      </c>
      <c r="H4304" s="54">
        <v>1199910.3859999999</v>
      </c>
      <c r="I4304" s="54" t="s">
        <v>21</v>
      </c>
      <c r="J4304" s="55">
        <v>39630</v>
      </c>
    </row>
    <row r="4305" spans="1:10" x14ac:dyDescent="0.3">
      <c r="A4305" s="54" t="s">
        <v>2050</v>
      </c>
      <c r="B4305" s="54">
        <v>7226</v>
      </c>
      <c r="C4305" s="56" t="s">
        <v>46</v>
      </c>
      <c r="D4305" s="54" t="s">
        <v>2047</v>
      </c>
      <c r="E4305" s="54">
        <v>3962</v>
      </c>
      <c r="F4305" s="54" t="s">
        <v>2011</v>
      </c>
      <c r="G4305" s="54">
        <v>2772148.159</v>
      </c>
      <c r="H4305" s="54">
        <v>1204575.8729999999</v>
      </c>
      <c r="I4305" s="54" t="s">
        <v>21</v>
      </c>
      <c r="J4305" s="55">
        <v>39630</v>
      </c>
    </row>
    <row r="4306" spans="1:10" x14ac:dyDescent="0.3">
      <c r="A4306" s="54" t="s">
        <v>2051</v>
      </c>
      <c r="B4306" s="54">
        <v>7226</v>
      </c>
      <c r="C4306" s="56" t="s">
        <v>23</v>
      </c>
      <c r="D4306" s="54" t="s">
        <v>2088</v>
      </c>
      <c r="E4306" s="54">
        <v>3891</v>
      </c>
      <c r="F4306" s="54" t="s">
        <v>2011</v>
      </c>
      <c r="G4306" s="54">
        <v>2775880.1189999999</v>
      </c>
      <c r="H4306" s="54">
        <v>1203662.4080000001</v>
      </c>
      <c r="I4306" s="54" t="s">
        <v>21</v>
      </c>
      <c r="J4306" s="55">
        <v>39630</v>
      </c>
    </row>
    <row r="4307" spans="1:10" x14ac:dyDescent="0.3">
      <c r="A4307" s="54" t="s">
        <v>2051</v>
      </c>
      <c r="B4307" s="54">
        <v>7226</v>
      </c>
      <c r="C4307" s="56" t="s">
        <v>23</v>
      </c>
      <c r="D4307" s="54" t="s">
        <v>2047</v>
      </c>
      <c r="E4307" s="54">
        <v>3962</v>
      </c>
      <c r="F4307" s="54" t="s">
        <v>2011</v>
      </c>
      <c r="G4307" s="54">
        <v>2774812.4870000002</v>
      </c>
      <c r="H4307" s="54">
        <v>1204549.797</v>
      </c>
      <c r="I4307" s="54" t="s">
        <v>21</v>
      </c>
      <c r="J4307" s="55">
        <v>39630</v>
      </c>
    </row>
    <row r="4308" spans="1:10" x14ac:dyDescent="0.3">
      <c r="A4308" s="54" t="s">
        <v>2051</v>
      </c>
      <c r="B4308" s="54">
        <v>7226</v>
      </c>
      <c r="C4308" s="56" t="s">
        <v>23</v>
      </c>
      <c r="D4308" s="54" t="s">
        <v>2047</v>
      </c>
      <c r="E4308" s="54">
        <v>3962</v>
      </c>
      <c r="F4308" s="54" t="s">
        <v>2011</v>
      </c>
      <c r="G4308" s="54">
        <v>2779220.0269999998</v>
      </c>
      <c r="H4308" s="54">
        <v>1209132.976</v>
      </c>
      <c r="I4308" s="54" t="s">
        <v>21</v>
      </c>
      <c r="J4308" s="55">
        <v>39630</v>
      </c>
    </row>
    <row r="4309" spans="1:10" x14ac:dyDescent="0.3">
      <c r="A4309" s="54" t="s">
        <v>2048</v>
      </c>
      <c r="B4309" s="54">
        <v>7228</v>
      </c>
      <c r="C4309" s="56" t="s">
        <v>54</v>
      </c>
      <c r="D4309" s="54" t="s">
        <v>2047</v>
      </c>
      <c r="E4309" s="54">
        <v>3962</v>
      </c>
      <c r="F4309" s="54" t="s">
        <v>2011</v>
      </c>
      <c r="G4309" s="54">
        <v>2772982.798</v>
      </c>
      <c r="H4309" s="54">
        <v>1206938.2760000001</v>
      </c>
      <c r="I4309" s="54" t="s">
        <v>21</v>
      </c>
      <c r="J4309" s="55">
        <v>39630</v>
      </c>
    </row>
    <row r="4310" spans="1:10" x14ac:dyDescent="0.3">
      <c r="A4310" s="54" t="s">
        <v>2049</v>
      </c>
      <c r="B4310" s="54">
        <v>7228</v>
      </c>
      <c r="C4310" s="56" t="s">
        <v>23</v>
      </c>
      <c r="D4310" s="54" t="s">
        <v>2047</v>
      </c>
      <c r="E4310" s="54">
        <v>3962</v>
      </c>
      <c r="F4310" s="54" t="s">
        <v>2011</v>
      </c>
      <c r="G4310" s="54">
        <v>2775766.9980000001</v>
      </c>
      <c r="H4310" s="54">
        <v>1209394.628</v>
      </c>
      <c r="I4310" s="54" t="s">
        <v>21</v>
      </c>
      <c r="J4310" s="55">
        <v>39630</v>
      </c>
    </row>
    <row r="4311" spans="1:10" x14ac:dyDescent="0.3">
      <c r="A4311" s="54" t="s">
        <v>2104</v>
      </c>
      <c r="B4311" s="54">
        <v>7231</v>
      </c>
      <c r="C4311" s="56" t="s">
        <v>23</v>
      </c>
      <c r="D4311" s="54" t="s">
        <v>2102</v>
      </c>
      <c r="E4311" s="54">
        <v>3863</v>
      </c>
      <c r="F4311" s="54" t="s">
        <v>2011</v>
      </c>
      <c r="G4311" s="54">
        <v>2771916.3640000001</v>
      </c>
      <c r="H4311" s="54">
        <v>1201459.996</v>
      </c>
      <c r="I4311" s="54" t="s">
        <v>21</v>
      </c>
      <c r="J4311" s="55">
        <v>39630</v>
      </c>
    </row>
    <row r="4312" spans="1:10" x14ac:dyDescent="0.3">
      <c r="A4312" s="54" t="s">
        <v>2103</v>
      </c>
      <c r="B4312" s="54">
        <v>7232</v>
      </c>
      <c r="C4312" s="56" t="s">
        <v>23</v>
      </c>
      <c r="D4312" s="54" t="s">
        <v>2103</v>
      </c>
      <c r="E4312" s="54">
        <v>3862</v>
      </c>
      <c r="F4312" s="54" t="s">
        <v>2011</v>
      </c>
      <c r="G4312" s="54">
        <v>2769238.125</v>
      </c>
      <c r="H4312" s="54">
        <v>1197999.3130000001</v>
      </c>
      <c r="I4312" s="54" t="s">
        <v>21</v>
      </c>
      <c r="J4312" s="55">
        <v>39630</v>
      </c>
    </row>
    <row r="4313" spans="1:10" x14ac:dyDescent="0.3">
      <c r="A4313" s="54" t="s">
        <v>2103</v>
      </c>
      <c r="B4313" s="54">
        <v>7232</v>
      </c>
      <c r="C4313" s="56" t="s">
        <v>23</v>
      </c>
      <c r="D4313" s="54" t="s">
        <v>2102</v>
      </c>
      <c r="E4313" s="54">
        <v>3863</v>
      </c>
      <c r="F4313" s="54" t="s">
        <v>2011</v>
      </c>
      <c r="G4313" s="54">
        <v>2771120.6510000001</v>
      </c>
      <c r="H4313" s="54">
        <v>1201786.655</v>
      </c>
      <c r="I4313" s="54" t="s">
        <v>21</v>
      </c>
      <c r="J4313" s="55">
        <v>39630</v>
      </c>
    </row>
    <row r="4314" spans="1:10" x14ac:dyDescent="0.3">
      <c r="A4314" s="54" t="s">
        <v>2102</v>
      </c>
      <c r="B4314" s="54">
        <v>7233</v>
      </c>
      <c r="C4314" s="56" t="s">
        <v>23</v>
      </c>
      <c r="D4314" s="54" t="s">
        <v>2102</v>
      </c>
      <c r="E4314" s="54">
        <v>3863</v>
      </c>
      <c r="F4314" s="54" t="s">
        <v>2011</v>
      </c>
      <c r="G4314" s="54">
        <v>2772709.0809999998</v>
      </c>
      <c r="H4314" s="54">
        <v>1196598.3870000001</v>
      </c>
      <c r="I4314" s="54" t="s">
        <v>21</v>
      </c>
      <c r="J4314" s="55">
        <v>39630</v>
      </c>
    </row>
    <row r="4315" spans="1:10" x14ac:dyDescent="0.3">
      <c r="A4315" s="54" t="s">
        <v>2105</v>
      </c>
      <c r="B4315" s="54">
        <v>7235</v>
      </c>
      <c r="C4315" s="56" t="s">
        <v>23</v>
      </c>
      <c r="D4315" s="54" t="s">
        <v>2105</v>
      </c>
      <c r="E4315" s="54">
        <v>3861</v>
      </c>
      <c r="F4315" s="54" t="s">
        <v>2011</v>
      </c>
      <c r="G4315" s="54">
        <v>2775136.0869999998</v>
      </c>
      <c r="H4315" s="54">
        <v>1195545.29</v>
      </c>
      <c r="I4315" s="54" t="s">
        <v>21</v>
      </c>
      <c r="J4315" s="55">
        <v>39630</v>
      </c>
    </row>
    <row r="4316" spans="1:10" x14ac:dyDescent="0.3">
      <c r="A4316" s="54" t="s">
        <v>2093</v>
      </c>
      <c r="B4316" s="54">
        <v>7240</v>
      </c>
      <c r="C4316" s="56" t="s">
        <v>23</v>
      </c>
      <c r="D4316" s="54" t="s">
        <v>2093</v>
      </c>
      <c r="E4316" s="54">
        <v>3882</v>
      </c>
      <c r="F4316" s="54" t="s">
        <v>2011</v>
      </c>
      <c r="G4316" s="54">
        <v>2779294.6910000001</v>
      </c>
      <c r="H4316" s="54">
        <v>1199742.2</v>
      </c>
      <c r="I4316" s="54" t="s">
        <v>21</v>
      </c>
      <c r="J4316" s="55">
        <v>39630</v>
      </c>
    </row>
    <row r="4317" spans="1:10" x14ac:dyDescent="0.3">
      <c r="A4317" s="54" t="s">
        <v>2093</v>
      </c>
      <c r="B4317" s="54">
        <v>7240</v>
      </c>
      <c r="C4317" s="56" t="s">
        <v>23</v>
      </c>
      <c r="D4317" s="54" t="s">
        <v>2088</v>
      </c>
      <c r="E4317" s="54">
        <v>3891</v>
      </c>
      <c r="F4317" s="54" t="s">
        <v>2011</v>
      </c>
      <c r="G4317" s="54">
        <v>2777131.27</v>
      </c>
      <c r="H4317" s="54">
        <v>1198460.872</v>
      </c>
      <c r="I4317" s="54" t="s">
        <v>21</v>
      </c>
      <c r="J4317" s="55">
        <v>39630</v>
      </c>
    </row>
    <row r="4318" spans="1:10" x14ac:dyDescent="0.3">
      <c r="A4318" s="54" t="s">
        <v>2096</v>
      </c>
      <c r="B4318" s="54">
        <v>7241</v>
      </c>
      <c r="C4318" s="56" t="s">
        <v>23</v>
      </c>
      <c r="D4318" s="54" t="s">
        <v>2096</v>
      </c>
      <c r="E4318" s="54">
        <v>3881</v>
      </c>
      <c r="F4318" s="54" t="s">
        <v>2011</v>
      </c>
      <c r="G4318" s="54">
        <v>2778991.0019999999</v>
      </c>
      <c r="H4318" s="54">
        <v>1195286.53</v>
      </c>
      <c r="I4318" s="54" t="s">
        <v>21</v>
      </c>
      <c r="J4318" s="55">
        <v>39630</v>
      </c>
    </row>
    <row r="4319" spans="1:10" x14ac:dyDescent="0.3">
      <c r="A4319" s="54" t="s">
        <v>2088</v>
      </c>
      <c r="B4319" s="54">
        <v>7242</v>
      </c>
      <c r="C4319" s="56" t="s">
        <v>23</v>
      </c>
      <c r="D4319" s="54" t="s">
        <v>2088</v>
      </c>
      <c r="E4319" s="54">
        <v>3891</v>
      </c>
      <c r="F4319" s="54" t="s">
        <v>2011</v>
      </c>
      <c r="G4319" s="54">
        <v>2776982.4440000001</v>
      </c>
      <c r="H4319" s="54">
        <v>1199241.9110000001</v>
      </c>
      <c r="I4319" s="54" t="s">
        <v>21</v>
      </c>
      <c r="J4319" s="55">
        <v>39630</v>
      </c>
    </row>
    <row r="4320" spans="1:10" x14ac:dyDescent="0.3">
      <c r="A4320" s="54" t="s">
        <v>2092</v>
      </c>
      <c r="B4320" s="54">
        <v>7243</v>
      </c>
      <c r="C4320" s="56" t="s">
        <v>23</v>
      </c>
      <c r="D4320" s="54" t="s">
        <v>2088</v>
      </c>
      <c r="E4320" s="54">
        <v>3891</v>
      </c>
      <c r="F4320" s="54" t="s">
        <v>2011</v>
      </c>
      <c r="G4320" s="54">
        <v>2777480.6830000002</v>
      </c>
      <c r="H4320" s="54">
        <v>1202404.368</v>
      </c>
      <c r="I4320" s="54" t="s">
        <v>21</v>
      </c>
      <c r="J4320" s="55">
        <v>39630</v>
      </c>
    </row>
    <row r="4321" spans="1:10" x14ac:dyDescent="0.3">
      <c r="A4321" s="54" t="s">
        <v>2091</v>
      </c>
      <c r="B4321" s="54">
        <v>7244</v>
      </c>
      <c r="C4321" s="56" t="s">
        <v>23</v>
      </c>
      <c r="D4321" s="54" t="s">
        <v>2088</v>
      </c>
      <c r="E4321" s="54">
        <v>3891</v>
      </c>
      <c r="F4321" s="54" t="s">
        <v>2011</v>
      </c>
      <c r="G4321" s="54">
        <v>2779109.7650000001</v>
      </c>
      <c r="H4321" s="54">
        <v>1201891.43</v>
      </c>
      <c r="I4321" s="54" t="s">
        <v>21</v>
      </c>
      <c r="J4321" s="55">
        <v>39630</v>
      </c>
    </row>
    <row r="4322" spans="1:10" x14ac:dyDescent="0.3">
      <c r="A4322" s="54" t="s">
        <v>2090</v>
      </c>
      <c r="B4322" s="54">
        <v>7245</v>
      </c>
      <c r="C4322" s="56" t="s">
        <v>23</v>
      </c>
      <c r="D4322" s="54" t="s">
        <v>2088</v>
      </c>
      <c r="E4322" s="54">
        <v>3891</v>
      </c>
      <c r="F4322" s="54" t="s">
        <v>2011</v>
      </c>
      <c r="G4322" s="54">
        <v>2781266.321</v>
      </c>
      <c r="H4322" s="54">
        <v>1202592.8829999999</v>
      </c>
      <c r="I4322" s="54" t="s">
        <v>21</v>
      </c>
      <c r="J4322" s="55">
        <v>39630</v>
      </c>
    </row>
    <row r="4323" spans="1:10" x14ac:dyDescent="0.3">
      <c r="A4323" s="54" t="s">
        <v>2089</v>
      </c>
      <c r="B4323" s="54">
        <v>7246</v>
      </c>
      <c r="C4323" s="56" t="s">
        <v>23</v>
      </c>
      <c r="D4323" s="54" t="s">
        <v>2088</v>
      </c>
      <c r="E4323" s="54">
        <v>3891</v>
      </c>
      <c r="F4323" s="54" t="s">
        <v>2011</v>
      </c>
      <c r="G4323" s="54">
        <v>2781889.9419999998</v>
      </c>
      <c r="H4323" s="54">
        <v>1205759.371</v>
      </c>
      <c r="I4323" s="54" t="s">
        <v>21</v>
      </c>
      <c r="J4323" s="55">
        <v>39630</v>
      </c>
    </row>
    <row r="4324" spans="1:10" x14ac:dyDescent="0.3">
      <c r="A4324" s="54" t="s">
        <v>2101</v>
      </c>
      <c r="B4324" s="54">
        <v>7247</v>
      </c>
      <c r="C4324" s="56" t="s">
        <v>23</v>
      </c>
      <c r="D4324" s="54" t="s">
        <v>2097</v>
      </c>
      <c r="E4324" s="54">
        <v>3871</v>
      </c>
      <c r="F4324" s="54" t="s">
        <v>2011</v>
      </c>
      <c r="G4324" s="54">
        <v>2783367.3330000001</v>
      </c>
      <c r="H4324" s="54">
        <v>1198916.6270000001</v>
      </c>
      <c r="I4324" s="54" t="s">
        <v>21</v>
      </c>
      <c r="J4324" s="55">
        <v>39630</v>
      </c>
    </row>
    <row r="4325" spans="1:10" x14ac:dyDescent="0.3">
      <c r="A4325" s="54" t="s">
        <v>2100</v>
      </c>
      <c r="B4325" s="54">
        <v>7249</v>
      </c>
      <c r="C4325" s="56" t="s">
        <v>23</v>
      </c>
      <c r="D4325" s="54" t="s">
        <v>2097</v>
      </c>
      <c r="E4325" s="54">
        <v>3871</v>
      </c>
      <c r="F4325" s="54" t="s">
        <v>2011</v>
      </c>
      <c r="G4325" s="54">
        <v>2782614.1009999998</v>
      </c>
      <c r="H4325" s="54">
        <v>1195808.8759999999</v>
      </c>
      <c r="I4325" s="54" t="s">
        <v>21</v>
      </c>
      <c r="J4325" s="55">
        <v>39630</v>
      </c>
    </row>
    <row r="4326" spans="1:10" x14ac:dyDescent="0.3">
      <c r="A4326" s="54" t="s">
        <v>2097</v>
      </c>
      <c r="B4326" s="54">
        <v>7250</v>
      </c>
      <c r="C4326" s="56" t="s">
        <v>23</v>
      </c>
      <c r="D4326" s="54" t="s">
        <v>2097</v>
      </c>
      <c r="E4326" s="54">
        <v>3871</v>
      </c>
      <c r="F4326" s="54" t="s">
        <v>2011</v>
      </c>
      <c r="G4326" s="54">
        <v>2793572.9249999998</v>
      </c>
      <c r="H4326" s="54">
        <v>1190413.949</v>
      </c>
      <c r="I4326" s="54" t="s">
        <v>21</v>
      </c>
      <c r="J4326" s="55">
        <v>39630</v>
      </c>
    </row>
    <row r="4327" spans="1:10" x14ac:dyDescent="0.3">
      <c r="A4327" s="54" t="s">
        <v>2099</v>
      </c>
      <c r="B4327" s="54">
        <v>7252</v>
      </c>
      <c r="C4327" s="56" t="s">
        <v>23</v>
      </c>
      <c r="D4327" s="54" t="s">
        <v>2097</v>
      </c>
      <c r="E4327" s="54">
        <v>3871</v>
      </c>
      <c r="F4327" s="54" t="s">
        <v>2011</v>
      </c>
      <c r="G4327" s="54">
        <v>2789972.4040000001</v>
      </c>
      <c r="H4327" s="54">
        <v>1197161.4210000001</v>
      </c>
      <c r="I4327" s="54" t="s">
        <v>21</v>
      </c>
      <c r="J4327" s="55">
        <v>39630</v>
      </c>
    </row>
    <row r="4328" spans="1:10" x14ac:dyDescent="0.3">
      <c r="A4328" s="54" t="s">
        <v>2069</v>
      </c>
      <c r="B4328" s="54">
        <v>7260</v>
      </c>
      <c r="C4328" s="56" t="s">
        <v>23</v>
      </c>
      <c r="D4328" s="54" t="s">
        <v>2106</v>
      </c>
      <c r="E4328" s="54">
        <v>3851</v>
      </c>
      <c r="F4328" s="54" t="s">
        <v>2011</v>
      </c>
      <c r="G4328" s="54">
        <v>2786344.4780000001</v>
      </c>
      <c r="H4328" s="54">
        <v>1183486.2849999999</v>
      </c>
      <c r="I4328" s="54" t="s">
        <v>21</v>
      </c>
      <c r="J4328" s="55">
        <v>39630</v>
      </c>
    </row>
    <row r="4329" spans="1:10" x14ac:dyDescent="0.3">
      <c r="A4329" s="54" t="s">
        <v>2069</v>
      </c>
      <c r="B4329" s="54">
        <v>7260</v>
      </c>
      <c r="C4329" s="56" t="s">
        <v>23</v>
      </c>
      <c r="D4329" s="54" t="s">
        <v>2068</v>
      </c>
      <c r="E4329" s="54">
        <v>3921</v>
      </c>
      <c r="F4329" s="54" t="s">
        <v>2011</v>
      </c>
      <c r="G4329" s="54">
        <v>2780130.6869999999</v>
      </c>
      <c r="H4329" s="54">
        <v>1189157.5989999999</v>
      </c>
      <c r="I4329" s="54" t="s">
        <v>21</v>
      </c>
      <c r="J4329" s="55">
        <v>39630</v>
      </c>
    </row>
    <row r="4330" spans="1:10" x14ac:dyDescent="0.3">
      <c r="A4330" s="54" t="s">
        <v>2098</v>
      </c>
      <c r="B4330" s="54">
        <v>7265</v>
      </c>
      <c r="C4330" s="56" t="s">
        <v>23</v>
      </c>
      <c r="D4330" s="54" t="s">
        <v>2106</v>
      </c>
      <c r="E4330" s="54">
        <v>3851</v>
      </c>
      <c r="F4330" s="54" t="s">
        <v>2011</v>
      </c>
      <c r="G4330" s="54">
        <v>2784479.9580000001</v>
      </c>
      <c r="H4330" s="54">
        <v>1190149.375</v>
      </c>
      <c r="I4330" s="54" t="s">
        <v>21</v>
      </c>
      <c r="J4330" s="55">
        <v>39630</v>
      </c>
    </row>
    <row r="4331" spans="1:10" x14ac:dyDescent="0.3">
      <c r="A4331" s="54" t="s">
        <v>2098</v>
      </c>
      <c r="B4331" s="54">
        <v>7265</v>
      </c>
      <c r="C4331" s="56" t="s">
        <v>23</v>
      </c>
      <c r="D4331" s="54" t="s">
        <v>2097</v>
      </c>
      <c r="E4331" s="54">
        <v>3871</v>
      </c>
      <c r="F4331" s="54" t="s">
        <v>2011</v>
      </c>
      <c r="G4331" s="54">
        <v>2785723.8429999999</v>
      </c>
      <c r="H4331" s="54">
        <v>1191819.7930000001</v>
      </c>
      <c r="I4331" s="54" t="s">
        <v>21</v>
      </c>
      <c r="J4331" s="55">
        <v>39630</v>
      </c>
    </row>
    <row r="4332" spans="1:10" x14ac:dyDescent="0.3">
      <c r="A4332" s="54" t="s">
        <v>2112</v>
      </c>
      <c r="B4332" s="54">
        <v>7270</v>
      </c>
      <c r="C4332" s="56" t="s">
        <v>23</v>
      </c>
      <c r="D4332" s="54" t="s">
        <v>2106</v>
      </c>
      <c r="E4332" s="54">
        <v>3851</v>
      </c>
      <c r="F4332" s="54" t="s">
        <v>2011</v>
      </c>
      <c r="G4332" s="54">
        <v>2781300.5260000001</v>
      </c>
      <c r="H4332" s="54">
        <v>1184333.95</v>
      </c>
      <c r="I4332" s="54" t="s">
        <v>21</v>
      </c>
      <c r="J4332" s="55">
        <v>39630</v>
      </c>
    </row>
    <row r="4333" spans="1:10" x14ac:dyDescent="0.3">
      <c r="A4333" s="54" t="s">
        <v>2111</v>
      </c>
      <c r="B4333" s="54">
        <v>7272</v>
      </c>
      <c r="C4333" s="56" t="s">
        <v>23</v>
      </c>
      <c r="D4333" s="54" t="s">
        <v>2106</v>
      </c>
      <c r="E4333" s="54">
        <v>3851</v>
      </c>
      <c r="F4333" s="54" t="s">
        <v>2011</v>
      </c>
      <c r="G4333" s="54">
        <v>2784206.9619999998</v>
      </c>
      <c r="H4333" s="54">
        <v>1177311.3640000001</v>
      </c>
      <c r="I4333" s="54" t="s">
        <v>21</v>
      </c>
      <c r="J4333" s="55">
        <v>39630</v>
      </c>
    </row>
    <row r="4334" spans="1:10" x14ac:dyDescent="0.3">
      <c r="A4334" s="54" t="s">
        <v>2110</v>
      </c>
      <c r="B4334" s="54">
        <v>7276</v>
      </c>
      <c r="C4334" s="56" t="s">
        <v>23</v>
      </c>
      <c r="D4334" s="54" t="s">
        <v>2106</v>
      </c>
      <c r="E4334" s="54">
        <v>3851</v>
      </c>
      <c r="F4334" s="54" t="s">
        <v>2011</v>
      </c>
      <c r="G4334" s="54">
        <v>2777963.6630000002</v>
      </c>
      <c r="H4334" s="54">
        <v>1183658.7180000001</v>
      </c>
      <c r="I4334" s="54" t="s">
        <v>21</v>
      </c>
      <c r="J4334" s="55">
        <v>39630</v>
      </c>
    </row>
    <row r="4335" spans="1:10" x14ac:dyDescent="0.3">
      <c r="A4335" s="54" t="s">
        <v>2109</v>
      </c>
      <c r="B4335" s="54">
        <v>7277</v>
      </c>
      <c r="C4335" s="56" t="s">
        <v>23</v>
      </c>
      <c r="D4335" s="54" t="s">
        <v>2106</v>
      </c>
      <c r="E4335" s="54">
        <v>3851</v>
      </c>
      <c r="F4335" s="54" t="s">
        <v>2011</v>
      </c>
      <c r="G4335" s="54">
        <v>2779434.3739999998</v>
      </c>
      <c r="H4335" s="54">
        <v>1178407.94</v>
      </c>
      <c r="I4335" s="54" t="s">
        <v>21</v>
      </c>
      <c r="J4335" s="55">
        <v>39630</v>
      </c>
    </row>
    <row r="4336" spans="1:10" x14ac:dyDescent="0.3">
      <c r="A4336" s="54" t="s">
        <v>2108</v>
      </c>
      <c r="B4336" s="54">
        <v>7278</v>
      </c>
      <c r="C4336" s="56" t="s">
        <v>23</v>
      </c>
      <c r="D4336" s="54" t="s">
        <v>2106</v>
      </c>
      <c r="E4336" s="54">
        <v>3851</v>
      </c>
      <c r="F4336" s="54" t="s">
        <v>2011</v>
      </c>
      <c r="G4336" s="54">
        <v>2779159.5649999999</v>
      </c>
      <c r="H4336" s="54">
        <v>1174639.0560000001</v>
      </c>
      <c r="I4336" s="54" t="s">
        <v>21</v>
      </c>
      <c r="J4336" s="55">
        <v>39630</v>
      </c>
    </row>
    <row r="4337" spans="1:10" x14ac:dyDescent="0.3">
      <c r="A4337" s="54" t="s">
        <v>2055</v>
      </c>
      <c r="B4337" s="54">
        <v>7302</v>
      </c>
      <c r="C4337" s="56" t="s">
        <v>23</v>
      </c>
      <c r="D4337" s="54" t="s">
        <v>2065</v>
      </c>
      <c r="E4337" s="54">
        <v>3947</v>
      </c>
      <c r="F4337" s="54" t="s">
        <v>2011</v>
      </c>
      <c r="G4337" s="54">
        <v>2760774.4309999999</v>
      </c>
      <c r="H4337" s="54">
        <v>1203549.449</v>
      </c>
      <c r="I4337" s="54" t="s">
        <v>21</v>
      </c>
      <c r="J4337" s="55">
        <v>39630</v>
      </c>
    </row>
    <row r="4338" spans="1:10" x14ac:dyDescent="0.3">
      <c r="A4338" s="54" t="s">
        <v>2055</v>
      </c>
      <c r="B4338" s="54">
        <v>7302</v>
      </c>
      <c r="C4338" s="56" t="s">
        <v>23</v>
      </c>
      <c r="D4338" s="54" t="s">
        <v>2062</v>
      </c>
      <c r="E4338" s="54">
        <v>3953</v>
      </c>
      <c r="F4338" s="54" t="s">
        <v>2011</v>
      </c>
      <c r="G4338" s="54">
        <v>2761094.2570000002</v>
      </c>
      <c r="H4338" s="54">
        <v>1204263.237</v>
      </c>
      <c r="I4338" s="54" t="s">
        <v>21</v>
      </c>
      <c r="J4338" s="55">
        <v>39630</v>
      </c>
    </row>
    <row r="4339" spans="1:10" x14ac:dyDescent="0.3">
      <c r="A4339" s="54" t="s">
        <v>2055</v>
      </c>
      <c r="B4339" s="54">
        <v>7302</v>
      </c>
      <c r="C4339" s="56" t="s">
        <v>23</v>
      </c>
      <c r="D4339" s="54" t="s">
        <v>2055</v>
      </c>
      <c r="E4339" s="54">
        <v>3955</v>
      </c>
      <c r="F4339" s="54" t="s">
        <v>2011</v>
      </c>
      <c r="G4339" s="54">
        <v>2762579.7609999999</v>
      </c>
      <c r="H4339" s="54">
        <v>1203368.0260000001</v>
      </c>
      <c r="I4339" s="54" t="s">
        <v>21</v>
      </c>
      <c r="J4339" s="55">
        <v>39630</v>
      </c>
    </row>
    <row r="4340" spans="1:10" x14ac:dyDescent="0.3">
      <c r="A4340" s="54" t="s">
        <v>2057</v>
      </c>
      <c r="B4340" s="54">
        <v>7303</v>
      </c>
      <c r="C4340" s="56" t="s">
        <v>23</v>
      </c>
      <c r="D4340" s="54" t="s">
        <v>2055</v>
      </c>
      <c r="E4340" s="54">
        <v>3955</v>
      </c>
      <c r="F4340" s="54" t="s">
        <v>2011</v>
      </c>
      <c r="G4340" s="54">
        <v>2759658.8939999999</v>
      </c>
      <c r="H4340" s="54">
        <v>1203144.2239999999</v>
      </c>
      <c r="I4340" s="54" t="s">
        <v>21</v>
      </c>
      <c r="J4340" s="55">
        <v>39630</v>
      </c>
    </row>
    <row r="4341" spans="1:10" x14ac:dyDescent="0.3">
      <c r="A4341" s="54" t="s">
        <v>2062</v>
      </c>
      <c r="B4341" s="54">
        <v>7304</v>
      </c>
      <c r="C4341" s="56" t="s">
        <v>23</v>
      </c>
      <c r="D4341" s="54" t="s">
        <v>2064</v>
      </c>
      <c r="E4341" s="54">
        <v>3951</v>
      </c>
      <c r="F4341" s="54" t="s">
        <v>2011</v>
      </c>
      <c r="G4341" s="54">
        <v>2762450.142</v>
      </c>
      <c r="H4341" s="54">
        <v>1212294.601</v>
      </c>
      <c r="I4341" s="54" t="s">
        <v>21</v>
      </c>
      <c r="J4341" s="55">
        <v>39630</v>
      </c>
    </row>
    <row r="4342" spans="1:10" x14ac:dyDescent="0.3">
      <c r="A4342" s="54" t="s">
        <v>2062</v>
      </c>
      <c r="B4342" s="54">
        <v>7304</v>
      </c>
      <c r="C4342" s="56" t="s">
        <v>23</v>
      </c>
      <c r="D4342" s="54" t="s">
        <v>2062</v>
      </c>
      <c r="E4342" s="54">
        <v>3953</v>
      </c>
      <c r="F4342" s="54" t="s">
        <v>2011</v>
      </c>
      <c r="G4342" s="54">
        <v>2759734.8330000001</v>
      </c>
      <c r="H4342" s="54">
        <v>1209710.4809999999</v>
      </c>
      <c r="I4342" s="54" t="s">
        <v>21</v>
      </c>
      <c r="J4342" s="55">
        <v>39630</v>
      </c>
    </row>
    <row r="4343" spans="1:10" x14ac:dyDescent="0.3">
      <c r="A4343" s="54" t="s">
        <v>2064</v>
      </c>
      <c r="B4343" s="54">
        <v>7306</v>
      </c>
      <c r="C4343" s="56" t="s">
        <v>23</v>
      </c>
      <c r="D4343" s="54" t="s">
        <v>2064</v>
      </c>
      <c r="E4343" s="54">
        <v>3951</v>
      </c>
      <c r="F4343" s="54" t="s">
        <v>2011</v>
      </c>
      <c r="G4343" s="54">
        <v>2756837.926</v>
      </c>
      <c r="H4343" s="54">
        <v>1211906.9890000001</v>
      </c>
      <c r="I4343" s="54" t="s">
        <v>21</v>
      </c>
      <c r="J4343" s="55">
        <v>39630</v>
      </c>
    </row>
    <row r="4344" spans="1:10" x14ac:dyDescent="0.3">
      <c r="A4344" s="54" t="s">
        <v>2063</v>
      </c>
      <c r="B4344" s="54">
        <v>7307</v>
      </c>
      <c r="C4344" s="56" t="s">
        <v>23</v>
      </c>
      <c r="D4344" s="54" t="s">
        <v>2063</v>
      </c>
      <c r="E4344" s="54">
        <v>3952</v>
      </c>
      <c r="F4344" s="54" t="s">
        <v>2011</v>
      </c>
      <c r="G4344" s="54">
        <v>2761726.8849999998</v>
      </c>
      <c r="H4344" s="54">
        <v>1208495.487</v>
      </c>
      <c r="I4344" s="54" t="s">
        <v>21</v>
      </c>
      <c r="J4344" s="55">
        <v>39630</v>
      </c>
    </row>
    <row r="4345" spans="1:10" x14ac:dyDescent="0.3">
      <c r="A4345" s="54" t="s">
        <v>2501</v>
      </c>
      <c r="B4345" s="54">
        <v>7310</v>
      </c>
      <c r="C4345" s="56" t="s">
        <v>23</v>
      </c>
      <c r="D4345" s="54" t="s">
        <v>2501</v>
      </c>
      <c r="E4345" s="54">
        <v>3291</v>
      </c>
      <c r="F4345" s="54" t="s">
        <v>2344</v>
      </c>
      <c r="G4345" s="54">
        <v>2754685.088</v>
      </c>
      <c r="H4345" s="54">
        <v>1208302.9909999999</v>
      </c>
      <c r="I4345" s="54" t="s">
        <v>21</v>
      </c>
      <c r="J4345" s="55">
        <v>39630</v>
      </c>
    </row>
    <row r="4346" spans="1:10" x14ac:dyDescent="0.3">
      <c r="A4346" s="54" t="s">
        <v>2489</v>
      </c>
      <c r="B4346" s="54">
        <v>7312</v>
      </c>
      <c r="C4346" s="56" t="s">
        <v>23</v>
      </c>
      <c r="D4346" s="54" t="s">
        <v>2489</v>
      </c>
      <c r="E4346" s="54">
        <v>3294</v>
      </c>
      <c r="F4346" s="54" t="s">
        <v>2344</v>
      </c>
      <c r="G4346" s="54">
        <v>2758231.5780000002</v>
      </c>
      <c r="H4346" s="54">
        <v>1205765.568</v>
      </c>
      <c r="I4346" s="54" t="s">
        <v>21</v>
      </c>
      <c r="J4346" s="55">
        <v>39630</v>
      </c>
    </row>
    <row r="4347" spans="1:10" x14ac:dyDescent="0.3">
      <c r="A4347" s="54" t="s">
        <v>2056</v>
      </c>
      <c r="B4347" s="54">
        <v>7313</v>
      </c>
      <c r="C4347" s="56" t="s">
        <v>23</v>
      </c>
      <c r="D4347" s="54" t="s">
        <v>2489</v>
      </c>
      <c r="E4347" s="54">
        <v>3294</v>
      </c>
      <c r="F4347" s="54" t="s">
        <v>2344</v>
      </c>
      <c r="G4347" s="54">
        <v>2757812.1630000002</v>
      </c>
      <c r="H4347" s="54">
        <v>1203886.794</v>
      </c>
      <c r="I4347" s="54" t="s">
        <v>21</v>
      </c>
      <c r="J4347" s="55">
        <v>39630</v>
      </c>
    </row>
    <row r="4348" spans="1:10" x14ac:dyDescent="0.3">
      <c r="A4348" s="54" t="s">
        <v>2056</v>
      </c>
      <c r="B4348" s="54">
        <v>7313</v>
      </c>
      <c r="C4348" s="56" t="s">
        <v>23</v>
      </c>
      <c r="D4348" s="54" t="s">
        <v>2055</v>
      </c>
      <c r="E4348" s="54">
        <v>3955</v>
      </c>
      <c r="F4348" s="54" t="s">
        <v>2011</v>
      </c>
      <c r="G4348" s="54">
        <v>2758549.193</v>
      </c>
      <c r="H4348" s="54">
        <v>1203135.327</v>
      </c>
      <c r="I4348" s="54" t="s">
        <v>21</v>
      </c>
      <c r="J4348" s="55">
        <v>39630</v>
      </c>
    </row>
    <row r="4349" spans="1:10" x14ac:dyDescent="0.3">
      <c r="A4349" s="54" t="s">
        <v>2492</v>
      </c>
      <c r="B4349" s="54">
        <v>7314</v>
      </c>
      <c r="C4349" s="56" t="s">
        <v>23</v>
      </c>
      <c r="D4349" s="54" t="s">
        <v>2489</v>
      </c>
      <c r="E4349" s="54">
        <v>3294</v>
      </c>
      <c r="F4349" s="54" t="s">
        <v>2344</v>
      </c>
      <c r="G4349" s="54">
        <v>2756314.74</v>
      </c>
      <c r="H4349" s="54">
        <v>1202696.8899999999</v>
      </c>
      <c r="I4349" s="54" t="s">
        <v>21</v>
      </c>
      <c r="J4349" s="55">
        <v>39630</v>
      </c>
    </row>
    <row r="4350" spans="1:10" x14ac:dyDescent="0.3">
      <c r="A4350" s="54" t="s">
        <v>2198</v>
      </c>
      <c r="B4350" s="54">
        <v>7315</v>
      </c>
      <c r="C4350" s="56" t="s">
        <v>23</v>
      </c>
      <c r="D4350" s="54" t="s">
        <v>2489</v>
      </c>
      <c r="E4350" s="54">
        <v>3294</v>
      </c>
      <c r="F4350" s="54" t="s">
        <v>2344</v>
      </c>
      <c r="G4350" s="54">
        <v>2746995.2740000002</v>
      </c>
      <c r="H4350" s="54">
        <v>1197216.348</v>
      </c>
      <c r="I4350" s="54" t="s">
        <v>21</v>
      </c>
      <c r="J4350" s="55">
        <v>39630</v>
      </c>
    </row>
    <row r="4351" spans="1:10" x14ac:dyDescent="0.3">
      <c r="A4351" s="54" t="s">
        <v>2198</v>
      </c>
      <c r="B4351" s="54">
        <v>7315</v>
      </c>
      <c r="C4351" s="56" t="s">
        <v>23</v>
      </c>
      <c r="D4351" s="54" t="s">
        <v>2197</v>
      </c>
      <c r="E4351" s="54">
        <v>3733</v>
      </c>
      <c r="F4351" s="54" t="s">
        <v>2011</v>
      </c>
      <c r="G4351" s="54">
        <v>2749838.4670000002</v>
      </c>
      <c r="H4351" s="54">
        <v>1193402.5430000001</v>
      </c>
      <c r="I4351" s="54" t="s">
        <v>21</v>
      </c>
      <c r="J4351" s="55">
        <v>39630</v>
      </c>
    </row>
    <row r="4352" spans="1:10" x14ac:dyDescent="0.3">
      <c r="A4352" s="54" t="s">
        <v>2491</v>
      </c>
      <c r="B4352" s="54">
        <v>7317</v>
      </c>
      <c r="C4352" s="56" t="s">
        <v>23</v>
      </c>
      <c r="D4352" s="54" t="s">
        <v>2501</v>
      </c>
      <c r="E4352" s="54">
        <v>3291</v>
      </c>
      <c r="F4352" s="54" t="s">
        <v>2344</v>
      </c>
      <c r="G4352" s="54">
        <v>2755427.0580000002</v>
      </c>
      <c r="H4352" s="54">
        <v>1206881.0190000001</v>
      </c>
      <c r="I4352" s="54" t="s">
        <v>21</v>
      </c>
      <c r="J4352" s="55">
        <v>39630</v>
      </c>
    </row>
    <row r="4353" spans="1:10" x14ac:dyDescent="0.3">
      <c r="A4353" s="54" t="s">
        <v>2491</v>
      </c>
      <c r="B4353" s="54">
        <v>7317</v>
      </c>
      <c r="C4353" s="56" t="s">
        <v>23</v>
      </c>
      <c r="D4353" s="54" t="s">
        <v>2489</v>
      </c>
      <c r="E4353" s="54">
        <v>3294</v>
      </c>
      <c r="F4353" s="54" t="s">
        <v>2344</v>
      </c>
      <c r="G4353" s="54">
        <v>2754982.682</v>
      </c>
      <c r="H4353" s="54">
        <v>1205366.3219999999</v>
      </c>
      <c r="I4353" s="54" t="s">
        <v>21</v>
      </c>
      <c r="J4353" s="55">
        <v>39630</v>
      </c>
    </row>
    <row r="4354" spans="1:10" x14ac:dyDescent="0.3">
      <c r="A4354" s="54" t="s">
        <v>2490</v>
      </c>
      <c r="B4354" s="54">
        <v>7317</v>
      </c>
      <c r="C4354" s="56" t="s">
        <v>44</v>
      </c>
      <c r="D4354" s="54" t="s">
        <v>2489</v>
      </c>
      <c r="E4354" s="54">
        <v>3294</v>
      </c>
      <c r="F4354" s="54" t="s">
        <v>2344</v>
      </c>
      <c r="G4354" s="54">
        <v>2753925.1839999999</v>
      </c>
      <c r="H4354" s="54">
        <v>1202339.8770000001</v>
      </c>
      <c r="I4354" s="54" t="s">
        <v>21</v>
      </c>
      <c r="J4354" s="55">
        <v>39630</v>
      </c>
    </row>
    <row r="4355" spans="1:10" x14ac:dyDescent="0.3">
      <c r="A4355" s="54" t="s">
        <v>2481</v>
      </c>
      <c r="B4355" s="54">
        <v>7320</v>
      </c>
      <c r="C4355" s="56" t="s">
        <v>23</v>
      </c>
      <c r="D4355" s="54" t="s">
        <v>2502</v>
      </c>
      <c r="E4355" s="54">
        <v>3276</v>
      </c>
      <c r="F4355" s="54" t="s">
        <v>2344</v>
      </c>
      <c r="G4355" s="54">
        <v>2754404.1669999999</v>
      </c>
      <c r="H4355" s="54">
        <v>1214943.936</v>
      </c>
      <c r="I4355" s="54" t="s">
        <v>21</v>
      </c>
      <c r="J4355" s="55">
        <v>39630</v>
      </c>
    </row>
    <row r="4356" spans="1:10" x14ac:dyDescent="0.3">
      <c r="A4356" s="54" t="s">
        <v>2481</v>
      </c>
      <c r="B4356" s="54">
        <v>7320</v>
      </c>
      <c r="C4356" s="56" t="s">
        <v>23</v>
      </c>
      <c r="D4356" s="54" t="s">
        <v>2481</v>
      </c>
      <c r="E4356" s="54">
        <v>3296</v>
      </c>
      <c r="F4356" s="54" t="s">
        <v>2344</v>
      </c>
      <c r="G4356" s="54">
        <v>2752713.7409999999</v>
      </c>
      <c r="H4356" s="54">
        <v>1213432.4990000001</v>
      </c>
      <c r="I4356" s="54" t="s">
        <v>21</v>
      </c>
      <c r="J4356" s="55">
        <v>39630</v>
      </c>
    </row>
    <row r="4357" spans="1:10" x14ac:dyDescent="0.3">
      <c r="A4357" s="54" t="s">
        <v>2480</v>
      </c>
      <c r="B4357" s="54">
        <v>7323</v>
      </c>
      <c r="C4357" s="56" t="s">
        <v>23</v>
      </c>
      <c r="D4357" s="54" t="s">
        <v>2478</v>
      </c>
      <c r="E4357" s="54">
        <v>3297</v>
      </c>
      <c r="F4357" s="54" t="s">
        <v>2344</v>
      </c>
      <c r="G4357" s="54">
        <v>2754759.4</v>
      </c>
      <c r="H4357" s="54">
        <v>1210921.0379999999</v>
      </c>
      <c r="I4357" s="54" t="s">
        <v>21</v>
      </c>
      <c r="J4357" s="55">
        <v>39630</v>
      </c>
    </row>
    <row r="4358" spans="1:10" x14ac:dyDescent="0.3">
      <c r="A4358" s="54" t="s">
        <v>2480</v>
      </c>
      <c r="B4358" s="54">
        <v>7323</v>
      </c>
      <c r="C4358" s="56" t="s">
        <v>23</v>
      </c>
      <c r="D4358" s="54" t="s">
        <v>2478</v>
      </c>
      <c r="E4358" s="54">
        <v>3297</v>
      </c>
      <c r="F4358" s="54" t="s">
        <v>2344</v>
      </c>
      <c r="G4358" s="54">
        <v>2750079.6510000001</v>
      </c>
      <c r="H4358" s="54">
        <v>1207625.8899999999</v>
      </c>
      <c r="I4358" s="54" t="s">
        <v>21</v>
      </c>
      <c r="J4358" s="55">
        <v>39630</v>
      </c>
    </row>
    <row r="4359" spans="1:10" x14ac:dyDescent="0.3">
      <c r="A4359" s="54" t="s">
        <v>2479</v>
      </c>
      <c r="B4359" s="54">
        <v>7324</v>
      </c>
      <c r="C4359" s="56" t="s">
        <v>23</v>
      </c>
      <c r="D4359" s="54" t="s">
        <v>2478</v>
      </c>
      <c r="E4359" s="54">
        <v>3297</v>
      </c>
      <c r="F4359" s="54" t="s">
        <v>2344</v>
      </c>
      <c r="G4359" s="54">
        <v>2753131.6639999999</v>
      </c>
      <c r="H4359" s="54">
        <v>1209320.7350000001</v>
      </c>
      <c r="I4359" s="54" t="s">
        <v>21</v>
      </c>
      <c r="J4359" s="55">
        <v>39630</v>
      </c>
    </row>
    <row r="4360" spans="1:10" x14ac:dyDescent="0.3">
      <c r="A4360" s="54" t="s">
        <v>2497</v>
      </c>
      <c r="B4360" s="54">
        <v>7325</v>
      </c>
      <c r="C4360" s="56" t="s">
        <v>23</v>
      </c>
      <c r="D4360" s="54" t="s">
        <v>2493</v>
      </c>
      <c r="E4360" s="54">
        <v>3293</v>
      </c>
      <c r="F4360" s="54" t="s">
        <v>2344</v>
      </c>
      <c r="G4360" s="54">
        <v>2746508.3259999999</v>
      </c>
      <c r="H4360" s="54">
        <v>1207846.0630000001</v>
      </c>
      <c r="I4360" s="54" t="s">
        <v>21</v>
      </c>
      <c r="J4360" s="55">
        <v>39630</v>
      </c>
    </row>
    <row r="4361" spans="1:10" x14ac:dyDescent="0.3">
      <c r="A4361" s="54" t="s">
        <v>2496</v>
      </c>
      <c r="B4361" s="54">
        <v>7326</v>
      </c>
      <c r="C4361" s="56" t="s">
        <v>23</v>
      </c>
      <c r="D4361" s="54" t="s">
        <v>2493</v>
      </c>
      <c r="E4361" s="54">
        <v>3293</v>
      </c>
      <c r="F4361" s="54" t="s">
        <v>2344</v>
      </c>
      <c r="G4361" s="54">
        <v>2742851.07</v>
      </c>
      <c r="H4361" s="54">
        <v>1203924.852</v>
      </c>
      <c r="I4361" s="54" t="s">
        <v>21</v>
      </c>
      <c r="J4361" s="55">
        <v>39630</v>
      </c>
    </row>
    <row r="4362" spans="1:10" x14ac:dyDescent="0.3">
      <c r="A4362" s="54" t="s">
        <v>2206</v>
      </c>
      <c r="B4362" s="54">
        <v>7402</v>
      </c>
      <c r="C4362" s="56" t="s">
        <v>23</v>
      </c>
      <c r="D4362" s="54" t="s">
        <v>2237</v>
      </c>
      <c r="E4362" s="54">
        <v>3672</v>
      </c>
      <c r="F4362" s="54" t="s">
        <v>2011</v>
      </c>
      <c r="G4362" s="54">
        <v>2747671.26</v>
      </c>
      <c r="H4362" s="54">
        <v>1180496.8589999999</v>
      </c>
      <c r="I4362" s="54" t="s">
        <v>21</v>
      </c>
      <c r="J4362" s="55">
        <v>39630</v>
      </c>
    </row>
    <row r="4363" spans="1:10" x14ac:dyDescent="0.3">
      <c r="A4363" s="54" t="s">
        <v>2206</v>
      </c>
      <c r="B4363" s="54">
        <v>7402</v>
      </c>
      <c r="C4363" s="56" t="s">
        <v>23</v>
      </c>
      <c r="D4363" s="54" t="s">
        <v>2206</v>
      </c>
      <c r="E4363" s="54">
        <v>3721</v>
      </c>
      <c r="F4363" s="54" t="s">
        <v>2011</v>
      </c>
      <c r="G4363" s="54">
        <v>2746111.9739999999</v>
      </c>
      <c r="H4363" s="54">
        <v>1185285.361</v>
      </c>
      <c r="I4363" s="54" t="s">
        <v>21</v>
      </c>
      <c r="J4363" s="55">
        <v>39630</v>
      </c>
    </row>
    <row r="4364" spans="1:10" x14ac:dyDescent="0.3">
      <c r="A4364" s="54" t="s">
        <v>2204</v>
      </c>
      <c r="B4364" s="54">
        <v>7403</v>
      </c>
      <c r="C4364" s="56" t="s">
        <v>23</v>
      </c>
      <c r="D4364" s="54" t="s">
        <v>2204</v>
      </c>
      <c r="E4364" s="54">
        <v>3723</v>
      </c>
      <c r="F4364" s="54" t="s">
        <v>2011</v>
      </c>
      <c r="G4364" s="54">
        <v>2749369.585</v>
      </c>
      <c r="H4364" s="54">
        <v>1183501.578</v>
      </c>
      <c r="I4364" s="54" t="s">
        <v>2010</v>
      </c>
      <c r="J4364" s="55">
        <v>39630</v>
      </c>
    </row>
    <row r="4365" spans="1:10" x14ac:dyDescent="0.3">
      <c r="A4365" s="54" t="s">
        <v>2236</v>
      </c>
      <c r="B4365" s="54">
        <v>7404</v>
      </c>
      <c r="C4365" s="56" t="s">
        <v>23</v>
      </c>
      <c r="D4365" s="54" t="s">
        <v>2228</v>
      </c>
      <c r="E4365" s="54">
        <v>3673</v>
      </c>
      <c r="F4365" s="54" t="s">
        <v>2011</v>
      </c>
      <c r="G4365" s="54">
        <v>2752432.3909999998</v>
      </c>
      <c r="H4365" s="54">
        <v>1184833.436</v>
      </c>
      <c r="I4365" s="54" t="s">
        <v>2024</v>
      </c>
      <c r="J4365" s="55">
        <v>39630</v>
      </c>
    </row>
    <row r="4366" spans="1:10" x14ac:dyDescent="0.3">
      <c r="A4366" s="54" t="s">
        <v>2257</v>
      </c>
      <c r="B4366" s="54">
        <v>7405</v>
      </c>
      <c r="C4366" s="56" t="s">
        <v>23</v>
      </c>
      <c r="D4366" s="54" t="s">
        <v>2257</v>
      </c>
      <c r="E4366" s="54">
        <v>3637</v>
      </c>
      <c r="F4366" s="54" t="s">
        <v>2011</v>
      </c>
      <c r="G4366" s="54">
        <v>2751363.031</v>
      </c>
      <c r="H4366" s="54">
        <v>1182408.0689999999</v>
      </c>
      <c r="I4366" s="54" t="s">
        <v>2010</v>
      </c>
      <c r="J4366" s="55">
        <v>39630</v>
      </c>
    </row>
    <row r="4367" spans="1:10" x14ac:dyDescent="0.3">
      <c r="A4367" s="54" t="s">
        <v>2257</v>
      </c>
      <c r="B4367" s="54">
        <v>7405</v>
      </c>
      <c r="C4367" s="56" t="s">
        <v>23</v>
      </c>
      <c r="D4367" s="54" t="s">
        <v>2251</v>
      </c>
      <c r="E4367" s="54">
        <v>3661</v>
      </c>
      <c r="F4367" s="54" t="s">
        <v>2011</v>
      </c>
      <c r="G4367" s="54">
        <v>2751081.301</v>
      </c>
      <c r="H4367" s="54">
        <v>1181470.3259999999</v>
      </c>
      <c r="I4367" s="54" t="s">
        <v>2010</v>
      </c>
      <c r="J4367" s="55">
        <v>39630</v>
      </c>
    </row>
    <row r="4368" spans="1:10" x14ac:dyDescent="0.3">
      <c r="A4368" s="54" t="s">
        <v>2235</v>
      </c>
      <c r="B4368" s="54">
        <v>7407</v>
      </c>
      <c r="C4368" s="56" t="s">
        <v>23</v>
      </c>
      <c r="D4368" s="54" t="s">
        <v>2228</v>
      </c>
      <c r="E4368" s="54">
        <v>3673</v>
      </c>
      <c r="F4368" s="54" t="s">
        <v>2011</v>
      </c>
      <c r="G4368" s="54">
        <v>2756109.2740000002</v>
      </c>
      <c r="H4368" s="54">
        <v>1181009.5649999999</v>
      </c>
      <c r="I4368" s="54" t="s">
        <v>2010</v>
      </c>
      <c r="J4368" s="55">
        <v>39630</v>
      </c>
    </row>
    <row r="4369" spans="1:10" x14ac:dyDescent="0.3">
      <c r="A4369" s="54" t="s">
        <v>2251</v>
      </c>
      <c r="B4369" s="54">
        <v>7408</v>
      </c>
      <c r="C4369" s="56" t="s">
        <v>23</v>
      </c>
      <c r="D4369" s="54" t="s">
        <v>2251</v>
      </c>
      <c r="E4369" s="54">
        <v>3661</v>
      </c>
      <c r="F4369" s="54" t="s">
        <v>2011</v>
      </c>
      <c r="G4369" s="54">
        <v>2751933.0350000001</v>
      </c>
      <c r="H4369" s="54">
        <v>1178132.855</v>
      </c>
      <c r="I4369" s="54" t="s">
        <v>2010</v>
      </c>
      <c r="J4369" s="55">
        <v>39630</v>
      </c>
    </row>
    <row r="4370" spans="1:10" x14ac:dyDescent="0.3">
      <c r="A4370" s="54" t="s">
        <v>2258</v>
      </c>
      <c r="B4370" s="54">
        <v>7411</v>
      </c>
      <c r="C4370" s="56" t="s">
        <v>23</v>
      </c>
      <c r="D4370" s="54" t="s">
        <v>2258</v>
      </c>
      <c r="E4370" s="54">
        <v>3640</v>
      </c>
      <c r="F4370" s="54" t="s">
        <v>2011</v>
      </c>
      <c r="G4370" s="54">
        <v>2755504.4929999998</v>
      </c>
      <c r="H4370" s="54">
        <v>1173047.199</v>
      </c>
      <c r="I4370" s="54" t="s">
        <v>21</v>
      </c>
      <c r="J4370" s="55">
        <v>39630</v>
      </c>
    </row>
    <row r="4371" spans="1:10" x14ac:dyDescent="0.3">
      <c r="A4371" s="54" t="s">
        <v>2259</v>
      </c>
      <c r="B4371" s="54">
        <v>7412</v>
      </c>
      <c r="C4371" s="56" t="s">
        <v>23</v>
      </c>
      <c r="D4371" s="54" t="s">
        <v>2259</v>
      </c>
      <c r="E4371" s="54">
        <v>3638</v>
      </c>
      <c r="F4371" s="54" t="s">
        <v>2011</v>
      </c>
      <c r="G4371" s="54">
        <v>2756234.335</v>
      </c>
      <c r="H4371" s="54">
        <v>1175811.595</v>
      </c>
      <c r="I4371" s="54" t="s">
        <v>2010</v>
      </c>
      <c r="J4371" s="55">
        <v>39630</v>
      </c>
    </row>
    <row r="4372" spans="1:10" x14ac:dyDescent="0.3">
      <c r="A4372" s="54" t="s">
        <v>2261</v>
      </c>
      <c r="B4372" s="54">
        <v>7413</v>
      </c>
      <c r="C4372" s="56" t="s">
        <v>23</v>
      </c>
      <c r="D4372" s="54" t="s">
        <v>2260</v>
      </c>
      <c r="E4372" s="54">
        <v>3633</v>
      </c>
      <c r="F4372" s="54" t="s">
        <v>2011</v>
      </c>
      <c r="G4372" s="54">
        <v>2753696.0819999999</v>
      </c>
      <c r="H4372" s="54">
        <v>1175728.4950000001</v>
      </c>
      <c r="I4372" s="54" t="s">
        <v>2010</v>
      </c>
      <c r="J4372" s="55">
        <v>39630</v>
      </c>
    </row>
    <row r="4373" spans="1:10" x14ac:dyDescent="0.3">
      <c r="A4373" s="54" t="s">
        <v>2260</v>
      </c>
      <c r="B4373" s="54">
        <v>7414</v>
      </c>
      <c r="C4373" s="56" t="s">
        <v>23</v>
      </c>
      <c r="D4373" s="54" t="s">
        <v>2260</v>
      </c>
      <c r="E4373" s="54">
        <v>3633</v>
      </c>
      <c r="F4373" s="54" t="s">
        <v>2011</v>
      </c>
      <c r="G4373" s="54">
        <v>2753678.6239999998</v>
      </c>
      <c r="H4373" s="54">
        <v>1176576.7180000001</v>
      </c>
      <c r="I4373" s="54" t="s">
        <v>2010</v>
      </c>
      <c r="J4373" s="55">
        <v>39630</v>
      </c>
    </row>
    <row r="4374" spans="1:10" x14ac:dyDescent="0.3">
      <c r="A4374" s="54" t="s">
        <v>2233</v>
      </c>
      <c r="B4374" s="54">
        <v>7415</v>
      </c>
      <c r="C4374" s="56" t="s">
        <v>46</v>
      </c>
      <c r="D4374" s="54" t="s">
        <v>2228</v>
      </c>
      <c r="E4374" s="54">
        <v>3673</v>
      </c>
      <c r="F4374" s="54" t="s">
        <v>2011</v>
      </c>
      <c r="G4374" s="54">
        <v>2753387.301</v>
      </c>
      <c r="H4374" s="54">
        <v>1177609.443</v>
      </c>
      <c r="I4374" s="54" t="s">
        <v>2010</v>
      </c>
      <c r="J4374" s="55">
        <v>39630</v>
      </c>
    </row>
    <row r="4375" spans="1:10" x14ac:dyDescent="0.3">
      <c r="A4375" s="54" t="s">
        <v>2234</v>
      </c>
      <c r="B4375" s="54">
        <v>7415</v>
      </c>
      <c r="C4375" s="56" t="s">
        <v>23</v>
      </c>
      <c r="D4375" s="54" t="s">
        <v>2251</v>
      </c>
      <c r="E4375" s="54">
        <v>3661</v>
      </c>
      <c r="F4375" s="54" t="s">
        <v>2011</v>
      </c>
      <c r="G4375" s="54">
        <v>2752541.6910000001</v>
      </c>
      <c r="H4375" s="54">
        <v>1177923.328</v>
      </c>
      <c r="I4375" s="54" t="s">
        <v>2010</v>
      </c>
      <c r="J4375" s="55">
        <v>39630</v>
      </c>
    </row>
    <row r="4376" spans="1:10" x14ac:dyDescent="0.3">
      <c r="A4376" s="54" t="s">
        <v>2234</v>
      </c>
      <c r="B4376" s="54">
        <v>7415</v>
      </c>
      <c r="C4376" s="56" t="s">
        <v>23</v>
      </c>
      <c r="D4376" s="54" t="s">
        <v>2228</v>
      </c>
      <c r="E4376" s="54">
        <v>3673</v>
      </c>
      <c r="F4376" s="54" t="s">
        <v>2011</v>
      </c>
      <c r="G4376" s="54">
        <v>2752988.01</v>
      </c>
      <c r="H4376" s="54">
        <v>1178362.094</v>
      </c>
      <c r="I4376" s="54" t="s">
        <v>2010</v>
      </c>
      <c r="J4376" s="55">
        <v>39630</v>
      </c>
    </row>
    <row r="4377" spans="1:10" x14ac:dyDescent="0.3">
      <c r="A4377" s="54" t="s">
        <v>2232</v>
      </c>
      <c r="B4377" s="54">
        <v>7416</v>
      </c>
      <c r="C4377" s="56" t="s">
        <v>23</v>
      </c>
      <c r="D4377" s="54" t="s">
        <v>2228</v>
      </c>
      <c r="E4377" s="54">
        <v>3673</v>
      </c>
      <c r="F4377" s="54" t="s">
        <v>2011</v>
      </c>
      <c r="G4377" s="54">
        <v>2756167.4019999998</v>
      </c>
      <c r="H4377" s="54">
        <v>1178855.9650000001</v>
      </c>
      <c r="I4377" s="54" t="s">
        <v>2010</v>
      </c>
      <c r="J4377" s="55">
        <v>39630</v>
      </c>
    </row>
    <row r="4378" spans="1:10" x14ac:dyDescent="0.3">
      <c r="A4378" s="54" t="s">
        <v>2231</v>
      </c>
      <c r="B4378" s="54">
        <v>7417</v>
      </c>
      <c r="C4378" s="56" t="s">
        <v>23</v>
      </c>
      <c r="D4378" s="54" t="s">
        <v>2228</v>
      </c>
      <c r="E4378" s="54">
        <v>3673</v>
      </c>
      <c r="F4378" s="54" t="s">
        <v>2011</v>
      </c>
      <c r="G4378" s="54">
        <v>2754209.4049999998</v>
      </c>
      <c r="H4378" s="54">
        <v>1179743.652</v>
      </c>
      <c r="I4378" s="54" t="s">
        <v>2010</v>
      </c>
      <c r="J4378" s="55">
        <v>39630</v>
      </c>
    </row>
    <row r="4379" spans="1:10" x14ac:dyDescent="0.3">
      <c r="A4379" s="54" t="s">
        <v>2230</v>
      </c>
      <c r="B4379" s="54">
        <v>7418</v>
      </c>
      <c r="C4379" s="56" t="s">
        <v>23</v>
      </c>
      <c r="D4379" s="54" t="s">
        <v>2228</v>
      </c>
      <c r="E4379" s="54">
        <v>3673</v>
      </c>
      <c r="F4379" s="54" t="s">
        <v>2011</v>
      </c>
      <c r="G4379" s="54">
        <v>2753218.4580000001</v>
      </c>
      <c r="H4379" s="54">
        <v>1181169.3049999999</v>
      </c>
      <c r="I4379" s="54" t="s">
        <v>2024</v>
      </c>
      <c r="J4379" s="55">
        <v>39630</v>
      </c>
    </row>
    <row r="4380" spans="1:10" x14ac:dyDescent="0.3">
      <c r="A4380" s="54" t="s">
        <v>2229</v>
      </c>
      <c r="B4380" s="54">
        <v>7419</v>
      </c>
      <c r="C4380" s="56" t="s">
        <v>23</v>
      </c>
      <c r="D4380" s="54" t="s">
        <v>2228</v>
      </c>
      <c r="E4380" s="54">
        <v>3673</v>
      </c>
      <c r="F4380" s="54" t="s">
        <v>2011</v>
      </c>
      <c r="G4380" s="54">
        <v>2755140.659</v>
      </c>
      <c r="H4380" s="54">
        <v>1183429.2339999999</v>
      </c>
      <c r="I4380" s="54" t="s">
        <v>2010</v>
      </c>
      <c r="J4380" s="55">
        <v>39630</v>
      </c>
    </row>
    <row r="4381" spans="1:10" x14ac:dyDescent="0.3">
      <c r="A4381" s="54" t="s">
        <v>2249</v>
      </c>
      <c r="B4381" s="54">
        <v>7421</v>
      </c>
      <c r="C4381" s="56" t="s">
        <v>23</v>
      </c>
      <c r="D4381" s="54" t="s">
        <v>2251</v>
      </c>
      <c r="E4381" s="54">
        <v>3661</v>
      </c>
      <c r="F4381" s="54" t="s">
        <v>2011</v>
      </c>
      <c r="G4381" s="54">
        <v>2752555.8130000001</v>
      </c>
      <c r="H4381" s="54">
        <v>1175585.392</v>
      </c>
      <c r="I4381" s="54" t="s">
        <v>21</v>
      </c>
      <c r="J4381" s="55">
        <v>39630</v>
      </c>
    </row>
    <row r="4382" spans="1:10" x14ac:dyDescent="0.3">
      <c r="A4382" s="54" t="s">
        <v>2249</v>
      </c>
      <c r="B4382" s="54">
        <v>7421</v>
      </c>
      <c r="C4382" s="56" t="s">
        <v>23</v>
      </c>
      <c r="D4382" s="54" t="s">
        <v>2248</v>
      </c>
      <c r="E4382" s="54">
        <v>3663</v>
      </c>
      <c r="F4382" s="54" t="s">
        <v>2011</v>
      </c>
      <c r="G4382" s="54">
        <v>2751823.7859999998</v>
      </c>
      <c r="H4382" s="54">
        <v>1175145.453</v>
      </c>
      <c r="I4382" s="54" t="s">
        <v>21</v>
      </c>
      <c r="J4382" s="55">
        <v>39630</v>
      </c>
    </row>
    <row r="4383" spans="1:10" x14ac:dyDescent="0.3">
      <c r="A4383" s="54" t="s">
        <v>2256</v>
      </c>
      <c r="B4383" s="54">
        <v>7422</v>
      </c>
      <c r="C4383" s="56" t="s">
        <v>23</v>
      </c>
      <c r="D4383" s="54" t="s">
        <v>2251</v>
      </c>
      <c r="E4383" s="54">
        <v>3661</v>
      </c>
      <c r="F4383" s="54" t="s">
        <v>2011</v>
      </c>
      <c r="G4383" s="54">
        <v>2751428.84</v>
      </c>
      <c r="H4383" s="54">
        <v>1176330.93</v>
      </c>
      <c r="I4383" s="54" t="s">
        <v>2010</v>
      </c>
      <c r="J4383" s="55">
        <v>39630</v>
      </c>
    </row>
    <row r="4384" spans="1:10" x14ac:dyDescent="0.3">
      <c r="A4384" s="54" t="s">
        <v>2254</v>
      </c>
      <c r="B4384" s="54">
        <v>7423</v>
      </c>
      <c r="C4384" s="56" t="s">
        <v>46</v>
      </c>
      <c r="D4384" s="54" t="s">
        <v>2251</v>
      </c>
      <c r="E4384" s="54">
        <v>3661</v>
      </c>
      <c r="F4384" s="54" t="s">
        <v>2011</v>
      </c>
      <c r="G4384" s="54">
        <v>2749075.071</v>
      </c>
      <c r="H4384" s="54">
        <v>1175278.93</v>
      </c>
      <c r="I4384" s="54" t="s">
        <v>2010</v>
      </c>
      <c r="J4384" s="55">
        <v>39630</v>
      </c>
    </row>
    <row r="4385" spans="1:10" x14ac:dyDescent="0.3">
      <c r="A4385" s="54" t="s">
        <v>2255</v>
      </c>
      <c r="B4385" s="54">
        <v>7423</v>
      </c>
      <c r="C4385" s="56" t="s">
        <v>23</v>
      </c>
      <c r="D4385" s="54" t="s">
        <v>2251</v>
      </c>
      <c r="E4385" s="54">
        <v>3661</v>
      </c>
      <c r="F4385" s="54" t="s">
        <v>2011</v>
      </c>
      <c r="G4385" s="54">
        <v>2749031.378</v>
      </c>
      <c r="H4385" s="54">
        <v>1176734.446</v>
      </c>
      <c r="I4385" s="54" t="s">
        <v>2010</v>
      </c>
      <c r="J4385" s="55">
        <v>39630</v>
      </c>
    </row>
    <row r="4386" spans="1:10" x14ac:dyDescent="0.3">
      <c r="A4386" s="54" t="s">
        <v>2252</v>
      </c>
      <c r="B4386" s="54">
        <v>7424</v>
      </c>
      <c r="C4386" s="56" t="s">
        <v>54</v>
      </c>
      <c r="D4386" s="54" t="s">
        <v>2251</v>
      </c>
      <c r="E4386" s="54">
        <v>3661</v>
      </c>
      <c r="F4386" s="54" t="s">
        <v>2011</v>
      </c>
      <c r="G4386" s="54">
        <v>2750309.3760000002</v>
      </c>
      <c r="H4386" s="54">
        <v>1177851.6939999999</v>
      </c>
      <c r="I4386" s="54" t="s">
        <v>2010</v>
      </c>
      <c r="J4386" s="55">
        <v>39630</v>
      </c>
    </row>
    <row r="4387" spans="1:10" x14ac:dyDescent="0.3">
      <c r="A4387" s="54" t="s">
        <v>2253</v>
      </c>
      <c r="B4387" s="54">
        <v>7424</v>
      </c>
      <c r="C4387" s="56" t="s">
        <v>23</v>
      </c>
      <c r="D4387" s="54" t="s">
        <v>2251</v>
      </c>
      <c r="E4387" s="54">
        <v>3661</v>
      </c>
      <c r="F4387" s="54" t="s">
        <v>2011</v>
      </c>
      <c r="G4387" s="54">
        <v>2749568.1120000002</v>
      </c>
      <c r="H4387" s="54">
        <v>1179261.7990000001</v>
      </c>
      <c r="I4387" s="54" t="s">
        <v>2010</v>
      </c>
      <c r="J4387" s="55">
        <v>39630</v>
      </c>
    </row>
    <row r="4388" spans="1:10" x14ac:dyDescent="0.3">
      <c r="A4388" s="54" t="s">
        <v>2248</v>
      </c>
      <c r="B4388" s="54">
        <v>7425</v>
      </c>
      <c r="C4388" s="56" t="s">
        <v>23</v>
      </c>
      <c r="D4388" s="54" t="s">
        <v>2248</v>
      </c>
      <c r="E4388" s="54">
        <v>3663</v>
      </c>
      <c r="F4388" s="54" t="s">
        <v>2011</v>
      </c>
      <c r="G4388" s="54">
        <v>2751717.6710000001</v>
      </c>
      <c r="H4388" s="54">
        <v>1173515.767</v>
      </c>
      <c r="I4388" s="54" t="s">
        <v>21</v>
      </c>
      <c r="J4388" s="55">
        <v>39630</v>
      </c>
    </row>
    <row r="4389" spans="1:10" x14ac:dyDescent="0.3">
      <c r="A4389" s="54" t="s">
        <v>2250</v>
      </c>
      <c r="B4389" s="54">
        <v>7426</v>
      </c>
      <c r="C4389" s="56" t="s">
        <v>23</v>
      </c>
      <c r="D4389" s="54" t="s">
        <v>2250</v>
      </c>
      <c r="E4389" s="54">
        <v>3662</v>
      </c>
      <c r="F4389" s="54" t="s">
        <v>2011</v>
      </c>
      <c r="G4389" s="54">
        <v>2749828.0359999998</v>
      </c>
      <c r="H4389" s="54">
        <v>1170685.7239999999</v>
      </c>
      <c r="I4389" s="54" t="s">
        <v>2010</v>
      </c>
      <c r="J4389" s="55">
        <v>39630</v>
      </c>
    </row>
    <row r="4390" spans="1:10" x14ac:dyDescent="0.3">
      <c r="A4390" s="54" t="s">
        <v>2250</v>
      </c>
      <c r="B4390" s="54">
        <v>7426</v>
      </c>
      <c r="C4390" s="56" t="s">
        <v>23</v>
      </c>
      <c r="D4390" s="54" t="s">
        <v>2250</v>
      </c>
      <c r="E4390" s="54">
        <v>3662</v>
      </c>
      <c r="F4390" s="54" t="s">
        <v>2011</v>
      </c>
      <c r="G4390" s="54">
        <v>2750018.52</v>
      </c>
      <c r="H4390" s="54">
        <v>1174209.6000000001</v>
      </c>
      <c r="I4390" s="54" t="s">
        <v>2010</v>
      </c>
      <c r="J4390" s="55">
        <v>39630</v>
      </c>
    </row>
    <row r="4391" spans="1:10" x14ac:dyDescent="0.3">
      <c r="A4391" s="54" t="s">
        <v>2243</v>
      </c>
      <c r="B4391" s="54">
        <v>7427</v>
      </c>
      <c r="C4391" s="56" t="s">
        <v>23</v>
      </c>
      <c r="D4391" s="54" t="s">
        <v>2243</v>
      </c>
      <c r="E4391" s="54">
        <v>3670</v>
      </c>
      <c r="F4391" s="54" t="s">
        <v>2011</v>
      </c>
      <c r="G4391" s="54">
        <v>2749849.7609999999</v>
      </c>
      <c r="H4391" s="54">
        <v>1172946.2879999999</v>
      </c>
      <c r="I4391" s="54" t="s">
        <v>21</v>
      </c>
      <c r="J4391" s="55">
        <v>39630</v>
      </c>
    </row>
    <row r="4392" spans="1:10" x14ac:dyDescent="0.3">
      <c r="A4392" s="54" t="s">
        <v>2244</v>
      </c>
      <c r="B4392" s="54">
        <v>7428</v>
      </c>
      <c r="C4392" s="56" t="s">
        <v>23</v>
      </c>
      <c r="D4392" s="54" t="s">
        <v>2244</v>
      </c>
      <c r="E4392" s="54">
        <v>3669</v>
      </c>
      <c r="F4392" s="54" t="s">
        <v>2011</v>
      </c>
      <c r="G4392" s="54">
        <v>2746849.8909999998</v>
      </c>
      <c r="H4392" s="54">
        <v>1171407.318</v>
      </c>
      <c r="I4392" s="54" t="s">
        <v>21</v>
      </c>
      <c r="J4392" s="55">
        <v>39630</v>
      </c>
    </row>
    <row r="4393" spans="1:10" x14ac:dyDescent="0.3">
      <c r="A4393" s="54" t="s">
        <v>2222</v>
      </c>
      <c r="B4393" s="54">
        <v>7430</v>
      </c>
      <c r="C4393" s="56" t="s">
        <v>46</v>
      </c>
      <c r="D4393" s="54" t="s">
        <v>2222</v>
      </c>
      <c r="E4393" s="54">
        <v>3711</v>
      </c>
      <c r="F4393" s="54" t="s">
        <v>2011</v>
      </c>
      <c r="G4393" s="54">
        <v>2753051.2289999998</v>
      </c>
      <c r="H4393" s="54">
        <v>1171062.8</v>
      </c>
      <c r="I4393" s="54" t="s">
        <v>2010</v>
      </c>
      <c r="J4393" s="55">
        <v>39630</v>
      </c>
    </row>
    <row r="4394" spans="1:10" x14ac:dyDescent="0.3">
      <c r="A4394" s="54" t="s">
        <v>2245</v>
      </c>
      <c r="B4394" s="54">
        <v>7430</v>
      </c>
      <c r="C4394" s="56" t="s">
        <v>23</v>
      </c>
      <c r="D4394" s="54" t="s">
        <v>2245</v>
      </c>
      <c r="E4394" s="54">
        <v>3668</v>
      </c>
      <c r="F4394" s="54" t="s">
        <v>2011</v>
      </c>
      <c r="G4394" s="54">
        <v>2752449.24</v>
      </c>
      <c r="H4394" s="54">
        <v>1172390.912</v>
      </c>
      <c r="I4394" s="54" t="s">
        <v>21</v>
      </c>
      <c r="J4394" s="55">
        <v>39630</v>
      </c>
    </row>
    <row r="4395" spans="1:10" x14ac:dyDescent="0.3">
      <c r="A4395" s="54" t="s">
        <v>2247</v>
      </c>
      <c r="B4395" s="54">
        <v>7431</v>
      </c>
      <c r="C4395" s="56" t="s">
        <v>54</v>
      </c>
      <c r="D4395" s="54" t="s">
        <v>2245</v>
      </c>
      <c r="E4395" s="54">
        <v>3668</v>
      </c>
      <c r="F4395" s="54" t="s">
        <v>2011</v>
      </c>
      <c r="G4395" s="54">
        <v>2757671.8960000002</v>
      </c>
      <c r="H4395" s="54">
        <v>1171809.7350000001</v>
      </c>
      <c r="I4395" s="54" t="s">
        <v>21</v>
      </c>
      <c r="J4395" s="55">
        <v>39630</v>
      </c>
    </row>
    <row r="4396" spans="1:10" x14ac:dyDescent="0.3">
      <c r="A4396" s="54" t="s">
        <v>2246</v>
      </c>
      <c r="B4396" s="54">
        <v>7431</v>
      </c>
      <c r="C4396" s="56" t="s">
        <v>46</v>
      </c>
      <c r="D4396" s="54" t="s">
        <v>2245</v>
      </c>
      <c r="E4396" s="54">
        <v>3668</v>
      </c>
      <c r="F4396" s="54" t="s">
        <v>2011</v>
      </c>
      <c r="G4396" s="54">
        <v>2756702.4079999998</v>
      </c>
      <c r="H4396" s="54">
        <v>1170554.2919999999</v>
      </c>
      <c r="I4396" s="54" t="s">
        <v>21</v>
      </c>
      <c r="J4396" s="55">
        <v>39630</v>
      </c>
    </row>
    <row r="4397" spans="1:10" x14ac:dyDescent="0.3">
      <c r="A4397" s="54" t="s">
        <v>2221</v>
      </c>
      <c r="B4397" s="54">
        <v>7432</v>
      </c>
      <c r="C4397" s="56" t="s">
        <v>23</v>
      </c>
      <c r="D4397" s="54" t="s">
        <v>2220</v>
      </c>
      <c r="E4397" s="54">
        <v>3712</v>
      </c>
      <c r="F4397" s="54" t="s">
        <v>2011</v>
      </c>
      <c r="G4397" s="54">
        <v>2755445.8629999999</v>
      </c>
      <c r="H4397" s="54">
        <v>1167928.1359999999</v>
      </c>
      <c r="I4397" s="54" t="s">
        <v>2010</v>
      </c>
      <c r="J4397" s="55">
        <v>39630</v>
      </c>
    </row>
    <row r="4398" spans="1:10" x14ac:dyDescent="0.3">
      <c r="A4398" s="54" t="s">
        <v>2211</v>
      </c>
      <c r="B4398" s="54">
        <v>7433</v>
      </c>
      <c r="C4398" s="56" t="s">
        <v>23</v>
      </c>
      <c r="D4398" s="54" t="s">
        <v>2207</v>
      </c>
      <c r="E4398" s="54">
        <v>3715</v>
      </c>
      <c r="F4398" s="54" t="s">
        <v>2011</v>
      </c>
      <c r="G4398" s="54">
        <v>2751928.8539999998</v>
      </c>
      <c r="H4398" s="54">
        <v>1166253.557</v>
      </c>
      <c r="I4398" s="54" t="s">
        <v>2010</v>
      </c>
      <c r="J4398" s="55">
        <v>39630</v>
      </c>
    </row>
    <row r="4399" spans="1:10" x14ac:dyDescent="0.3">
      <c r="A4399" s="54" t="s">
        <v>2210</v>
      </c>
      <c r="B4399" s="54">
        <v>7433</v>
      </c>
      <c r="C4399" s="56" t="s">
        <v>44</v>
      </c>
      <c r="D4399" s="54" t="s">
        <v>2207</v>
      </c>
      <c r="E4399" s="54">
        <v>3715</v>
      </c>
      <c r="F4399" s="54" t="s">
        <v>2011</v>
      </c>
      <c r="G4399" s="54">
        <v>2751606.8289999999</v>
      </c>
      <c r="H4399" s="54">
        <v>1169028.1170000001</v>
      </c>
      <c r="I4399" s="54" t="s">
        <v>2010</v>
      </c>
      <c r="J4399" s="55">
        <v>39630</v>
      </c>
    </row>
    <row r="4400" spans="1:10" x14ac:dyDescent="0.3">
      <c r="A4400" s="54" t="s">
        <v>2209</v>
      </c>
      <c r="B4400" s="54">
        <v>7433</v>
      </c>
      <c r="C4400" s="56" t="s">
        <v>98</v>
      </c>
      <c r="D4400" s="54" t="s">
        <v>2207</v>
      </c>
      <c r="E4400" s="54">
        <v>3715</v>
      </c>
      <c r="F4400" s="54" t="s">
        <v>2011</v>
      </c>
      <c r="G4400" s="54">
        <v>2748809.8220000002</v>
      </c>
      <c r="H4400" s="54">
        <v>1167363.571</v>
      </c>
      <c r="I4400" s="54" t="s">
        <v>2010</v>
      </c>
      <c r="J4400" s="55">
        <v>39630</v>
      </c>
    </row>
    <row r="4401" spans="1:10" x14ac:dyDescent="0.3">
      <c r="A4401" s="54" t="s">
        <v>2208</v>
      </c>
      <c r="B4401" s="54">
        <v>7433</v>
      </c>
      <c r="C4401" s="56" t="s">
        <v>348</v>
      </c>
      <c r="D4401" s="54" t="s">
        <v>2207</v>
      </c>
      <c r="E4401" s="54">
        <v>3715</v>
      </c>
      <c r="F4401" s="54" t="s">
        <v>2011</v>
      </c>
      <c r="G4401" s="54">
        <v>2746496.034</v>
      </c>
      <c r="H4401" s="54">
        <v>1164489.632</v>
      </c>
      <c r="I4401" s="54" t="s">
        <v>2010</v>
      </c>
      <c r="J4401" s="55">
        <v>39630</v>
      </c>
    </row>
    <row r="4402" spans="1:10" x14ac:dyDescent="0.3">
      <c r="A4402" s="54" t="s">
        <v>2226</v>
      </c>
      <c r="B4402" s="54">
        <v>7434</v>
      </c>
      <c r="C4402" s="56" t="s">
        <v>23</v>
      </c>
      <c r="D4402" s="54" t="s">
        <v>2226</v>
      </c>
      <c r="E4402" s="54">
        <v>3695</v>
      </c>
      <c r="F4402" s="54" t="s">
        <v>2011</v>
      </c>
      <c r="G4402" s="54">
        <v>2749447.0789999999</v>
      </c>
      <c r="H4402" s="54">
        <v>1157370.797</v>
      </c>
      <c r="I4402" s="54" t="s">
        <v>21</v>
      </c>
      <c r="J4402" s="55">
        <v>39630</v>
      </c>
    </row>
    <row r="4403" spans="1:10" x14ac:dyDescent="0.3">
      <c r="A4403" s="54" t="s">
        <v>2216</v>
      </c>
      <c r="B4403" s="54">
        <v>7435</v>
      </c>
      <c r="C4403" s="56" t="s">
        <v>23</v>
      </c>
      <c r="D4403" s="54" t="s">
        <v>2212</v>
      </c>
      <c r="E4403" s="54">
        <v>3714</v>
      </c>
      <c r="F4403" s="54" t="s">
        <v>2011</v>
      </c>
      <c r="G4403" s="54">
        <v>2744776.54</v>
      </c>
      <c r="H4403" s="54">
        <v>1156002.905</v>
      </c>
      <c r="I4403" s="54" t="s">
        <v>21</v>
      </c>
      <c r="J4403" s="55">
        <v>39630</v>
      </c>
    </row>
    <row r="4404" spans="1:10" x14ac:dyDescent="0.3">
      <c r="A4404" s="54" t="s">
        <v>2215</v>
      </c>
      <c r="B4404" s="54">
        <v>7436</v>
      </c>
      <c r="C4404" s="56" t="s">
        <v>23</v>
      </c>
      <c r="D4404" s="54" t="s">
        <v>2212</v>
      </c>
      <c r="E4404" s="54">
        <v>3714</v>
      </c>
      <c r="F4404" s="54" t="s">
        <v>2011</v>
      </c>
      <c r="G4404" s="54">
        <v>2741109.2719999999</v>
      </c>
      <c r="H4404" s="54">
        <v>1156690.362</v>
      </c>
      <c r="I4404" s="54" t="s">
        <v>21</v>
      </c>
      <c r="J4404" s="55">
        <v>39630</v>
      </c>
    </row>
    <row r="4405" spans="1:10" x14ac:dyDescent="0.3">
      <c r="A4405" s="54" t="s">
        <v>2214</v>
      </c>
      <c r="B4405" s="54">
        <v>7437</v>
      </c>
      <c r="C4405" s="56" t="s">
        <v>23</v>
      </c>
      <c r="D4405" s="54" t="s">
        <v>2212</v>
      </c>
      <c r="E4405" s="54">
        <v>3714</v>
      </c>
      <c r="F4405" s="54" t="s">
        <v>2011</v>
      </c>
      <c r="G4405" s="54">
        <v>2738100.42</v>
      </c>
      <c r="H4405" s="54">
        <v>1156615.0889999999</v>
      </c>
      <c r="I4405" s="54" t="s">
        <v>21</v>
      </c>
      <c r="J4405" s="55">
        <v>39630</v>
      </c>
    </row>
    <row r="4406" spans="1:10" x14ac:dyDescent="0.3">
      <c r="A4406" s="54" t="s">
        <v>2213</v>
      </c>
      <c r="B4406" s="54">
        <v>7438</v>
      </c>
      <c r="C4406" s="56" t="s">
        <v>23</v>
      </c>
      <c r="D4406" s="54" t="s">
        <v>2212</v>
      </c>
      <c r="E4406" s="54">
        <v>3714</v>
      </c>
      <c r="F4406" s="54" t="s">
        <v>2011</v>
      </c>
      <c r="G4406" s="54">
        <v>2731744.7549999999</v>
      </c>
      <c r="H4406" s="54">
        <v>1152963.483</v>
      </c>
      <c r="I4406" s="54" t="s">
        <v>21</v>
      </c>
      <c r="J4406" s="55">
        <v>39630</v>
      </c>
    </row>
    <row r="4407" spans="1:10" x14ac:dyDescent="0.3">
      <c r="A4407" s="54" t="s">
        <v>2223</v>
      </c>
      <c r="B4407" s="54">
        <v>7440</v>
      </c>
      <c r="C4407" s="56" t="s">
        <v>23</v>
      </c>
      <c r="D4407" s="54" t="s">
        <v>2223</v>
      </c>
      <c r="E4407" s="54">
        <v>3701</v>
      </c>
      <c r="F4407" s="54" t="s">
        <v>2011</v>
      </c>
      <c r="G4407" s="54">
        <v>2751403.7710000002</v>
      </c>
      <c r="H4407" s="54">
        <v>1160485.1499999999</v>
      </c>
      <c r="I4407" s="54" t="s">
        <v>2010</v>
      </c>
      <c r="J4407" s="55">
        <v>39630</v>
      </c>
    </row>
    <row r="4408" spans="1:10" x14ac:dyDescent="0.3">
      <c r="A4408" s="54" t="s">
        <v>2225</v>
      </c>
      <c r="B4408" s="54">
        <v>7442</v>
      </c>
      <c r="C4408" s="56" t="s">
        <v>23</v>
      </c>
      <c r="D4408" s="54" t="s">
        <v>2223</v>
      </c>
      <c r="E4408" s="54">
        <v>3701</v>
      </c>
      <c r="F4408" s="54" t="s">
        <v>2011</v>
      </c>
      <c r="G4408" s="54">
        <v>2751442.8930000002</v>
      </c>
      <c r="H4408" s="54">
        <v>1164429.3119999999</v>
      </c>
      <c r="I4408" s="54" t="s">
        <v>2010</v>
      </c>
      <c r="J4408" s="55">
        <v>39630</v>
      </c>
    </row>
    <row r="4409" spans="1:10" x14ac:dyDescent="0.3">
      <c r="A4409" s="54" t="s">
        <v>2224</v>
      </c>
      <c r="B4409" s="54">
        <v>7443</v>
      </c>
      <c r="C4409" s="56" t="s">
        <v>23</v>
      </c>
      <c r="D4409" s="54" t="s">
        <v>2223</v>
      </c>
      <c r="E4409" s="54">
        <v>3701</v>
      </c>
      <c r="F4409" s="54" t="s">
        <v>2011</v>
      </c>
      <c r="G4409" s="54">
        <v>2755530.9679999999</v>
      </c>
      <c r="H4409" s="54">
        <v>1163337.4569999999</v>
      </c>
      <c r="I4409" s="54" t="s">
        <v>2010</v>
      </c>
      <c r="J4409" s="55">
        <v>39630</v>
      </c>
    </row>
    <row r="4410" spans="1:10" x14ac:dyDescent="0.3">
      <c r="A4410" s="54" t="s">
        <v>2219</v>
      </c>
      <c r="B4410" s="54">
        <v>7444</v>
      </c>
      <c r="C4410" s="56" t="s">
        <v>23</v>
      </c>
      <c r="D4410" s="54" t="s">
        <v>2217</v>
      </c>
      <c r="E4410" s="54">
        <v>3713</v>
      </c>
      <c r="F4410" s="54" t="s">
        <v>2011</v>
      </c>
      <c r="G4410" s="54">
        <v>2755256.5950000002</v>
      </c>
      <c r="H4410" s="54">
        <v>1157771.5759999999</v>
      </c>
      <c r="I4410" s="54" t="s">
        <v>2010</v>
      </c>
      <c r="J4410" s="55">
        <v>39630</v>
      </c>
    </row>
    <row r="4411" spans="1:10" x14ac:dyDescent="0.3">
      <c r="A4411" s="54" t="s">
        <v>2218</v>
      </c>
      <c r="B4411" s="54">
        <v>7445</v>
      </c>
      <c r="C4411" s="56" t="s">
        <v>23</v>
      </c>
      <c r="D4411" s="54" t="s">
        <v>2217</v>
      </c>
      <c r="E4411" s="54">
        <v>3713</v>
      </c>
      <c r="F4411" s="54" t="s">
        <v>2011</v>
      </c>
      <c r="G4411" s="54">
        <v>2754682.5060000001</v>
      </c>
      <c r="H4411" s="54">
        <v>1149888.8959999999</v>
      </c>
      <c r="I4411" s="54" t="s">
        <v>2010</v>
      </c>
      <c r="J4411" s="55">
        <v>39630</v>
      </c>
    </row>
    <row r="4412" spans="1:10" x14ac:dyDescent="0.3">
      <c r="A4412" s="54" t="s">
        <v>2218</v>
      </c>
      <c r="B4412" s="54">
        <v>7445</v>
      </c>
      <c r="C4412" s="56" t="s">
        <v>23</v>
      </c>
      <c r="D4412" s="54" t="s">
        <v>2217</v>
      </c>
      <c r="E4412" s="54">
        <v>3713</v>
      </c>
      <c r="F4412" s="54" t="s">
        <v>2011</v>
      </c>
      <c r="G4412" s="54">
        <v>2751043.3390000002</v>
      </c>
      <c r="H4412" s="54">
        <v>1151792.3559999999</v>
      </c>
      <c r="I4412" s="54" t="s">
        <v>2010</v>
      </c>
      <c r="J4412" s="55">
        <v>39630</v>
      </c>
    </row>
    <row r="4413" spans="1:10" x14ac:dyDescent="0.3">
      <c r="A4413" s="54" t="s">
        <v>2155</v>
      </c>
      <c r="B4413" s="54">
        <v>7447</v>
      </c>
      <c r="C4413" s="56" t="s">
        <v>23</v>
      </c>
      <c r="D4413" s="54" t="s">
        <v>2155</v>
      </c>
      <c r="E4413" s="54">
        <v>3681</v>
      </c>
      <c r="F4413" s="54" t="s">
        <v>2011</v>
      </c>
      <c r="G4413" s="54">
        <v>2759859.0989999999</v>
      </c>
      <c r="H4413" s="54">
        <v>1144649.189</v>
      </c>
      <c r="I4413" s="54" t="s">
        <v>21</v>
      </c>
      <c r="J4413" s="55">
        <v>44652</v>
      </c>
    </row>
    <row r="4414" spans="1:10" x14ac:dyDescent="0.3">
      <c r="A4414" s="54" t="s">
        <v>2155</v>
      </c>
      <c r="B4414" s="54">
        <v>7447</v>
      </c>
      <c r="C4414" s="56" t="s">
        <v>23</v>
      </c>
      <c r="D4414" s="54" t="s">
        <v>2145</v>
      </c>
      <c r="E4414" s="54">
        <v>3792</v>
      </c>
      <c r="F4414" s="54" t="s">
        <v>2011</v>
      </c>
      <c r="G4414" s="54">
        <v>2758846.3679999998</v>
      </c>
      <c r="H4414" s="54">
        <v>1140998.5430000001</v>
      </c>
      <c r="I4414" s="54" t="s">
        <v>21</v>
      </c>
      <c r="J4414" s="55">
        <v>44652</v>
      </c>
    </row>
    <row r="4415" spans="1:10" x14ac:dyDescent="0.3">
      <c r="A4415" s="54" t="s">
        <v>2227</v>
      </c>
      <c r="B4415" s="54">
        <v>7448</v>
      </c>
      <c r="C4415" s="56" t="s">
        <v>23</v>
      </c>
      <c r="D4415" s="54" t="s">
        <v>2155</v>
      </c>
      <c r="E4415" s="54">
        <v>3681</v>
      </c>
      <c r="F4415" s="54" t="s">
        <v>2011</v>
      </c>
      <c r="G4415" s="54">
        <v>2765289.8139999998</v>
      </c>
      <c r="H4415" s="54">
        <v>1144216.6259999999</v>
      </c>
      <c r="I4415" s="54" t="s">
        <v>21</v>
      </c>
      <c r="J4415" s="55">
        <v>39630</v>
      </c>
    </row>
    <row r="4416" spans="1:10" x14ac:dyDescent="0.3">
      <c r="A4416" s="54" t="s">
        <v>2336</v>
      </c>
      <c r="B4416" s="54">
        <v>7450</v>
      </c>
      <c r="C4416" s="56" t="s">
        <v>23</v>
      </c>
      <c r="D4416" s="54" t="s">
        <v>2341</v>
      </c>
      <c r="E4416" s="54">
        <v>3506</v>
      </c>
      <c r="F4416" s="54" t="s">
        <v>2011</v>
      </c>
      <c r="G4416" s="54">
        <v>2759086.2080000001</v>
      </c>
      <c r="H4416" s="54">
        <v>1171976.8859999999</v>
      </c>
      <c r="I4416" s="54" t="s">
        <v>2010</v>
      </c>
      <c r="J4416" s="55">
        <v>39630</v>
      </c>
    </row>
    <row r="4417" spans="1:10" x14ac:dyDescent="0.3">
      <c r="A4417" s="54" t="s">
        <v>2336</v>
      </c>
      <c r="B4417" s="54">
        <v>7450</v>
      </c>
      <c r="C4417" s="56" t="s">
        <v>23</v>
      </c>
      <c r="D4417" s="54" t="s">
        <v>2329</v>
      </c>
      <c r="E4417" s="54">
        <v>3542</v>
      </c>
      <c r="F4417" s="54" t="s">
        <v>2011</v>
      </c>
      <c r="G4417" s="54">
        <v>2765192.7760000001</v>
      </c>
      <c r="H4417" s="54">
        <v>1168109.797</v>
      </c>
      <c r="I4417" s="54" t="s">
        <v>2010</v>
      </c>
      <c r="J4417" s="55">
        <v>39630</v>
      </c>
    </row>
    <row r="4418" spans="1:10" x14ac:dyDescent="0.3">
      <c r="A4418" s="54" t="s">
        <v>2335</v>
      </c>
      <c r="B4418" s="54">
        <v>7451</v>
      </c>
      <c r="C4418" s="56" t="s">
        <v>23</v>
      </c>
      <c r="D4418" s="54" t="s">
        <v>2329</v>
      </c>
      <c r="E4418" s="54">
        <v>3542</v>
      </c>
      <c r="F4418" s="54" t="s">
        <v>2011</v>
      </c>
      <c r="G4418" s="54">
        <v>2761366.7990000001</v>
      </c>
      <c r="H4418" s="54">
        <v>1171850.5759999999</v>
      </c>
      <c r="I4418" s="54" t="s">
        <v>2010</v>
      </c>
      <c r="J4418" s="55">
        <v>39630</v>
      </c>
    </row>
    <row r="4419" spans="1:10" x14ac:dyDescent="0.3">
      <c r="A4419" s="54" t="s">
        <v>2328</v>
      </c>
      <c r="B4419" s="54">
        <v>7452</v>
      </c>
      <c r="C4419" s="56" t="s">
        <v>23</v>
      </c>
      <c r="D4419" s="54" t="s">
        <v>2317</v>
      </c>
      <c r="E4419" s="54">
        <v>3543</v>
      </c>
      <c r="F4419" s="54" t="s">
        <v>2011</v>
      </c>
      <c r="G4419" s="54">
        <v>2765961.0559999999</v>
      </c>
      <c r="H4419" s="54">
        <v>1165875.9080000001</v>
      </c>
      <c r="I4419" s="54" t="s">
        <v>2010</v>
      </c>
      <c r="J4419" s="55">
        <v>39630</v>
      </c>
    </row>
    <row r="4420" spans="1:10" x14ac:dyDescent="0.3">
      <c r="A4420" s="54" t="s">
        <v>2327</v>
      </c>
      <c r="B4420" s="54">
        <v>7453</v>
      </c>
      <c r="C4420" s="56" t="s">
        <v>23</v>
      </c>
      <c r="D4420" s="54" t="s">
        <v>2317</v>
      </c>
      <c r="E4420" s="54">
        <v>3543</v>
      </c>
      <c r="F4420" s="54" t="s">
        <v>2011</v>
      </c>
      <c r="G4420" s="54">
        <v>2769995.1009999998</v>
      </c>
      <c r="H4420" s="54">
        <v>1162216.6370000001</v>
      </c>
      <c r="I4420" s="54" t="s">
        <v>2010</v>
      </c>
      <c r="J4420" s="55">
        <v>39630</v>
      </c>
    </row>
    <row r="4421" spans="1:10" x14ac:dyDescent="0.3">
      <c r="A4421" s="54" t="s">
        <v>2326</v>
      </c>
      <c r="B4421" s="54">
        <v>7454</v>
      </c>
      <c r="C4421" s="56" t="s">
        <v>23</v>
      </c>
      <c r="D4421" s="54" t="s">
        <v>2317</v>
      </c>
      <c r="E4421" s="54">
        <v>3543</v>
      </c>
      <c r="F4421" s="54" t="s">
        <v>2011</v>
      </c>
      <c r="G4421" s="54">
        <v>2768826.6680000001</v>
      </c>
      <c r="H4421" s="54">
        <v>1158261.044</v>
      </c>
      <c r="I4421" s="54" t="s">
        <v>2010</v>
      </c>
      <c r="J4421" s="55">
        <v>39630</v>
      </c>
    </row>
    <row r="4422" spans="1:10" x14ac:dyDescent="0.3">
      <c r="A4422" s="54" t="s">
        <v>2325</v>
      </c>
      <c r="B4422" s="54">
        <v>7455</v>
      </c>
      <c r="C4422" s="56" t="s">
        <v>23</v>
      </c>
      <c r="D4422" s="54" t="s">
        <v>2317</v>
      </c>
      <c r="E4422" s="54">
        <v>3543</v>
      </c>
      <c r="F4422" s="54" t="s">
        <v>2011</v>
      </c>
      <c r="G4422" s="54">
        <v>2764092.2059999998</v>
      </c>
      <c r="H4422" s="54">
        <v>1152123.0660000001</v>
      </c>
      <c r="I4422" s="54" t="s">
        <v>2010</v>
      </c>
      <c r="J4422" s="55">
        <v>39630</v>
      </c>
    </row>
    <row r="4423" spans="1:10" x14ac:dyDescent="0.3">
      <c r="A4423" s="54" t="s">
        <v>2323</v>
      </c>
      <c r="B4423" s="54">
        <v>7456</v>
      </c>
      <c r="C4423" s="56" t="s">
        <v>46</v>
      </c>
      <c r="D4423" s="54" t="s">
        <v>2317</v>
      </c>
      <c r="E4423" s="54">
        <v>3543</v>
      </c>
      <c r="F4423" s="54" t="s">
        <v>2011</v>
      </c>
      <c r="G4423" s="54">
        <v>2771234.84</v>
      </c>
      <c r="H4423" s="54">
        <v>1152650.659</v>
      </c>
      <c r="I4423" s="54" t="s">
        <v>2010</v>
      </c>
      <c r="J4423" s="55">
        <v>39630</v>
      </c>
    </row>
    <row r="4424" spans="1:10" x14ac:dyDescent="0.3">
      <c r="A4424" s="54" t="s">
        <v>2324</v>
      </c>
      <c r="B4424" s="54">
        <v>7456</v>
      </c>
      <c r="C4424" s="56" t="s">
        <v>23</v>
      </c>
      <c r="D4424" s="54" t="s">
        <v>2317</v>
      </c>
      <c r="E4424" s="54">
        <v>3543</v>
      </c>
      <c r="F4424" s="54" t="s">
        <v>2011</v>
      </c>
      <c r="G4424" s="54">
        <v>2770553.1889999998</v>
      </c>
      <c r="H4424" s="54">
        <v>1155559.1470000001</v>
      </c>
      <c r="I4424" s="54" t="s">
        <v>2010</v>
      </c>
      <c r="J4424" s="55">
        <v>39630</v>
      </c>
    </row>
    <row r="4425" spans="1:10" x14ac:dyDescent="0.3">
      <c r="A4425" s="54" t="s">
        <v>2322</v>
      </c>
      <c r="B4425" s="54">
        <v>7457</v>
      </c>
      <c r="C4425" s="56" t="s">
        <v>23</v>
      </c>
      <c r="D4425" s="54" t="s">
        <v>2317</v>
      </c>
      <c r="E4425" s="54">
        <v>3543</v>
      </c>
      <c r="F4425" s="54" t="s">
        <v>2011</v>
      </c>
      <c r="G4425" s="54">
        <v>2770313.5320000001</v>
      </c>
      <c r="H4425" s="54">
        <v>1147620.544</v>
      </c>
      <c r="I4425" s="54" t="s">
        <v>2010</v>
      </c>
      <c r="J4425" s="55">
        <v>39630</v>
      </c>
    </row>
    <row r="4426" spans="1:10" x14ac:dyDescent="0.3">
      <c r="A4426" s="54" t="s">
        <v>2334</v>
      </c>
      <c r="B4426" s="54">
        <v>7458</v>
      </c>
      <c r="C4426" s="56" t="s">
        <v>23</v>
      </c>
      <c r="D4426" s="54" t="s">
        <v>2329</v>
      </c>
      <c r="E4426" s="54">
        <v>3542</v>
      </c>
      <c r="F4426" s="54" t="s">
        <v>2011</v>
      </c>
      <c r="G4426" s="54">
        <v>2761506.4649999999</v>
      </c>
      <c r="H4426" s="54">
        <v>1168491.8400000001</v>
      </c>
      <c r="I4426" s="54" t="s">
        <v>2010</v>
      </c>
      <c r="J4426" s="55">
        <v>39630</v>
      </c>
    </row>
    <row r="4427" spans="1:10" x14ac:dyDescent="0.3">
      <c r="A4427" s="54" t="s">
        <v>2333</v>
      </c>
      <c r="B4427" s="54">
        <v>7459</v>
      </c>
      <c r="C4427" s="56" t="s">
        <v>23</v>
      </c>
      <c r="D4427" s="54" t="s">
        <v>2329</v>
      </c>
      <c r="E4427" s="54">
        <v>3542</v>
      </c>
      <c r="F4427" s="54" t="s">
        <v>2011</v>
      </c>
      <c r="G4427" s="54">
        <v>2759442.537</v>
      </c>
      <c r="H4427" s="54">
        <v>1170004.0989999999</v>
      </c>
      <c r="I4427" s="54" t="s">
        <v>2010</v>
      </c>
      <c r="J4427" s="55">
        <v>39630</v>
      </c>
    </row>
    <row r="4428" spans="1:10" x14ac:dyDescent="0.3">
      <c r="A4428" s="54" t="s">
        <v>2321</v>
      </c>
      <c r="B4428" s="54">
        <v>7460</v>
      </c>
      <c r="C4428" s="56" t="s">
        <v>23</v>
      </c>
      <c r="D4428" s="54" t="s">
        <v>2317</v>
      </c>
      <c r="E4428" s="54">
        <v>3543</v>
      </c>
      <c r="F4428" s="54" t="s">
        <v>2011</v>
      </c>
      <c r="G4428" s="54">
        <v>2764810.2059999998</v>
      </c>
      <c r="H4428" s="54">
        <v>1160827.098</v>
      </c>
      <c r="I4428" s="54" t="s">
        <v>2010</v>
      </c>
      <c r="J4428" s="55">
        <v>39630</v>
      </c>
    </row>
    <row r="4429" spans="1:10" x14ac:dyDescent="0.3">
      <c r="A4429" s="54" t="s">
        <v>2320</v>
      </c>
      <c r="B4429" s="54">
        <v>7462</v>
      </c>
      <c r="C4429" s="56" t="s">
        <v>23</v>
      </c>
      <c r="D4429" s="54" t="s">
        <v>2317</v>
      </c>
      <c r="E4429" s="54">
        <v>3543</v>
      </c>
      <c r="F4429" s="54" t="s">
        <v>2011</v>
      </c>
      <c r="G4429" s="54">
        <v>2761128.0589999999</v>
      </c>
      <c r="H4429" s="54">
        <v>1165952.7930000001</v>
      </c>
      <c r="I4429" s="54" t="s">
        <v>2010</v>
      </c>
      <c r="J4429" s="55">
        <v>39630</v>
      </c>
    </row>
    <row r="4430" spans="1:10" x14ac:dyDescent="0.3">
      <c r="A4430" s="54" t="s">
        <v>2319</v>
      </c>
      <c r="B4430" s="54">
        <v>7463</v>
      </c>
      <c r="C4430" s="56" t="s">
        <v>23</v>
      </c>
      <c r="D4430" s="54" t="s">
        <v>2317</v>
      </c>
      <c r="E4430" s="54">
        <v>3543</v>
      </c>
      <c r="F4430" s="54" t="s">
        <v>2011</v>
      </c>
      <c r="G4430" s="54">
        <v>2764956.7030000002</v>
      </c>
      <c r="H4430" s="54">
        <v>1166935.912</v>
      </c>
      <c r="I4430" s="54" t="s">
        <v>2010</v>
      </c>
      <c r="J4430" s="55">
        <v>39630</v>
      </c>
    </row>
    <row r="4431" spans="1:10" x14ac:dyDescent="0.3">
      <c r="A4431" s="54" t="s">
        <v>2319</v>
      </c>
      <c r="B4431" s="54">
        <v>7463</v>
      </c>
      <c r="C4431" s="56" t="s">
        <v>23</v>
      </c>
      <c r="D4431" s="54" t="s">
        <v>2317</v>
      </c>
      <c r="E4431" s="54">
        <v>3543</v>
      </c>
      <c r="F4431" s="54" t="s">
        <v>2011</v>
      </c>
      <c r="G4431" s="54">
        <v>2764285.2949999999</v>
      </c>
      <c r="H4431" s="54">
        <v>1163709.8589999999</v>
      </c>
      <c r="I4431" s="54" t="s">
        <v>2010</v>
      </c>
      <c r="J4431" s="55">
        <v>39630</v>
      </c>
    </row>
    <row r="4432" spans="1:10" x14ac:dyDescent="0.3">
      <c r="A4432" s="54" t="s">
        <v>2318</v>
      </c>
      <c r="B4432" s="54">
        <v>7464</v>
      </c>
      <c r="C4432" s="56" t="s">
        <v>23</v>
      </c>
      <c r="D4432" s="54" t="s">
        <v>2317</v>
      </c>
      <c r="E4432" s="54">
        <v>3543</v>
      </c>
      <c r="F4432" s="54" t="s">
        <v>2011</v>
      </c>
      <c r="G4432" s="54">
        <v>2760941.2</v>
      </c>
      <c r="H4432" s="54">
        <v>1158232.1299999999</v>
      </c>
      <c r="I4432" s="54" t="s">
        <v>2010</v>
      </c>
      <c r="J4432" s="55">
        <v>39630</v>
      </c>
    </row>
    <row r="4433" spans="1:10" x14ac:dyDescent="0.3">
      <c r="A4433" s="54" t="s">
        <v>2332</v>
      </c>
      <c r="B4433" s="54">
        <v>7472</v>
      </c>
      <c r="C4433" s="56" t="s">
        <v>23</v>
      </c>
      <c r="D4433" s="54" t="s">
        <v>2329</v>
      </c>
      <c r="E4433" s="54">
        <v>3542</v>
      </c>
      <c r="F4433" s="54" t="s">
        <v>2011</v>
      </c>
      <c r="G4433" s="54">
        <v>2766731.5290000001</v>
      </c>
      <c r="H4433" s="54">
        <v>1169765.679</v>
      </c>
      <c r="I4433" s="54" t="s">
        <v>2010</v>
      </c>
      <c r="J4433" s="55">
        <v>39630</v>
      </c>
    </row>
    <row r="4434" spans="1:10" x14ac:dyDescent="0.3">
      <c r="A4434" s="54" t="s">
        <v>2331</v>
      </c>
      <c r="B4434" s="54">
        <v>7473</v>
      </c>
      <c r="C4434" s="56" t="s">
        <v>23</v>
      </c>
      <c r="D4434" s="54" t="s">
        <v>2329</v>
      </c>
      <c r="E4434" s="54">
        <v>3542</v>
      </c>
      <c r="F4434" s="54" t="s">
        <v>2011</v>
      </c>
      <c r="G4434" s="54">
        <v>2768378.3450000002</v>
      </c>
      <c r="H4434" s="54">
        <v>1170917.7760000001</v>
      </c>
      <c r="I4434" s="54" t="s">
        <v>2010</v>
      </c>
      <c r="J4434" s="55">
        <v>39630</v>
      </c>
    </row>
    <row r="4435" spans="1:10" x14ac:dyDescent="0.3">
      <c r="A4435" s="54" t="s">
        <v>2316</v>
      </c>
      <c r="B4435" s="54">
        <v>7477</v>
      </c>
      <c r="C4435" s="56" t="s">
        <v>23</v>
      </c>
      <c r="D4435" s="54" t="s">
        <v>2311</v>
      </c>
      <c r="E4435" s="54">
        <v>3544</v>
      </c>
      <c r="F4435" s="54" t="s">
        <v>2011</v>
      </c>
      <c r="G4435" s="54">
        <v>2772942.2749999999</v>
      </c>
      <c r="H4435" s="54">
        <v>1168428.372</v>
      </c>
      <c r="I4435" s="54" t="s">
        <v>2010</v>
      </c>
      <c r="J4435" s="55">
        <v>39630</v>
      </c>
    </row>
    <row r="4436" spans="1:10" x14ac:dyDescent="0.3">
      <c r="A4436" s="54" t="s">
        <v>2315</v>
      </c>
      <c r="B4436" s="54">
        <v>7482</v>
      </c>
      <c r="C4436" s="56" t="s">
        <v>23</v>
      </c>
      <c r="D4436" s="54" t="s">
        <v>2311</v>
      </c>
      <c r="E4436" s="54">
        <v>3544</v>
      </c>
      <c r="F4436" s="54" t="s">
        <v>2011</v>
      </c>
      <c r="G4436" s="54">
        <v>2782366.2779999999</v>
      </c>
      <c r="H4436" s="54">
        <v>1168594.5519999999</v>
      </c>
      <c r="I4436" s="54" t="s">
        <v>2024</v>
      </c>
      <c r="J4436" s="55">
        <v>39630</v>
      </c>
    </row>
    <row r="4437" spans="1:10" x14ac:dyDescent="0.3">
      <c r="A4437" s="54" t="s">
        <v>2314</v>
      </c>
      <c r="B4437" s="54">
        <v>7482</v>
      </c>
      <c r="C4437" s="56" t="s">
        <v>54</v>
      </c>
      <c r="D4437" s="54" t="s">
        <v>2311</v>
      </c>
      <c r="E4437" s="54">
        <v>3544</v>
      </c>
      <c r="F4437" s="54" t="s">
        <v>2011</v>
      </c>
      <c r="G4437" s="54">
        <v>2778475.0469999998</v>
      </c>
      <c r="H4437" s="54">
        <v>1161391.5179999999</v>
      </c>
      <c r="I4437" s="54" t="s">
        <v>2010</v>
      </c>
      <c r="J4437" s="55">
        <v>39630</v>
      </c>
    </row>
    <row r="4438" spans="1:10" x14ac:dyDescent="0.3">
      <c r="A4438" s="54" t="s">
        <v>2313</v>
      </c>
      <c r="B4438" s="54">
        <v>7482</v>
      </c>
      <c r="C4438" s="56" t="s">
        <v>46</v>
      </c>
      <c r="D4438" s="54" t="s">
        <v>2311</v>
      </c>
      <c r="E4438" s="54">
        <v>3544</v>
      </c>
      <c r="F4438" s="54" t="s">
        <v>2011</v>
      </c>
      <c r="G4438" s="54">
        <v>2776623.0989999999</v>
      </c>
      <c r="H4438" s="54">
        <v>1170116.2720000001</v>
      </c>
      <c r="I4438" s="54" t="s">
        <v>2024</v>
      </c>
      <c r="J4438" s="55">
        <v>39630</v>
      </c>
    </row>
    <row r="4439" spans="1:10" x14ac:dyDescent="0.3">
      <c r="A4439" s="54" t="s">
        <v>2312</v>
      </c>
      <c r="B4439" s="54">
        <v>7484</v>
      </c>
      <c r="C4439" s="56" t="s">
        <v>23</v>
      </c>
      <c r="D4439" s="54" t="s">
        <v>2311</v>
      </c>
      <c r="E4439" s="54">
        <v>3544</v>
      </c>
      <c r="F4439" s="54" t="s">
        <v>2011</v>
      </c>
      <c r="G4439" s="54">
        <v>2777244.037</v>
      </c>
      <c r="H4439" s="54">
        <v>1168112.122</v>
      </c>
      <c r="I4439" s="54" t="s">
        <v>2010</v>
      </c>
      <c r="J4439" s="55">
        <v>39630</v>
      </c>
    </row>
    <row r="4440" spans="1:10" x14ac:dyDescent="0.3">
      <c r="A4440" s="54" t="s">
        <v>2330</v>
      </c>
      <c r="B4440" s="54">
        <v>7492</v>
      </c>
      <c r="C4440" s="56" t="s">
        <v>23</v>
      </c>
      <c r="D4440" s="54" t="s">
        <v>2329</v>
      </c>
      <c r="E4440" s="54">
        <v>3542</v>
      </c>
      <c r="F4440" s="54" t="s">
        <v>2011</v>
      </c>
      <c r="G4440" s="54">
        <v>2768990.179</v>
      </c>
      <c r="H4440" s="54">
        <v>1175849.57</v>
      </c>
      <c r="I4440" s="54" t="s">
        <v>2010</v>
      </c>
      <c r="J4440" s="55">
        <v>39630</v>
      </c>
    </row>
    <row r="4441" spans="1:10" x14ac:dyDescent="0.3">
      <c r="A4441" s="54" t="s">
        <v>2339</v>
      </c>
      <c r="B4441" s="54">
        <v>7493</v>
      </c>
      <c r="C4441" s="56" t="s">
        <v>23</v>
      </c>
      <c r="D4441" s="54" t="s">
        <v>2338</v>
      </c>
      <c r="E4441" s="54">
        <v>3514</v>
      </c>
      <c r="F4441" s="54" t="s">
        <v>2011</v>
      </c>
      <c r="G4441" s="54">
        <v>2771251.6439999999</v>
      </c>
      <c r="H4441" s="54">
        <v>1174706.949</v>
      </c>
      <c r="I4441" s="54" t="s">
        <v>21</v>
      </c>
      <c r="J4441" s="55">
        <v>39630</v>
      </c>
    </row>
    <row r="4442" spans="1:10" x14ac:dyDescent="0.3">
      <c r="A4442" s="54" t="s">
        <v>2107</v>
      </c>
      <c r="B4442" s="54">
        <v>7494</v>
      </c>
      <c r="C4442" s="56" t="s">
        <v>23</v>
      </c>
      <c r="D4442" s="54" t="s">
        <v>2311</v>
      </c>
      <c r="E4442" s="54">
        <v>3544</v>
      </c>
      <c r="F4442" s="54" t="s">
        <v>2011</v>
      </c>
      <c r="G4442" s="54">
        <v>2774747.6869999999</v>
      </c>
      <c r="H4442" s="54">
        <v>1173983.656</v>
      </c>
      <c r="I4442" s="54" t="s">
        <v>21</v>
      </c>
      <c r="J4442" s="55">
        <v>40544</v>
      </c>
    </row>
    <row r="4443" spans="1:10" x14ac:dyDescent="0.3">
      <c r="A4443" s="54" t="s">
        <v>2107</v>
      </c>
      <c r="B4443" s="54">
        <v>7494</v>
      </c>
      <c r="C4443" s="56" t="s">
        <v>23</v>
      </c>
      <c r="D4443" s="54" t="s">
        <v>2106</v>
      </c>
      <c r="E4443" s="54">
        <v>3851</v>
      </c>
      <c r="F4443" s="54" t="s">
        <v>2011</v>
      </c>
      <c r="G4443" s="54">
        <v>2774306.63</v>
      </c>
      <c r="H4443" s="54">
        <v>1176225.1040000001</v>
      </c>
      <c r="I4443" s="54" t="s">
        <v>21</v>
      </c>
      <c r="J4443" s="55">
        <v>40544</v>
      </c>
    </row>
    <row r="4444" spans="1:10" x14ac:dyDescent="0.3">
      <c r="A4444" s="54" t="s">
        <v>2168</v>
      </c>
      <c r="B4444" s="54">
        <v>7500</v>
      </c>
      <c r="C4444" s="56" t="s">
        <v>23</v>
      </c>
      <c r="D4444" s="54" t="s">
        <v>2173</v>
      </c>
      <c r="E4444" s="54">
        <v>3782</v>
      </c>
      <c r="F4444" s="54" t="s">
        <v>2011</v>
      </c>
      <c r="G4444" s="54">
        <v>2786272.1940000001</v>
      </c>
      <c r="H4444" s="54">
        <v>1152305.6869999999</v>
      </c>
      <c r="I4444" s="54" t="s">
        <v>2010</v>
      </c>
      <c r="J4444" s="55">
        <v>39630</v>
      </c>
    </row>
    <row r="4445" spans="1:10" x14ac:dyDescent="0.3">
      <c r="A4445" s="54" t="s">
        <v>2168</v>
      </c>
      <c r="B4445" s="54">
        <v>7500</v>
      </c>
      <c r="C4445" s="56" t="s">
        <v>23</v>
      </c>
      <c r="D4445" s="54" t="s">
        <v>2168</v>
      </c>
      <c r="E4445" s="54">
        <v>3787</v>
      </c>
      <c r="F4445" s="54" t="s">
        <v>2011</v>
      </c>
      <c r="G4445" s="54">
        <v>2783865.6660000002</v>
      </c>
      <c r="H4445" s="54">
        <v>1151052.2169999999</v>
      </c>
      <c r="I4445" s="54" t="s">
        <v>2010</v>
      </c>
      <c r="J4445" s="55">
        <v>39630</v>
      </c>
    </row>
    <row r="4446" spans="1:10" x14ac:dyDescent="0.3">
      <c r="A4446" s="54" t="s">
        <v>2174</v>
      </c>
      <c r="B4446" s="54">
        <v>7502</v>
      </c>
      <c r="C4446" s="56" t="s">
        <v>23</v>
      </c>
      <c r="D4446" s="54" t="s">
        <v>2174</v>
      </c>
      <c r="E4446" s="54">
        <v>3781</v>
      </c>
      <c r="F4446" s="54" t="s">
        <v>2011</v>
      </c>
      <c r="G4446" s="54">
        <v>2786132.125</v>
      </c>
      <c r="H4446" s="54">
        <v>1158695.7339999999</v>
      </c>
      <c r="I4446" s="54" t="s">
        <v>2010</v>
      </c>
      <c r="J4446" s="55">
        <v>39630</v>
      </c>
    </row>
    <row r="4447" spans="1:10" x14ac:dyDescent="0.3">
      <c r="A4447" s="54" t="s">
        <v>2174</v>
      </c>
      <c r="B4447" s="54">
        <v>7502</v>
      </c>
      <c r="C4447" s="56" t="s">
        <v>23</v>
      </c>
      <c r="D4447" s="54" t="s">
        <v>2174</v>
      </c>
      <c r="E4447" s="54">
        <v>3781</v>
      </c>
      <c r="F4447" s="54" t="s">
        <v>2011</v>
      </c>
      <c r="G4447" s="54">
        <v>2775987.7510000002</v>
      </c>
      <c r="H4447" s="54">
        <v>1155882.331</v>
      </c>
      <c r="I4447" s="54" t="s">
        <v>2010</v>
      </c>
      <c r="J4447" s="55">
        <v>39630</v>
      </c>
    </row>
    <row r="4448" spans="1:10" x14ac:dyDescent="0.3">
      <c r="A4448" s="54" t="s">
        <v>2169</v>
      </c>
      <c r="B4448" s="54">
        <v>7503</v>
      </c>
      <c r="C4448" s="56" t="s">
        <v>23</v>
      </c>
      <c r="D4448" s="54" t="s">
        <v>2169</v>
      </c>
      <c r="E4448" s="54">
        <v>3786</v>
      </c>
      <c r="F4448" s="54" t="s">
        <v>2011</v>
      </c>
      <c r="G4448" s="54">
        <v>2784664.4550000001</v>
      </c>
      <c r="H4448" s="54">
        <v>1156592.8370000001</v>
      </c>
      <c r="I4448" s="54" t="s">
        <v>2010</v>
      </c>
      <c r="J4448" s="55">
        <v>39630</v>
      </c>
    </row>
    <row r="4449" spans="1:10" x14ac:dyDescent="0.3">
      <c r="A4449" s="54" t="s">
        <v>2170</v>
      </c>
      <c r="B4449" s="54">
        <v>7504</v>
      </c>
      <c r="C4449" s="56" t="s">
        <v>23</v>
      </c>
      <c r="D4449" s="54" t="s">
        <v>2173</v>
      </c>
      <c r="E4449" s="54">
        <v>3782</v>
      </c>
      <c r="F4449" s="54" t="s">
        <v>2011</v>
      </c>
      <c r="G4449" s="54">
        <v>2788560.6660000002</v>
      </c>
      <c r="H4449" s="54">
        <v>1151941.923</v>
      </c>
      <c r="I4449" s="54" t="s">
        <v>2010</v>
      </c>
      <c r="J4449" s="55">
        <v>39630</v>
      </c>
    </row>
    <row r="4450" spans="1:10" x14ac:dyDescent="0.3">
      <c r="A4450" s="54" t="s">
        <v>2170</v>
      </c>
      <c r="B4450" s="54">
        <v>7504</v>
      </c>
      <c r="C4450" s="56" t="s">
        <v>23</v>
      </c>
      <c r="D4450" s="54" t="s">
        <v>2170</v>
      </c>
      <c r="E4450" s="54">
        <v>3784</v>
      </c>
      <c r="F4450" s="54" t="s">
        <v>2011</v>
      </c>
      <c r="G4450" s="54">
        <v>2791801.4350000001</v>
      </c>
      <c r="H4450" s="54">
        <v>1145738.4920000001</v>
      </c>
      <c r="I4450" s="54" t="s">
        <v>2010</v>
      </c>
      <c r="J4450" s="55">
        <v>39630</v>
      </c>
    </row>
    <row r="4451" spans="1:10" x14ac:dyDescent="0.3">
      <c r="A4451" s="54" t="s">
        <v>2170</v>
      </c>
      <c r="B4451" s="54">
        <v>7504</v>
      </c>
      <c r="C4451" s="56" t="s">
        <v>23</v>
      </c>
      <c r="D4451" s="54" t="s">
        <v>2169</v>
      </c>
      <c r="E4451" s="54">
        <v>3786</v>
      </c>
      <c r="F4451" s="54" t="s">
        <v>2011</v>
      </c>
      <c r="G4451" s="54">
        <v>2786329.1120000002</v>
      </c>
      <c r="H4451" s="54">
        <v>1143511.0179999999</v>
      </c>
      <c r="I4451" s="54" t="s">
        <v>2010</v>
      </c>
      <c r="J4451" s="55">
        <v>39630</v>
      </c>
    </row>
    <row r="4452" spans="1:10" x14ac:dyDescent="0.3">
      <c r="A4452" s="54" t="s">
        <v>2173</v>
      </c>
      <c r="B4452" s="54">
        <v>7505</v>
      </c>
      <c r="C4452" s="56" t="s">
        <v>23</v>
      </c>
      <c r="D4452" s="54" t="s">
        <v>2173</v>
      </c>
      <c r="E4452" s="54">
        <v>3782</v>
      </c>
      <c r="F4452" s="54" t="s">
        <v>2011</v>
      </c>
      <c r="G4452" s="54">
        <v>2786536.1669999999</v>
      </c>
      <c r="H4452" s="54">
        <v>1153001.0589999999</v>
      </c>
      <c r="I4452" s="54" t="s">
        <v>2024</v>
      </c>
      <c r="J4452" s="55">
        <v>39630</v>
      </c>
    </row>
    <row r="4453" spans="1:10" x14ac:dyDescent="0.3">
      <c r="A4453" s="54" t="s">
        <v>2159</v>
      </c>
      <c r="B4453" s="54">
        <v>7512</v>
      </c>
      <c r="C4453" s="56" t="s">
        <v>23</v>
      </c>
      <c r="D4453" s="54" t="s">
        <v>2168</v>
      </c>
      <c r="E4453" s="54">
        <v>3787</v>
      </c>
      <c r="F4453" s="54" t="s">
        <v>2011</v>
      </c>
      <c r="G4453" s="54">
        <v>2782378.358</v>
      </c>
      <c r="H4453" s="54">
        <v>1150353.3330000001</v>
      </c>
      <c r="I4453" s="54" t="s">
        <v>2010</v>
      </c>
      <c r="J4453" s="55">
        <v>39630</v>
      </c>
    </row>
    <row r="4454" spans="1:10" x14ac:dyDescent="0.3">
      <c r="A4454" s="54" t="s">
        <v>2159</v>
      </c>
      <c r="B4454" s="54">
        <v>7512</v>
      </c>
      <c r="C4454" s="56" t="s">
        <v>23</v>
      </c>
      <c r="D4454" s="54" t="s">
        <v>2157</v>
      </c>
      <c r="E4454" s="54">
        <v>3790</v>
      </c>
      <c r="F4454" s="54" t="s">
        <v>2011</v>
      </c>
      <c r="G4454" s="54">
        <v>2781839.6439999999</v>
      </c>
      <c r="H4454" s="54">
        <v>1150118.196</v>
      </c>
      <c r="I4454" s="54" t="s">
        <v>2010</v>
      </c>
      <c r="J4454" s="55">
        <v>39630</v>
      </c>
    </row>
    <row r="4455" spans="1:10" x14ac:dyDescent="0.3">
      <c r="A4455" s="54" t="s">
        <v>2157</v>
      </c>
      <c r="B4455" s="54">
        <v>7513</v>
      </c>
      <c r="C4455" s="56" t="s">
        <v>23</v>
      </c>
      <c r="D4455" s="54" t="s">
        <v>2157</v>
      </c>
      <c r="E4455" s="54">
        <v>3790</v>
      </c>
      <c r="F4455" s="54" t="s">
        <v>2011</v>
      </c>
      <c r="G4455" s="54">
        <v>2778409.9709999999</v>
      </c>
      <c r="H4455" s="54">
        <v>1150018.2749999999</v>
      </c>
      <c r="I4455" s="54" t="s">
        <v>2010</v>
      </c>
      <c r="J4455" s="55">
        <v>39630</v>
      </c>
    </row>
    <row r="4456" spans="1:10" x14ac:dyDescent="0.3">
      <c r="A4456" s="54" t="s">
        <v>2158</v>
      </c>
      <c r="B4456" s="54">
        <v>7513</v>
      </c>
      <c r="C4456" s="56" t="s">
        <v>46</v>
      </c>
      <c r="D4456" s="54" t="s">
        <v>2169</v>
      </c>
      <c r="E4456" s="54">
        <v>3786</v>
      </c>
      <c r="F4456" s="54" t="s">
        <v>2011</v>
      </c>
      <c r="G4456" s="54">
        <v>2783154.8870000001</v>
      </c>
      <c r="H4456" s="54">
        <v>1143511.504</v>
      </c>
      <c r="I4456" s="54" t="s">
        <v>2010</v>
      </c>
      <c r="J4456" s="55">
        <v>39630</v>
      </c>
    </row>
    <row r="4457" spans="1:10" x14ac:dyDescent="0.3">
      <c r="A4457" s="54" t="s">
        <v>2158</v>
      </c>
      <c r="B4457" s="54">
        <v>7513</v>
      </c>
      <c r="C4457" s="56" t="s">
        <v>46</v>
      </c>
      <c r="D4457" s="54" t="s">
        <v>2157</v>
      </c>
      <c r="E4457" s="54">
        <v>3790</v>
      </c>
      <c r="F4457" s="54" t="s">
        <v>2011</v>
      </c>
      <c r="G4457" s="54">
        <v>2783092.7149999999</v>
      </c>
      <c r="H4457" s="54">
        <v>1146411.8899999999</v>
      </c>
      <c r="I4457" s="54" t="s">
        <v>2010</v>
      </c>
      <c r="J4457" s="55">
        <v>39630</v>
      </c>
    </row>
    <row r="4458" spans="1:10" x14ac:dyDescent="0.3">
      <c r="A4458" s="54" t="s">
        <v>2163</v>
      </c>
      <c r="B4458" s="54">
        <v>7514</v>
      </c>
      <c r="C4458" s="56" t="s">
        <v>46</v>
      </c>
      <c r="D4458" s="54" t="s">
        <v>2160</v>
      </c>
      <c r="E4458" s="54">
        <v>3789</v>
      </c>
      <c r="F4458" s="54" t="s">
        <v>2011</v>
      </c>
      <c r="G4458" s="54">
        <v>2780873.9550000001</v>
      </c>
      <c r="H4458" s="54">
        <v>1138868.648</v>
      </c>
      <c r="I4458" s="54" t="s">
        <v>2010</v>
      </c>
      <c r="J4458" s="55">
        <v>39630</v>
      </c>
    </row>
    <row r="4459" spans="1:10" x14ac:dyDescent="0.3">
      <c r="A4459" s="54" t="s">
        <v>2164</v>
      </c>
      <c r="B4459" s="54">
        <v>7514</v>
      </c>
      <c r="C4459" s="56" t="s">
        <v>23</v>
      </c>
      <c r="D4459" s="54" t="s">
        <v>2160</v>
      </c>
      <c r="E4459" s="54">
        <v>3789</v>
      </c>
      <c r="F4459" s="54" t="s">
        <v>2011</v>
      </c>
      <c r="G4459" s="54">
        <v>2779900.6880000001</v>
      </c>
      <c r="H4459" s="54">
        <v>1145354.2290000001</v>
      </c>
      <c r="I4459" s="54" t="s">
        <v>2024</v>
      </c>
      <c r="J4459" s="55">
        <v>39630</v>
      </c>
    </row>
    <row r="4460" spans="1:10" x14ac:dyDescent="0.3">
      <c r="A4460" s="54" t="s">
        <v>2162</v>
      </c>
      <c r="B4460" s="54">
        <v>7515</v>
      </c>
      <c r="C4460" s="56" t="s">
        <v>23</v>
      </c>
      <c r="D4460" s="54" t="s">
        <v>2160</v>
      </c>
      <c r="E4460" s="54">
        <v>3789</v>
      </c>
      <c r="F4460" s="54" t="s">
        <v>2011</v>
      </c>
      <c r="G4460" s="54">
        <v>2777005.3709999998</v>
      </c>
      <c r="H4460" s="54">
        <v>1145404.993</v>
      </c>
      <c r="I4460" s="54" t="s">
        <v>2024</v>
      </c>
      <c r="J4460" s="55">
        <v>39630</v>
      </c>
    </row>
    <row r="4461" spans="1:10" x14ac:dyDescent="0.3">
      <c r="A4461" s="54" t="s">
        <v>2154</v>
      </c>
      <c r="B4461" s="54">
        <v>7516</v>
      </c>
      <c r="C4461" s="56" t="s">
        <v>23</v>
      </c>
      <c r="D4461" s="54" t="s">
        <v>2145</v>
      </c>
      <c r="E4461" s="54">
        <v>3792</v>
      </c>
      <c r="F4461" s="54" t="s">
        <v>2011</v>
      </c>
      <c r="G4461" s="54">
        <v>2775811.4909999999</v>
      </c>
      <c r="H4461" s="54">
        <v>1137800.07</v>
      </c>
      <c r="I4461" s="54" t="s">
        <v>1145</v>
      </c>
      <c r="J4461" s="55">
        <v>39630</v>
      </c>
    </row>
    <row r="4462" spans="1:10" x14ac:dyDescent="0.3">
      <c r="A4462" s="54" t="s">
        <v>2161</v>
      </c>
      <c r="B4462" s="54">
        <v>7517</v>
      </c>
      <c r="C4462" s="56" t="s">
        <v>23</v>
      </c>
      <c r="D4462" s="54" t="s">
        <v>2160</v>
      </c>
      <c r="E4462" s="54">
        <v>3789</v>
      </c>
      <c r="F4462" s="54" t="s">
        <v>2011</v>
      </c>
      <c r="G4462" s="54">
        <v>2774265.4130000002</v>
      </c>
      <c r="H4462" s="54">
        <v>1144361.5419999999</v>
      </c>
      <c r="I4462" s="54" t="s">
        <v>2010</v>
      </c>
      <c r="J4462" s="55">
        <v>39630</v>
      </c>
    </row>
    <row r="4463" spans="1:10" x14ac:dyDescent="0.3">
      <c r="A4463" s="54" t="s">
        <v>2171</v>
      </c>
      <c r="B4463" s="54">
        <v>7522</v>
      </c>
      <c r="C4463" s="56" t="s">
        <v>23</v>
      </c>
      <c r="D4463" s="54" t="s">
        <v>2171</v>
      </c>
      <c r="E4463" s="54">
        <v>3785</v>
      </c>
      <c r="F4463" s="54" t="s">
        <v>2011</v>
      </c>
      <c r="G4463" s="54">
        <v>2793371.7480000001</v>
      </c>
      <c r="H4463" s="54">
        <v>1157265.2390000001</v>
      </c>
      <c r="I4463" s="54" t="s">
        <v>2010</v>
      </c>
      <c r="J4463" s="55">
        <v>44105</v>
      </c>
    </row>
    <row r="4464" spans="1:10" x14ac:dyDescent="0.3">
      <c r="A4464" s="54" t="s">
        <v>2172</v>
      </c>
      <c r="B4464" s="54">
        <v>7523</v>
      </c>
      <c r="C4464" s="56" t="s">
        <v>23</v>
      </c>
      <c r="D4464" s="54" t="s">
        <v>2172</v>
      </c>
      <c r="E4464" s="54">
        <v>3783</v>
      </c>
      <c r="F4464" s="54" t="s">
        <v>2011</v>
      </c>
      <c r="G4464" s="54">
        <v>2796912.8480000002</v>
      </c>
      <c r="H4464" s="54">
        <v>1152840.33</v>
      </c>
      <c r="I4464" s="54" t="s">
        <v>2010</v>
      </c>
      <c r="J4464" s="55">
        <v>39630</v>
      </c>
    </row>
    <row r="4465" spans="1:10" x14ac:dyDescent="0.3">
      <c r="A4465" s="54" t="s">
        <v>2172</v>
      </c>
      <c r="B4465" s="54">
        <v>7523</v>
      </c>
      <c r="C4465" s="56" t="s">
        <v>23</v>
      </c>
      <c r="D4465" s="54" t="s">
        <v>2172</v>
      </c>
      <c r="E4465" s="54">
        <v>3783</v>
      </c>
      <c r="F4465" s="54" t="s">
        <v>2011</v>
      </c>
      <c r="G4465" s="54">
        <v>2791108.6690000002</v>
      </c>
      <c r="H4465" s="54">
        <v>1162675.6359999999</v>
      </c>
      <c r="I4465" s="54" t="s">
        <v>2010</v>
      </c>
      <c r="J4465" s="55">
        <v>39630</v>
      </c>
    </row>
    <row r="4466" spans="1:10" x14ac:dyDescent="0.3">
      <c r="A4466" s="54" t="s">
        <v>2156</v>
      </c>
      <c r="B4466" s="54">
        <v>7524</v>
      </c>
      <c r="C4466" s="56" t="s">
        <v>23</v>
      </c>
      <c r="D4466" s="54" t="s">
        <v>2156</v>
      </c>
      <c r="E4466" s="54">
        <v>3791</v>
      </c>
      <c r="F4466" s="54" t="s">
        <v>2011</v>
      </c>
      <c r="G4466" s="54">
        <v>2787505.517</v>
      </c>
      <c r="H4466" s="54">
        <v>1165190.1769999999</v>
      </c>
      <c r="I4466" s="54" t="s">
        <v>2010</v>
      </c>
      <c r="J4466" s="55">
        <v>39630</v>
      </c>
    </row>
    <row r="4467" spans="1:10" x14ac:dyDescent="0.3">
      <c r="A4467" s="54" t="s">
        <v>2156</v>
      </c>
      <c r="B4467" s="54">
        <v>7524</v>
      </c>
      <c r="C4467" s="56" t="s">
        <v>23</v>
      </c>
      <c r="D4467" s="54" t="s">
        <v>2156</v>
      </c>
      <c r="E4467" s="54">
        <v>3791</v>
      </c>
      <c r="F4467" s="54" t="s">
        <v>2011</v>
      </c>
      <c r="G4467" s="54">
        <v>2794916.1120000002</v>
      </c>
      <c r="H4467" s="54">
        <v>1163051.23</v>
      </c>
      <c r="I4467" s="54" t="s">
        <v>2010</v>
      </c>
      <c r="J4467" s="55">
        <v>39630</v>
      </c>
    </row>
    <row r="4468" spans="1:10" x14ac:dyDescent="0.3">
      <c r="A4468" s="54" t="s">
        <v>2165</v>
      </c>
      <c r="B4468" s="54">
        <v>7525</v>
      </c>
      <c r="C4468" s="56" t="s">
        <v>23</v>
      </c>
      <c r="D4468" s="54" t="s">
        <v>2165</v>
      </c>
      <c r="E4468" s="54">
        <v>3788</v>
      </c>
      <c r="F4468" s="54" t="s">
        <v>2011</v>
      </c>
      <c r="G4468" s="54">
        <v>2797860.1669999999</v>
      </c>
      <c r="H4468" s="54">
        <v>1163645.142</v>
      </c>
      <c r="I4468" s="54" t="s">
        <v>2010</v>
      </c>
      <c r="J4468" s="55">
        <v>39630</v>
      </c>
    </row>
    <row r="4469" spans="1:10" x14ac:dyDescent="0.3">
      <c r="A4469" s="54" t="s">
        <v>2166</v>
      </c>
      <c r="B4469" s="54">
        <v>7526</v>
      </c>
      <c r="C4469" s="56" t="s">
        <v>54</v>
      </c>
      <c r="D4469" s="54" t="s">
        <v>2165</v>
      </c>
      <c r="E4469" s="54">
        <v>3788</v>
      </c>
      <c r="F4469" s="54" t="s">
        <v>2011</v>
      </c>
      <c r="G4469" s="54">
        <v>2791224.8149999999</v>
      </c>
      <c r="H4469" s="54">
        <v>1170475.68</v>
      </c>
      <c r="I4469" s="54" t="s">
        <v>2010</v>
      </c>
      <c r="J4469" s="55">
        <v>44228</v>
      </c>
    </row>
    <row r="4470" spans="1:10" x14ac:dyDescent="0.3">
      <c r="A4470" s="54" t="s">
        <v>2167</v>
      </c>
      <c r="B4470" s="54">
        <v>7526</v>
      </c>
      <c r="C4470" s="56" t="s">
        <v>23</v>
      </c>
      <c r="D4470" s="54" t="s">
        <v>2165</v>
      </c>
      <c r="E4470" s="54">
        <v>3788</v>
      </c>
      <c r="F4470" s="54" t="s">
        <v>2011</v>
      </c>
      <c r="G4470" s="54">
        <v>2797767.9470000002</v>
      </c>
      <c r="H4470" s="54">
        <v>1169081.138</v>
      </c>
      <c r="I4470" s="54" t="s">
        <v>2010</v>
      </c>
      <c r="J4470" s="55">
        <v>39630</v>
      </c>
    </row>
    <row r="4471" spans="1:10" x14ac:dyDescent="0.3">
      <c r="A4471" s="54" t="s">
        <v>2194</v>
      </c>
      <c r="B4471" s="54">
        <v>7527</v>
      </c>
      <c r="C4471" s="56" t="s">
        <v>23</v>
      </c>
      <c r="D4471" s="54" t="s">
        <v>2191</v>
      </c>
      <c r="E4471" s="54">
        <v>3746</v>
      </c>
      <c r="F4471" s="54" t="s">
        <v>2011</v>
      </c>
      <c r="G4471" s="54">
        <v>2796920.7059999998</v>
      </c>
      <c r="H4471" s="54">
        <v>1173229.3629999999</v>
      </c>
      <c r="I4471" s="54" t="s">
        <v>2010</v>
      </c>
      <c r="J4471" s="55">
        <v>39630</v>
      </c>
    </row>
    <row r="4472" spans="1:10" x14ac:dyDescent="0.3">
      <c r="A4472" s="54" t="s">
        <v>2191</v>
      </c>
      <c r="B4472" s="54">
        <v>7530</v>
      </c>
      <c r="C4472" s="56" t="s">
        <v>23</v>
      </c>
      <c r="D4472" s="54" t="s">
        <v>2191</v>
      </c>
      <c r="E4472" s="54">
        <v>3746</v>
      </c>
      <c r="F4472" s="54" t="s">
        <v>2011</v>
      </c>
      <c r="G4472" s="54">
        <v>2806740.537</v>
      </c>
      <c r="H4472" s="54">
        <v>1171587.662</v>
      </c>
      <c r="I4472" s="54" t="s">
        <v>2010</v>
      </c>
      <c r="J4472" s="55">
        <v>39630</v>
      </c>
    </row>
    <row r="4473" spans="1:10" x14ac:dyDescent="0.3">
      <c r="A4473" s="54" t="s">
        <v>2119</v>
      </c>
      <c r="B4473" s="54">
        <v>7532</v>
      </c>
      <c r="C4473" s="56" t="s">
        <v>23</v>
      </c>
      <c r="D4473" s="54" t="s">
        <v>2113</v>
      </c>
      <c r="E4473" s="54">
        <v>3847</v>
      </c>
      <c r="F4473" s="54" t="s">
        <v>2011</v>
      </c>
      <c r="G4473" s="54">
        <v>2818964.5240000002</v>
      </c>
      <c r="H4473" s="54">
        <v>1169640.4850000001</v>
      </c>
      <c r="I4473" s="54" t="s">
        <v>2010</v>
      </c>
      <c r="J4473" s="55">
        <v>39630</v>
      </c>
    </row>
    <row r="4474" spans="1:10" x14ac:dyDescent="0.3">
      <c r="A4474" s="54" t="s">
        <v>2118</v>
      </c>
      <c r="B4474" s="54">
        <v>7533</v>
      </c>
      <c r="C4474" s="56" t="s">
        <v>23</v>
      </c>
      <c r="D4474" s="54" t="s">
        <v>2113</v>
      </c>
      <c r="E4474" s="54">
        <v>3847</v>
      </c>
      <c r="F4474" s="54" t="s">
        <v>2011</v>
      </c>
      <c r="G4474" s="54">
        <v>2822605.72</v>
      </c>
      <c r="H4474" s="54">
        <v>1165362.449</v>
      </c>
      <c r="I4474" s="54" t="s">
        <v>2010</v>
      </c>
      <c r="J4474" s="55">
        <v>39630</v>
      </c>
    </row>
    <row r="4475" spans="1:10" x14ac:dyDescent="0.3">
      <c r="A4475" s="54" t="s">
        <v>2117</v>
      </c>
      <c r="B4475" s="54">
        <v>7534</v>
      </c>
      <c r="C4475" s="56" t="s">
        <v>23</v>
      </c>
      <c r="D4475" s="54" t="s">
        <v>2113</v>
      </c>
      <c r="E4475" s="54">
        <v>3847</v>
      </c>
      <c r="F4475" s="54" t="s">
        <v>2011</v>
      </c>
      <c r="G4475" s="54">
        <v>2824346.3190000001</v>
      </c>
      <c r="H4475" s="54">
        <v>1168884.4609999999</v>
      </c>
      <c r="I4475" s="54" t="s">
        <v>2010</v>
      </c>
      <c r="J4475" s="55">
        <v>39630</v>
      </c>
    </row>
    <row r="4476" spans="1:10" x14ac:dyDescent="0.3">
      <c r="A4476" s="54" t="s">
        <v>2116</v>
      </c>
      <c r="B4476" s="54">
        <v>7535</v>
      </c>
      <c r="C4476" s="56" t="s">
        <v>23</v>
      </c>
      <c r="D4476" s="54" t="s">
        <v>2113</v>
      </c>
      <c r="E4476" s="54">
        <v>3847</v>
      </c>
      <c r="F4476" s="54" t="s">
        <v>2011</v>
      </c>
      <c r="G4476" s="54">
        <v>2826183.1290000002</v>
      </c>
      <c r="H4476" s="54">
        <v>1165074.6140000001</v>
      </c>
      <c r="I4476" s="54" t="s">
        <v>2010</v>
      </c>
      <c r="J4476" s="55">
        <v>39630</v>
      </c>
    </row>
    <row r="4477" spans="1:10" x14ac:dyDescent="0.3">
      <c r="A4477" s="54" t="s">
        <v>2115</v>
      </c>
      <c r="B4477" s="54">
        <v>7536</v>
      </c>
      <c r="C4477" s="56" t="s">
        <v>23</v>
      </c>
      <c r="D4477" s="54" t="s">
        <v>2113</v>
      </c>
      <c r="E4477" s="54">
        <v>3847</v>
      </c>
      <c r="F4477" s="54" t="s">
        <v>2011</v>
      </c>
      <c r="G4477" s="54">
        <v>2818299.216</v>
      </c>
      <c r="H4477" s="54">
        <v>1163622.422</v>
      </c>
      <c r="I4477" s="54" t="s">
        <v>2010</v>
      </c>
      <c r="J4477" s="55">
        <v>39630</v>
      </c>
    </row>
    <row r="4478" spans="1:10" x14ac:dyDescent="0.3">
      <c r="A4478" s="54" t="s">
        <v>2114</v>
      </c>
      <c r="B4478" s="54">
        <v>7537</v>
      </c>
      <c r="C4478" s="56" t="s">
        <v>23</v>
      </c>
      <c r="D4478" s="54" t="s">
        <v>2113</v>
      </c>
      <c r="E4478" s="54">
        <v>3847</v>
      </c>
      <c r="F4478" s="54" t="s">
        <v>2011</v>
      </c>
      <c r="G4478" s="54">
        <v>2830367.3960000002</v>
      </c>
      <c r="H4478" s="54">
        <v>1168408.196</v>
      </c>
      <c r="I4478" s="54" t="s">
        <v>2010</v>
      </c>
      <c r="J4478" s="55">
        <v>39630</v>
      </c>
    </row>
    <row r="4479" spans="1:10" x14ac:dyDescent="0.3">
      <c r="A4479" s="54" t="s">
        <v>2193</v>
      </c>
      <c r="B4479" s="54">
        <v>7542</v>
      </c>
      <c r="C4479" s="56" t="s">
        <v>23</v>
      </c>
      <c r="D4479" s="54" t="s">
        <v>2191</v>
      </c>
      <c r="E4479" s="54">
        <v>3746</v>
      </c>
      <c r="F4479" s="54" t="s">
        <v>2011</v>
      </c>
      <c r="G4479" s="54">
        <v>2798060.2230000002</v>
      </c>
      <c r="H4479" s="54">
        <v>1180889.287</v>
      </c>
      <c r="I4479" s="54" t="s">
        <v>2010</v>
      </c>
      <c r="J4479" s="55">
        <v>39630</v>
      </c>
    </row>
    <row r="4480" spans="1:10" x14ac:dyDescent="0.3">
      <c r="A4480" s="54" t="s">
        <v>2192</v>
      </c>
      <c r="B4480" s="54">
        <v>7543</v>
      </c>
      <c r="C4480" s="56" t="s">
        <v>23</v>
      </c>
      <c r="D4480" s="54" t="s">
        <v>2191</v>
      </c>
      <c r="E4480" s="54">
        <v>3746</v>
      </c>
      <c r="F4480" s="54" t="s">
        <v>2011</v>
      </c>
      <c r="G4480" s="54">
        <v>2803653.9670000002</v>
      </c>
      <c r="H4480" s="54">
        <v>1185439.7679999999</v>
      </c>
      <c r="I4480" s="54" t="s">
        <v>2010</v>
      </c>
      <c r="J4480" s="55">
        <v>39630</v>
      </c>
    </row>
    <row r="4481" spans="1:10" x14ac:dyDescent="0.3">
      <c r="A4481" s="54" t="s">
        <v>2187</v>
      </c>
      <c r="B4481" s="54">
        <v>7545</v>
      </c>
      <c r="C4481" s="56" t="s">
        <v>23</v>
      </c>
      <c r="D4481" s="54" t="s">
        <v>2181</v>
      </c>
      <c r="E4481" s="54">
        <v>3762</v>
      </c>
      <c r="F4481" s="54" t="s">
        <v>2011</v>
      </c>
      <c r="G4481" s="54">
        <v>2806163.588</v>
      </c>
      <c r="H4481" s="54">
        <v>1188987.125</v>
      </c>
      <c r="I4481" s="54" t="s">
        <v>2010</v>
      </c>
      <c r="J4481" s="55">
        <v>39630</v>
      </c>
    </row>
    <row r="4482" spans="1:10" x14ac:dyDescent="0.3">
      <c r="A4482" s="54" t="s">
        <v>2186</v>
      </c>
      <c r="B4482" s="54">
        <v>7546</v>
      </c>
      <c r="C4482" s="56" t="s">
        <v>23</v>
      </c>
      <c r="D4482" s="54" t="s">
        <v>2181</v>
      </c>
      <c r="E4482" s="54">
        <v>3762</v>
      </c>
      <c r="F4482" s="54" t="s">
        <v>2011</v>
      </c>
      <c r="G4482" s="54">
        <v>2809761.1510000001</v>
      </c>
      <c r="H4482" s="54">
        <v>1184084.4280000001</v>
      </c>
      <c r="I4482" s="54" t="s">
        <v>2010</v>
      </c>
      <c r="J4482" s="55">
        <v>39630</v>
      </c>
    </row>
    <row r="4483" spans="1:10" x14ac:dyDescent="0.3">
      <c r="A4483" s="54" t="s">
        <v>2181</v>
      </c>
      <c r="B4483" s="54">
        <v>7550</v>
      </c>
      <c r="C4483" s="56" t="s">
        <v>23</v>
      </c>
      <c r="D4483" s="54" t="s">
        <v>2181</v>
      </c>
      <c r="E4483" s="54">
        <v>3762</v>
      </c>
      <c r="F4483" s="54" t="s">
        <v>2011</v>
      </c>
      <c r="G4483" s="54">
        <v>2820785.895</v>
      </c>
      <c r="H4483" s="54">
        <v>1179758.872</v>
      </c>
      <c r="I4483" s="54" t="s">
        <v>2010</v>
      </c>
      <c r="J4483" s="55">
        <v>39630</v>
      </c>
    </row>
    <row r="4484" spans="1:10" x14ac:dyDescent="0.3">
      <c r="A4484" s="54" t="s">
        <v>2185</v>
      </c>
      <c r="B4484" s="54">
        <v>7551</v>
      </c>
      <c r="C4484" s="56" t="s">
        <v>23</v>
      </c>
      <c r="D4484" s="54" t="s">
        <v>2181</v>
      </c>
      <c r="E4484" s="54">
        <v>3762</v>
      </c>
      <c r="F4484" s="54" t="s">
        <v>2011</v>
      </c>
      <c r="G4484" s="54">
        <v>2812700.8369999998</v>
      </c>
      <c r="H4484" s="54">
        <v>1189629.048</v>
      </c>
      <c r="I4484" s="54" t="s">
        <v>2010</v>
      </c>
      <c r="J4484" s="55">
        <v>39630</v>
      </c>
    </row>
    <row r="4485" spans="1:10" x14ac:dyDescent="0.3">
      <c r="A4485" s="54" t="s">
        <v>2184</v>
      </c>
      <c r="B4485" s="54">
        <v>7552</v>
      </c>
      <c r="C4485" s="56" t="s">
        <v>23</v>
      </c>
      <c r="D4485" s="54" t="s">
        <v>2181</v>
      </c>
      <c r="E4485" s="54">
        <v>3762</v>
      </c>
      <c r="F4485" s="54" t="s">
        <v>2011</v>
      </c>
      <c r="G4485" s="54">
        <v>2817387.6329999999</v>
      </c>
      <c r="H4485" s="54">
        <v>1185731.2069999999</v>
      </c>
      <c r="I4485" s="54" t="s">
        <v>2010</v>
      </c>
      <c r="J4485" s="55">
        <v>39630</v>
      </c>
    </row>
    <row r="4486" spans="1:10" x14ac:dyDescent="0.3">
      <c r="A4486" s="54" t="s">
        <v>2183</v>
      </c>
      <c r="B4486" s="54">
        <v>7553</v>
      </c>
      <c r="C4486" s="56" t="s">
        <v>23</v>
      </c>
      <c r="D4486" s="54" t="s">
        <v>2181</v>
      </c>
      <c r="E4486" s="54">
        <v>3762</v>
      </c>
      <c r="F4486" s="54" t="s">
        <v>2011</v>
      </c>
      <c r="G4486" s="54">
        <v>2814556.5639999998</v>
      </c>
      <c r="H4486" s="54">
        <v>1179803.852</v>
      </c>
      <c r="I4486" s="54" t="s">
        <v>2010</v>
      </c>
      <c r="J4486" s="55">
        <v>39630</v>
      </c>
    </row>
    <row r="4487" spans="1:10" x14ac:dyDescent="0.3">
      <c r="A4487" s="54" t="s">
        <v>2182</v>
      </c>
      <c r="B4487" s="54">
        <v>7554</v>
      </c>
      <c r="C4487" s="56" t="s">
        <v>23</v>
      </c>
      <c r="D4487" s="54" t="s">
        <v>2181</v>
      </c>
      <c r="E4487" s="54">
        <v>3762</v>
      </c>
      <c r="F4487" s="54" t="s">
        <v>2011</v>
      </c>
      <c r="G4487" s="54">
        <v>2820416.895</v>
      </c>
      <c r="H4487" s="54">
        <v>1190767.236</v>
      </c>
      <c r="I4487" s="54" t="s">
        <v>2010</v>
      </c>
      <c r="J4487" s="55">
        <v>39630</v>
      </c>
    </row>
    <row r="4488" spans="1:10" x14ac:dyDescent="0.3">
      <c r="A4488" s="54" t="s">
        <v>2180</v>
      </c>
      <c r="B4488" s="54">
        <v>7556</v>
      </c>
      <c r="C4488" s="56" t="s">
        <v>23</v>
      </c>
      <c r="D4488" s="54" t="s">
        <v>2175</v>
      </c>
      <c r="E4488" s="54">
        <v>3764</v>
      </c>
      <c r="F4488" s="54" t="s">
        <v>2011</v>
      </c>
      <c r="G4488" s="54">
        <v>2826830.1090000002</v>
      </c>
      <c r="H4488" s="54">
        <v>1191272.3700000001</v>
      </c>
      <c r="I4488" s="54" t="s">
        <v>2010</v>
      </c>
      <c r="J4488" s="55">
        <v>39630</v>
      </c>
    </row>
    <row r="4489" spans="1:10" x14ac:dyDescent="0.3">
      <c r="A4489" s="54" t="s">
        <v>2180</v>
      </c>
      <c r="B4489" s="54">
        <v>7556</v>
      </c>
      <c r="C4489" s="56" t="s">
        <v>23</v>
      </c>
      <c r="D4489" s="54" t="s">
        <v>2175</v>
      </c>
      <c r="E4489" s="54">
        <v>3764</v>
      </c>
      <c r="F4489" s="54" t="s">
        <v>2011</v>
      </c>
      <c r="G4489" s="54">
        <v>2813756.6880000001</v>
      </c>
      <c r="H4489" s="54">
        <v>1198278.75</v>
      </c>
      <c r="I4489" s="54" t="s">
        <v>2010</v>
      </c>
      <c r="J4489" s="55">
        <v>39630</v>
      </c>
    </row>
    <row r="4490" spans="1:10" x14ac:dyDescent="0.3">
      <c r="A4490" s="54" t="s">
        <v>2179</v>
      </c>
      <c r="B4490" s="54">
        <v>7557</v>
      </c>
      <c r="C4490" s="56" t="s">
        <v>23</v>
      </c>
      <c r="D4490" s="54" t="s">
        <v>2181</v>
      </c>
      <c r="E4490" s="54">
        <v>3762</v>
      </c>
      <c r="F4490" s="54" t="s">
        <v>2011</v>
      </c>
      <c r="G4490" s="54">
        <v>2820425.2179999999</v>
      </c>
      <c r="H4490" s="54">
        <v>1195311.9180000001</v>
      </c>
      <c r="I4490" s="54" t="s">
        <v>2010</v>
      </c>
      <c r="J4490" s="55">
        <v>39630</v>
      </c>
    </row>
    <row r="4491" spans="1:10" x14ac:dyDescent="0.3">
      <c r="A4491" s="54" t="s">
        <v>2179</v>
      </c>
      <c r="B4491" s="54">
        <v>7557</v>
      </c>
      <c r="C4491" s="56" t="s">
        <v>23</v>
      </c>
      <c r="D4491" s="54" t="s">
        <v>2175</v>
      </c>
      <c r="E4491" s="54">
        <v>3764</v>
      </c>
      <c r="F4491" s="54" t="s">
        <v>2011</v>
      </c>
      <c r="G4491" s="54">
        <v>2820986.4649999999</v>
      </c>
      <c r="H4491" s="54">
        <v>1196318.216</v>
      </c>
      <c r="I4491" s="54" t="s">
        <v>2010</v>
      </c>
      <c r="J4491" s="55">
        <v>39630</v>
      </c>
    </row>
    <row r="4492" spans="1:10" x14ac:dyDescent="0.3">
      <c r="A4492" s="54" t="s">
        <v>2178</v>
      </c>
      <c r="B4492" s="54">
        <v>7558</v>
      </c>
      <c r="C4492" s="56" t="s">
        <v>23</v>
      </c>
      <c r="D4492" s="54" t="s">
        <v>2175</v>
      </c>
      <c r="E4492" s="54">
        <v>3764</v>
      </c>
      <c r="F4492" s="54" t="s">
        <v>2011</v>
      </c>
      <c r="G4492" s="54">
        <v>2828751.11</v>
      </c>
      <c r="H4492" s="54">
        <v>1193781.327</v>
      </c>
      <c r="I4492" s="54" t="s">
        <v>2010</v>
      </c>
      <c r="J4492" s="55">
        <v>39630</v>
      </c>
    </row>
    <row r="4493" spans="1:10" x14ac:dyDescent="0.3">
      <c r="A4493" s="54" t="s">
        <v>2177</v>
      </c>
      <c r="B4493" s="54">
        <v>7559</v>
      </c>
      <c r="C4493" s="56" t="s">
        <v>23</v>
      </c>
      <c r="D4493" s="54" t="s">
        <v>2175</v>
      </c>
      <c r="E4493" s="54">
        <v>3764</v>
      </c>
      <c r="F4493" s="54" t="s">
        <v>2011</v>
      </c>
      <c r="G4493" s="54">
        <v>2826560.102</v>
      </c>
      <c r="H4493" s="54">
        <v>1196928.014</v>
      </c>
      <c r="I4493" s="54" t="s">
        <v>2010</v>
      </c>
      <c r="J4493" s="55">
        <v>39630</v>
      </c>
    </row>
    <row r="4494" spans="1:10" x14ac:dyDescent="0.3">
      <c r="A4494" s="54" t="s">
        <v>2176</v>
      </c>
      <c r="B4494" s="54">
        <v>7560</v>
      </c>
      <c r="C4494" s="56" t="s">
        <v>23</v>
      </c>
      <c r="D4494" s="54" t="s">
        <v>2175</v>
      </c>
      <c r="E4494" s="54">
        <v>3764</v>
      </c>
      <c r="F4494" s="54" t="s">
        <v>2011</v>
      </c>
      <c r="G4494" s="54">
        <v>2827676.7349999999</v>
      </c>
      <c r="H4494" s="54">
        <v>1200012.7760000001</v>
      </c>
      <c r="I4494" s="54" t="s">
        <v>2010</v>
      </c>
      <c r="J4494" s="55">
        <v>39630</v>
      </c>
    </row>
    <row r="4495" spans="1:10" x14ac:dyDescent="0.3">
      <c r="A4495" s="54" t="s">
        <v>2190</v>
      </c>
      <c r="B4495" s="54">
        <v>7562</v>
      </c>
      <c r="C4495" s="56" t="s">
        <v>23</v>
      </c>
      <c r="D4495" s="54" t="s">
        <v>2188</v>
      </c>
      <c r="E4495" s="54">
        <v>3752</v>
      </c>
      <c r="F4495" s="54" t="s">
        <v>2011</v>
      </c>
      <c r="G4495" s="54">
        <v>2825730.7080000001</v>
      </c>
      <c r="H4495" s="54">
        <v>1205767.04</v>
      </c>
      <c r="I4495" s="54" t="s">
        <v>21</v>
      </c>
      <c r="J4495" s="55">
        <v>39630</v>
      </c>
    </row>
    <row r="4496" spans="1:10" x14ac:dyDescent="0.3">
      <c r="A4496" s="54" t="s">
        <v>2189</v>
      </c>
      <c r="B4496" s="54">
        <v>7563</v>
      </c>
      <c r="C4496" s="56" t="s">
        <v>23</v>
      </c>
      <c r="D4496" s="54" t="s">
        <v>2188</v>
      </c>
      <c r="E4496" s="54">
        <v>3752</v>
      </c>
      <c r="F4496" s="54" t="s">
        <v>2011</v>
      </c>
      <c r="G4496" s="54">
        <v>2822313.26</v>
      </c>
      <c r="H4496" s="54">
        <v>1203703.7949999999</v>
      </c>
      <c r="I4496" s="54" t="s">
        <v>21</v>
      </c>
      <c r="J4496" s="55">
        <v>39630</v>
      </c>
    </row>
    <row r="4497" spans="1:10" x14ac:dyDescent="0.3">
      <c r="A4497" s="54" t="s">
        <v>2153</v>
      </c>
      <c r="B4497" s="54">
        <v>7602</v>
      </c>
      <c r="C4497" s="56" t="s">
        <v>23</v>
      </c>
      <c r="D4497" s="54" t="s">
        <v>2145</v>
      </c>
      <c r="E4497" s="54">
        <v>3792</v>
      </c>
      <c r="F4497" s="54" t="s">
        <v>2011</v>
      </c>
      <c r="G4497" s="54">
        <v>2770056.3360000001</v>
      </c>
      <c r="H4497" s="54">
        <v>1140500.075</v>
      </c>
      <c r="I4497" s="54" t="s">
        <v>1145</v>
      </c>
      <c r="J4497" s="55">
        <v>39630</v>
      </c>
    </row>
    <row r="4498" spans="1:10" x14ac:dyDescent="0.3">
      <c r="A4498" s="54" t="s">
        <v>2152</v>
      </c>
      <c r="B4498" s="54">
        <v>7603</v>
      </c>
      <c r="C4498" s="56" t="s">
        <v>23</v>
      </c>
      <c r="D4498" s="54" t="s">
        <v>2145</v>
      </c>
      <c r="E4498" s="54">
        <v>3792</v>
      </c>
      <c r="F4498" s="54" t="s">
        <v>2011</v>
      </c>
      <c r="G4498" s="54">
        <v>2770067.0419999999</v>
      </c>
      <c r="H4498" s="54">
        <v>1135410.541</v>
      </c>
      <c r="I4498" s="54" t="s">
        <v>1145</v>
      </c>
      <c r="J4498" s="55">
        <v>39630</v>
      </c>
    </row>
    <row r="4499" spans="1:10" x14ac:dyDescent="0.3">
      <c r="A4499" s="54" t="s">
        <v>2151</v>
      </c>
      <c r="B4499" s="54">
        <v>7604</v>
      </c>
      <c r="C4499" s="56" t="s">
        <v>23</v>
      </c>
      <c r="D4499" s="54" t="s">
        <v>2145</v>
      </c>
      <c r="E4499" s="54">
        <v>3792</v>
      </c>
      <c r="F4499" s="54" t="s">
        <v>2011</v>
      </c>
      <c r="G4499" s="54">
        <v>2766717.2710000002</v>
      </c>
      <c r="H4499" s="54">
        <v>1135158.7579999999</v>
      </c>
      <c r="I4499" s="54" t="s">
        <v>1145</v>
      </c>
      <c r="J4499" s="55">
        <v>39630</v>
      </c>
    </row>
    <row r="4500" spans="1:10" x14ac:dyDescent="0.3">
      <c r="A4500" s="54" t="s">
        <v>2150</v>
      </c>
      <c r="B4500" s="54">
        <v>7605</v>
      </c>
      <c r="C4500" s="56" t="s">
        <v>23</v>
      </c>
      <c r="D4500" s="54" t="s">
        <v>2145</v>
      </c>
      <c r="E4500" s="54">
        <v>3792</v>
      </c>
      <c r="F4500" s="54" t="s">
        <v>2011</v>
      </c>
      <c r="G4500" s="54">
        <v>2765950.87</v>
      </c>
      <c r="H4500" s="54">
        <v>1134571.841</v>
      </c>
      <c r="I4500" s="54" t="s">
        <v>1145</v>
      </c>
      <c r="J4500" s="55">
        <v>39630</v>
      </c>
    </row>
    <row r="4501" spans="1:10" x14ac:dyDescent="0.3">
      <c r="A4501" s="54" t="s">
        <v>2148</v>
      </c>
      <c r="B4501" s="54">
        <v>7606</v>
      </c>
      <c r="C4501" s="56" t="s">
        <v>54</v>
      </c>
      <c r="D4501" s="54" t="s">
        <v>2145</v>
      </c>
      <c r="E4501" s="54">
        <v>3792</v>
      </c>
      <c r="F4501" s="54" t="s">
        <v>2011</v>
      </c>
      <c r="G4501" s="54">
        <v>2765009.693</v>
      </c>
      <c r="H4501" s="54">
        <v>1131269.2560000001</v>
      </c>
      <c r="I4501" s="54" t="s">
        <v>21</v>
      </c>
      <c r="J4501" s="55">
        <v>42705</v>
      </c>
    </row>
    <row r="4502" spans="1:10" x14ac:dyDescent="0.3">
      <c r="A4502" s="54" t="s">
        <v>2149</v>
      </c>
      <c r="B4502" s="54">
        <v>7606</v>
      </c>
      <c r="C4502" s="56" t="s">
        <v>23</v>
      </c>
      <c r="D4502" s="54" t="s">
        <v>2145</v>
      </c>
      <c r="E4502" s="54">
        <v>3792</v>
      </c>
      <c r="F4502" s="54" t="s">
        <v>2011</v>
      </c>
      <c r="G4502" s="54">
        <v>2763346.5419999999</v>
      </c>
      <c r="H4502" s="54">
        <v>1134230.0319999999</v>
      </c>
      <c r="I4502" s="54" t="s">
        <v>1145</v>
      </c>
      <c r="J4502" s="55">
        <v>39630</v>
      </c>
    </row>
    <row r="4503" spans="1:10" x14ac:dyDescent="0.3">
      <c r="A4503" s="54" t="s">
        <v>2147</v>
      </c>
      <c r="B4503" s="54">
        <v>7608</v>
      </c>
      <c r="C4503" s="56" t="s">
        <v>23</v>
      </c>
      <c r="D4503" s="54" t="s">
        <v>2145</v>
      </c>
      <c r="E4503" s="54">
        <v>3792</v>
      </c>
      <c r="F4503" s="54" t="s">
        <v>2011</v>
      </c>
      <c r="G4503" s="54">
        <v>2760505.2140000002</v>
      </c>
      <c r="H4503" s="54">
        <v>1133513.216</v>
      </c>
      <c r="I4503" s="54" t="s">
        <v>1145</v>
      </c>
      <c r="J4503" s="55">
        <v>39630</v>
      </c>
    </row>
    <row r="4504" spans="1:10" x14ac:dyDescent="0.3">
      <c r="A4504" s="54" t="s">
        <v>2146</v>
      </c>
      <c r="B4504" s="54">
        <v>7610</v>
      </c>
      <c r="C4504" s="56" t="s">
        <v>23</v>
      </c>
      <c r="D4504" s="54" t="s">
        <v>2145</v>
      </c>
      <c r="E4504" s="54">
        <v>3792</v>
      </c>
      <c r="F4504" s="54" t="s">
        <v>2011</v>
      </c>
      <c r="G4504" s="54">
        <v>2761285.9670000002</v>
      </c>
      <c r="H4504" s="54">
        <v>1136215.973</v>
      </c>
      <c r="I4504" s="54" t="s">
        <v>1145</v>
      </c>
      <c r="J4504" s="55">
        <v>39630</v>
      </c>
    </row>
    <row r="4505" spans="1:10" x14ac:dyDescent="0.3">
      <c r="A4505" s="54" t="s">
        <v>2305</v>
      </c>
      <c r="B4505" s="54">
        <v>7710</v>
      </c>
      <c r="C4505" s="56" t="s">
        <v>46</v>
      </c>
      <c r="D4505" s="54" t="s">
        <v>2298</v>
      </c>
      <c r="E4505" s="54">
        <v>3561</v>
      </c>
      <c r="F4505" s="54" t="s">
        <v>2011</v>
      </c>
      <c r="G4505" s="54">
        <v>2799570.3059999999</v>
      </c>
      <c r="H4505" s="54">
        <v>1139232.1159999999</v>
      </c>
      <c r="I4505" s="54" t="s">
        <v>1145</v>
      </c>
      <c r="J4505" s="55">
        <v>39630</v>
      </c>
    </row>
    <row r="4506" spans="1:10" x14ac:dyDescent="0.3">
      <c r="A4506" s="54" t="s">
        <v>2306</v>
      </c>
      <c r="B4506" s="54">
        <v>7710</v>
      </c>
      <c r="C4506" s="56" t="s">
        <v>23</v>
      </c>
      <c r="D4506" s="54" t="s">
        <v>2298</v>
      </c>
      <c r="E4506" s="54">
        <v>3561</v>
      </c>
      <c r="F4506" s="54" t="s">
        <v>2011</v>
      </c>
      <c r="G4506" s="54">
        <v>2798332.4780000001</v>
      </c>
      <c r="H4506" s="54">
        <v>1140378.49</v>
      </c>
      <c r="I4506" s="54" t="s">
        <v>1145</v>
      </c>
      <c r="J4506" s="55">
        <v>39630</v>
      </c>
    </row>
    <row r="4507" spans="1:10" x14ac:dyDescent="0.3">
      <c r="A4507" s="54" t="s">
        <v>2304</v>
      </c>
      <c r="B4507" s="54">
        <v>7741</v>
      </c>
      <c r="C4507" s="56" t="s">
        <v>23</v>
      </c>
      <c r="D4507" s="54" t="s">
        <v>2298</v>
      </c>
      <c r="E4507" s="54">
        <v>3561</v>
      </c>
      <c r="F4507" s="54" t="s">
        <v>2011</v>
      </c>
      <c r="G4507" s="54">
        <v>2804027.977</v>
      </c>
      <c r="H4507" s="54">
        <v>1137714.3999999999</v>
      </c>
      <c r="I4507" s="54" t="s">
        <v>1145</v>
      </c>
      <c r="J4507" s="55">
        <v>39630</v>
      </c>
    </row>
    <row r="4508" spans="1:10" x14ac:dyDescent="0.3">
      <c r="A4508" s="54" t="s">
        <v>2302</v>
      </c>
      <c r="B4508" s="54">
        <v>7742</v>
      </c>
      <c r="C4508" s="56" t="s">
        <v>44</v>
      </c>
      <c r="D4508" s="54" t="s">
        <v>2298</v>
      </c>
      <c r="E4508" s="54">
        <v>3561</v>
      </c>
      <c r="F4508" s="54" t="s">
        <v>2011</v>
      </c>
      <c r="G4508" s="54">
        <v>2802824.852</v>
      </c>
      <c r="H4508" s="54">
        <v>1143218.9779999999</v>
      </c>
      <c r="I4508" s="54" t="s">
        <v>1145</v>
      </c>
      <c r="J4508" s="55">
        <v>39630</v>
      </c>
    </row>
    <row r="4509" spans="1:10" x14ac:dyDescent="0.3">
      <c r="A4509" s="54" t="s">
        <v>2298</v>
      </c>
      <c r="B4509" s="54">
        <v>7742</v>
      </c>
      <c r="C4509" s="56" t="s">
        <v>23</v>
      </c>
      <c r="D4509" s="54" t="s">
        <v>2298</v>
      </c>
      <c r="E4509" s="54">
        <v>3561</v>
      </c>
      <c r="F4509" s="54" t="s">
        <v>2011</v>
      </c>
      <c r="G4509" s="54">
        <v>2799108.111</v>
      </c>
      <c r="H4509" s="54">
        <v>1135640.0789999999</v>
      </c>
      <c r="I4509" s="54" t="s">
        <v>1145</v>
      </c>
      <c r="J4509" s="55">
        <v>39630</v>
      </c>
    </row>
    <row r="4510" spans="1:10" x14ac:dyDescent="0.3">
      <c r="A4510" s="54" t="s">
        <v>2303</v>
      </c>
      <c r="B4510" s="54">
        <v>7742</v>
      </c>
      <c r="C4510" s="56" t="s">
        <v>46</v>
      </c>
      <c r="D4510" s="54" t="s">
        <v>2298</v>
      </c>
      <c r="E4510" s="54">
        <v>3561</v>
      </c>
      <c r="F4510" s="54" t="s">
        <v>2011</v>
      </c>
      <c r="G4510" s="54">
        <v>2805929.4879999999</v>
      </c>
      <c r="H4510" s="54">
        <v>1142085.6880000001</v>
      </c>
      <c r="I4510" s="54" t="s">
        <v>1145</v>
      </c>
      <c r="J4510" s="55">
        <v>39630</v>
      </c>
    </row>
    <row r="4511" spans="1:10" x14ac:dyDescent="0.3">
      <c r="A4511" s="54" t="s">
        <v>2307</v>
      </c>
      <c r="B4511" s="54">
        <v>7743</v>
      </c>
      <c r="C4511" s="56" t="s">
        <v>23</v>
      </c>
      <c r="D4511" s="54" t="s">
        <v>2307</v>
      </c>
      <c r="E4511" s="54">
        <v>3551</v>
      </c>
      <c r="F4511" s="54" t="s">
        <v>2011</v>
      </c>
      <c r="G4511" s="54">
        <v>2806782.8879999998</v>
      </c>
      <c r="H4511" s="54">
        <v>1128154.2009999999</v>
      </c>
      <c r="I4511" s="54" t="s">
        <v>1145</v>
      </c>
      <c r="J4511" s="55">
        <v>39630</v>
      </c>
    </row>
    <row r="4512" spans="1:10" x14ac:dyDescent="0.3">
      <c r="A4512" s="54" t="s">
        <v>2301</v>
      </c>
      <c r="B4512" s="54">
        <v>7743</v>
      </c>
      <c r="C4512" s="56" t="s">
        <v>46</v>
      </c>
      <c r="D4512" s="54" t="s">
        <v>2307</v>
      </c>
      <c r="E4512" s="54">
        <v>3551</v>
      </c>
      <c r="F4512" s="54" t="s">
        <v>2011</v>
      </c>
      <c r="G4512" s="54">
        <v>2805264.3840000001</v>
      </c>
      <c r="H4512" s="54">
        <v>1128114.8419999999</v>
      </c>
      <c r="I4512" s="54" t="s">
        <v>1145</v>
      </c>
      <c r="J4512" s="55">
        <v>39630</v>
      </c>
    </row>
    <row r="4513" spans="1:10" x14ac:dyDescent="0.3">
      <c r="A4513" s="54" t="s">
        <v>2301</v>
      </c>
      <c r="B4513" s="54">
        <v>7743</v>
      </c>
      <c r="C4513" s="56" t="s">
        <v>46</v>
      </c>
      <c r="D4513" s="54" t="s">
        <v>2298</v>
      </c>
      <c r="E4513" s="54">
        <v>3561</v>
      </c>
      <c r="F4513" s="54" t="s">
        <v>2011</v>
      </c>
      <c r="G4513" s="54">
        <v>2805181.4980000001</v>
      </c>
      <c r="H4513" s="54">
        <v>1128109.013</v>
      </c>
      <c r="I4513" s="54" t="s">
        <v>1145</v>
      </c>
      <c r="J4513" s="55">
        <v>39630</v>
      </c>
    </row>
    <row r="4514" spans="1:10" x14ac:dyDescent="0.3">
      <c r="A4514" s="54" t="s">
        <v>2310</v>
      </c>
      <c r="B4514" s="54">
        <v>7744</v>
      </c>
      <c r="C4514" s="56" t="s">
        <v>23</v>
      </c>
      <c r="D4514" s="54" t="s">
        <v>2307</v>
      </c>
      <c r="E4514" s="54">
        <v>3551</v>
      </c>
      <c r="F4514" s="54" t="s">
        <v>2011</v>
      </c>
      <c r="G4514" s="54">
        <v>2808543.4679999999</v>
      </c>
      <c r="H4514" s="54">
        <v>1124096.672</v>
      </c>
      <c r="I4514" s="54" t="s">
        <v>1145</v>
      </c>
      <c r="J4514" s="55">
        <v>39630</v>
      </c>
    </row>
    <row r="4515" spans="1:10" x14ac:dyDescent="0.3">
      <c r="A4515" s="54" t="s">
        <v>2300</v>
      </c>
      <c r="B4515" s="54">
        <v>7745</v>
      </c>
      <c r="C4515" s="56" t="s">
        <v>23</v>
      </c>
      <c r="D4515" s="54" t="s">
        <v>2298</v>
      </c>
      <c r="E4515" s="54">
        <v>3561</v>
      </c>
      <c r="F4515" s="54" t="s">
        <v>2011</v>
      </c>
      <c r="G4515" s="54">
        <v>2799356.5759999999</v>
      </c>
      <c r="H4515" s="54">
        <v>1130413.693</v>
      </c>
      <c r="I4515" s="54" t="s">
        <v>1145</v>
      </c>
      <c r="J4515" s="55">
        <v>39630</v>
      </c>
    </row>
    <row r="4516" spans="1:10" x14ac:dyDescent="0.3">
      <c r="A4516" s="54" t="s">
        <v>2299</v>
      </c>
      <c r="B4516" s="54">
        <v>7746</v>
      </c>
      <c r="C4516" s="56" t="s">
        <v>23</v>
      </c>
      <c r="D4516" s="54" t="s">
        <v>2298</v>
      </c>
      <c r="E4516" s="54">
        <v>3561</v>
      </c>
      <c r="F4516" s="54" t="s">
        <v>2011</v>
      </c>
      <c r="G4516" s="54">
        <v>2802719.1669999999</v>
      </c>
      <c r="H4516" s="54">
        <v>1129392.8019999999</v>
      </c>
      <c r="I4516" s="54" t="s">
        <v>1145</v>
      </c>
      <c r="J4516" s="55">
        <v>39630</v>
      </c>
    </row>
    <row r="4517" spans="1:10" x14ac:dyDescent="0.3">
      <c r="A4517" s="54" t="s">
        <v>2309</v>
      </c>
      <c r="B4517" s="54">
        <v>7747</v>
      </c>
      <c r="C4517" s="56" t="s">
        <v>23</v>
      </c>
      <c r="D4517" s="54" t="s">
        <v>2307</v>
      </c>
      <c r="E4517" s="54">
        <v>3551</v>
      </c>
      <c r="F4517" s="54" t="s">
        <v>2011</v>
      </c>
      <c r="G4517" s="54">
        <v>2809302.3629999999</v>
      </c>
      <c r="H4517" s="54">
        <v>1127102.3810000001</v>
      </c>
      <c r="I4517" s="54" t="s">
        <v>1145</v>
      </c>
      <c r="J4517" s="55">
        <v>39630</v>
      </c>
    </row>
    <row r="4518" spans="1:10" x14ac:dyDescent="0.3">
      <c r="A4518" s="54" t="s">
        <v>2308</v>
      </c>
      <c r="B4518" s="54">
        <v>7748</v>
      </c>
      <c r="C4518" s="56" t="s">
        <v>23</v>
      </c>
      <c r="D4518" s="54" t="s">
        <v>2307</v>
      </c>
      <c r="E4518" s="54">
        <v>3551</v>
      </c>
      <c r="F4518" s="54" t="s">
        <v>2011</v>
      </c>
      <c r="G4518" s="54">
        <v>2804843.5890000002</v>
      </c>
      <c r="H4518" s="54">
        <v>1124128.9140000001</v>
      </c>
      <c r="I4518" s="54" t="s">
        <v>1145</v>
      </c>
      <c r="J4518" s="55">
        <v>39630</v>
      </c>
    </row>
    <row r="4519" spans="1:10" x14ac:dyDescent="0.3">
      <c r="A4519" s="54" t="s">
        <v>4233</v>
      </c>
      <c r="B4519" s="54">
        <v>8001</v>
      </c>
      <c r="C4519" s="56" t="s">
        <v>23</v>
      </c>
      <c r="D4519" s="54" t="s">
        <v>4233</v>
      </c>
      <c r="E4519" s="54">
        <v>261</v>
      </c>
      <c r="F4519" s="54" t="s">
        <v>4195</v>
      </c>
      <c r="G4519" s="54">
        <v>2683284.9900000002</v>
      </c>
      <c r="H4519" s="54">
        <v>1247484.3659999999</v>
      </c>
      <c r="I4519" s="54" t="s">
        <v>21</v>
      </c>
      <c r="J4519" s="55">
        <v>39630</v>
      </c>
    </row>
    <row r="4520" spans="1:10" x14ac:dyDescent="0.3">
      <c r="A4520" s="54" t="s">
        <v>4233</v>
      </c>
      <c r="B4520" s="54">
        <v>8002</v>
      </c>
      <c r="C4520" s="56" t="s">
        <v>23</v>
      </c>
      <c r="D4520" s="54" t="s">
        <v>4233</v>
      </c>
      <c r="E4520" s="54">
        <v>261</v>
      </c>
      <c r="F4520" s="54" t="s">
        <v>4195</v>
      </c>
      <c r="G4520" s="54">
        <v>2682544.4900000002</v>
      </c>
      <c r="H4520" s="54">
        <v>1246055.0179999999</v>
      </c>
      <c r="I4520" s="54" t="s">
        <v>21</v>
      </c>
      <c r="J4520" s="55">
        <v>39630</v>
      </c>
    </row>
    <row r="4521" spans="1:10" x14ac:dyDescent="0.3">
      <c r="A4521" s="54" t="s">
        <v>4233</v>
      </c>
      <c r="B4521" s="54">
        <v>8003</v>
      </c>
      <c r="C4521" s="56" t="s">
        <v>23</v>
      </c>
      <c r="D4521" s="54" t="s">
        <v>4233</v>
      </c>
      <c r="E4521" s="54">
        <v>261</v>
      </c>
      <c r="F4521" s="54" t="s">
        <v>4195</v>
      </c>
      <c r="G4521" s="54">
        <v>2681380.4879999999</v>
      </c>
      <c r="H4521" s="54">
        <v>1247418.389</v>
      </c>
      <c r="I4521" s="54" t="s">
        <v>21</v>
      </c>
      <c r="J4521" s="55">
        <v>39630</v>
      </c>
    </row>
    <row r="4522" spans="1:10" x14ac:dyDescent="0.3">
      <c r="A4522" s="54" t="s">
        <v>4233</v>
      </c>
      <c r="B4522" s="54">
        <v>8004</v>
      </c>
      <c r="C4522" s="56" t="s">
        <v>23</v>
      </c>
      <c r="D4522" s="54" t="s">
        <v>4233</v>
      </c>
      <c r="E4522" s="54">
        <v>261</v>
      </c>
      <c r="F4522" s="54" t="s">
        <v>4195</v>
      </c>
      <c r="G4522" s="54">
        <v>2681918.04</v>
      </c>
      <c r="H4522" s="54">
        <v>1248028.5249999999</v>
      </c>
      <c r="I4522" s="54" t="s">
        <v>21</v>
      </c>
      <c r="J4522" s="55">
        <v>39630</v>
      </c>
    </row>
    <row r="4523" spans="1:10" x14ac:dyDescent="0.3">
      <c r="A4523" s="54" t="s">
        <v>4233</v>
      </c>
      <c r="B4523" s="54">
        <v>8005</v>
      </c>
      <c r="C4523" s="56" t="s">
        <v>23</v>
      </c>
      <c r="D4523" s="54" t="s">
        <v>4233</v>
      </c>
      <c r="E4523" s="54">
        <v>261</v>
      </c>
      <c r="F4523" s="54" t="s">
        <v>4195</v>
      </c>
      <c r="G4523" s="54">
        <v>2681701.7549999999</v>
      </c>
      <c r="H4523" s="54">
        <v>1249000.3870000001</v>
      </c>
      <c r="I4523" s="54" t="s">
        <v>21</v>
      </c>
      <c r="J4523" s="55">
        <v>39630</v>
      </c>
    </row>
    <row r="4524" spans="1:10" x14ac:dyDescent="0.3">
      <c r="A4524" s="54" t="s">
        <v>4233</v>
      </c>
      <c r="B4524" s="54">
        <v>8006</v>
      </c>
      <c r="C4524" s="56" t="s">
        <v>23</v>
      </c>
      <c r="D4524" s="54" t="s">
        <v>4233</v>
      </c>
      <c r="E4524" s="54">
        <v>261</v>
      </c>
      <c r="F4524" s="54" t="s">
        <v>4195</v>
      </c>
      <c r="G4524" s="54">
        <v>2683401.3840000001</v>
      </c>
      <c r="H4524" s="54">
        <v>1248912.8019999999</v>
      </c>
      <c r="I4524" s="54" t="s">
        <v>21</v>
      </c>
      <c r="J4524" s="55">
        <v>39630</v>
      </c>
    </row>
    <row r="4525" spans="1:10" x14ac:dyDescent="0.3">
      <c r="A4525" s="54" t="s">
        <v>4233</v>
      </c>
      <c r="B4525" s="54">
        <v>8008</v>
      </c>
      <c r="C4525" s="56" t="s">
        <v>23</v>
      </c>
      <c r="D4525" s="54" t="s">
        <v>4233</v>
      </c>
      <c r="E4525" s="54">
        <v>261</v>
      </c>
      <c r="F4525" s="54" t="s">
        <v>4195</v>
      </c>
      <c r="G4525" s="54">
        <v>2684918.1740000001</v>
      </c>
      <c r="H4525" s="54">
        <v>1245651.868</v>
      </c>
      <c r="I4525" s="54" t="s">
        <v>21</v>
      </c>
      <c r="J4525" s="55">
        <v>39630</v>
      </c>
    </row>
    <row r="4526" spans="1:10" x14ac:dyDescent="0.3">
      <c r="A4526" s="54" t="s">
        <v>4233</v>
      </c>
      <c r="B4526" s="54">
        <v>8032</v>
      </c>
      <c r="C4526" s="56" t="s">
        <v>23</v>
      </c>
      <c r="D4526" s="54" t="s">
        <v>4233</v>
      </c>
      <c r="E4526" s="54">
        <v>261</v>
      </c>
      <c r="F4526" s="54" t="s">
        <v>4195</v>
      </c>
      <c r="G4526" s="54">
        <v>2685037.2859999998</v>
      </c>
      <c r="H4526" s="54">
        <v>1246814.83</v>
      </c>
      <c r="I4526" s="54" t="s">
        <v>21</v>
      </c>
      <c r="J4526" s="55">
        <v>39630</v>
      </c>
    </row>
    <row r="4527" spans="1:10" x14ac:dyDescent="0.3">
      <c r="A4527" s="54" t="s">
        <v>4233</v>
      </c>
      <c r="B4527" s="54">
        <v>8037</v>
      </c>
      <c r="C4527" s="56" t="s">
        <v>23</v>
      </c>
      <c r="D4527" s="54" t="s">
        <v>4233</v>
      </c>
      <c r="E4527" s="54">
        <v>261</v>
      </c>
      <c r="F4527" s="54" t="s">
        <v>4195</v>
      </c>
      <c r="G4527" s="54">
        <v>2681953.835</v>
      </c>
      <c r="H4527" s="54">
        <v>1250308.007</v>
      </c>
      <c r="I4527" s="54" t="s">
        <v>21</v>
      </c>
      <c r="J4527" s="55">
        <v>39630</v>
      </c>
    </row>
    <row r="4528" spans="1:10" x14ac:dyDescent="0.3">
      <c r="A4528" s="54" t="s">
        <v>4233</v>
      </c>
      <c r="B4528" s="54">
        <v>8038</v>
      </c>
      <c r="C4528" s="56" t="s">
        <v>23</v>
      </c>
      <c r="D4528" s="54" t="s">
        <v>4233</v>
      </c>
      <c r="E4528" s="54">
        <v>261</v>
      </c>
      <c r="F4528" s="54" t="s">
        <v>4195</v>
      </c>
      <c r="G4528" s="54">
        <v>2682589.7710000002</v>
      </c>
      <c r="H4528" s="54">
        <v>1243834.564</v>
      </c>
      <c r="I4528" s="54" t="s">
        <v>21</v>
      </c>
      <c r="J4528" s="55">
        <v>39630</v>
      </c>
    </row>
    <row r="4529" spans="1:10" x14ac:dyDescent="0.3">
      <c r="A4529" s="54" t="s">
        <v>4233</v>
      </c>
      <c r="B4529" s="54">
        <v>8041</v>
      </c>
      <c r="C4529" s="56" t="s">
        <v>23</v>
      </c>
      <c r="D4529" s="54" t="s">
        <v>4238</v>
      </c>
      <c r="E4529" s="54">
        <v>131</v>
      </c>
      <c r="F4529" s="54" t="s">
        <v>4195</v>
      </c>
      <c r="G4529" s="54">
        <v>2681240.068</v>
      </c>
      <c r="H4529" s="54">
        <v>1241829.952</v>
      </c>
      <c r="I4529" s="54" t="s">
        <v>21</v>
      </c>
      <c r="J4529" s="55">
        <v>39630</v>
      </c>
    </row>
    <row r="4530" spans="1:10" x14ac:dyDescent="0.3">
      <c r="A4530" s="54" t="s">
        <v>4233</v>
      </c>
      <c r="B4530" s="54">
        <v>8041</v>
      </c>
      <c r="C4530" s="56" t="s">
        <v>23</v>
      </c>
      <c r="D4530" s="54" t="s">
        <v>4233</v>
      </c>
      <c r="E4530" s="54">
        <v>261</v>
      </c>
      <c r="F4530" s="54" t="s">
        <v>4195</v>
      </c>
      <c r="G4530" s="54">
        <v>2681400.1310000001</v>
      </c>
      <c r="H4530" s="54">
        <v>1243358.047</v>
      </c>
      <c r="I4530" s="54" t="s">
        <v>21</v>
      </c>
      <c r="J4530" s="55">
        <v>39630</v>
      </c>
    </row>
    <row r="4531" spans="1:10" x14ac:dyDescent="0.3">
      <c r="A4531" s="54" t="s">
        <v>4315</v>
      </c>
      <c r="B4531" s="54">
        <v>8044</v>
      </c>
      <c r="C4531" s="56" t="s">
        <v>54</v>
      </c>
      <c r="D4531" s="54" t="s">
        <v>4301</v>
      </c>
      <c r="E4531" s="54">
        <v>191</v>
      </c>
      <c r="F4531" s="54" t="s">
        <v>4195</v>
      </c>
      <c r="G4531" s="54">
        <v>2688037.9929999998</v>
      </c>
      <c r="H4531" s="54">
        <v>1248167.7520000001</v>
      </c>
      <c r="I4531" s="54" t="s">
        <v>21</v>
      </c>
      <c r="J4531" s="55">
        <v>39630</v>
      </c>
    </row>
    <row r="4532" spans="1:10" x14ac:dyDescent="0.3">
      <c r="A4532" s="54" t="s">
        <v>4233</v>
      </c>
      <c r="B4532" s="54">
        <v>8044</v>
      </c>
      <c r="C4532" s="56" t="s">
        <v>23</v>
      </c>
      <c r="D4532" s="54" t="s">
        <v>4233</v>
      </c>
      <c r="E4532" s="54">
        <v>261</v>
      </c>
      <c r="F4532" s="54" t="s">
        <v>4195</v>
      </c>
      <c r="G4532" s="54">
        <v>2685649.0380000002</v>
      </c>
      <c r="H4532" s="54">
        <v>1248349.892</v>
      </c>
      <c r="I4532" s="54" t="s">
        <v>21</v>
      </c>
      <c r="J4532" s="55">
        <v>39630</v>
      </c>
    </row>
    <row r="4533" spans="1:10" x14ac:dyDescent="0.3">
      <c r="A4533" s="54" t="s">
        <v>4233</v>
      </c>
      <c r="B4533" s="54">
        <v>8045</v>
      </c>
      <c r="C4533" s="56" t="s">
        <v>23</v>
      </c>
      <c r="D4533" s="54" t="s">
        <v>4233</v>
      </c>
      <c r="E4533" s="54">
        <v>261</v>
      </c>
      <c r="F4533" s="54" t="s">
        <v>4195</v>
      </c>
      <c r="G4533" s="54">
        <v>2680624.1910000001</v>
      </c>
      <c r="H4533" s="54">
        <v>1245077.0919999999</v>
      </c>
      <c r="I4533" s="54" t="s">
        <v>21</v>
      </c>
      <c r="J4533" s="55">
        <v>39630</v>
      </c>
    </row>
    <row r="4534" spans="1:10" x14ac:dyDescent="0.3">
      <c r="A4534" s="54" t="s">
        <v>4233</v>
      </c>
      <c r="B4534" s="54">
        <v>8046</v>
      </c>
      <c r="C4534" s="56" t="s">
        <v>23</v>
      </c>
      <c r="D4534" s="54" t="s">
        <v>4233</v>
      </c>
      <c r="E4534" s="54">
        <v>261</v>
      </c>
      <c r="F4534" s="54" t="s">
        <v>4195</v>
      </c>
      <c r="G4534" s="54">
        <v>2680711.4670000002</v>
      </c>
      <c r="H4534" s="54">
        <v>1252924.2890000001</v>
      </c>
      <c r="I4534" s="54" t="s">
        <v>21</v>
      </c>
      <c r="J4534" s="55">
        <v>39630</v>
      </c>
    </row>
    <row r="4535" spans="1:10" x14ac:dyDescent="0.3">
      <c r="A4535" s="54" t="s">
        <v>4233</v>
      </c>
      <c r="B4535" s="54">
        <v>8047</v>
      </c>
      <c r="C4535" s="56" t="s">
        <v>23</v>
      </c>
      <c r="D4535" s="54" t="s">
        <v>4233</v>
      </c>
      <c r="E4535" s="54">
        <v>261</v>
      </c>
      <c r="F4535" s="54" t="s">
        <v>4195</v>
      </c>
      <c r="G4535" s="54">
        <v>2679179.3330000001</v>
      </c>
      <c r="H4535" s="54">
        <v>1247534.652</v>
      </c>
      <c r="I4535" s="54" t="s">
        <v>21</v>
      </c>
      <c r="J4535" s="55">
        <v>39630</v>
      </c>
    </row>
    <row r="4536" spans="1:10" x14ac:dyDescent="0.3">
      <c r="A4536" s="54" t="s">
        <v>4233</v>
      </c>
      <c r="B4536" s="54">
        <v>8048</v>
      </c>
      <c r="C4536" s="56" t="s">
        <v>23</v>
      </c>
      <c r="D4536" s="54" t="s">
        <v>4233</v>
      </c>
      <c r="E4536" s="54">
        <v>261</v>
      </c>
      <c r="F4536" s="54" t="s">
        <v>4195</v>
      </c>
      <c r="G4536" s="54">
        <v>2678922.355</v>
      </c>
      <c r="H4536" s="54">
        <v>1248960.5449999999</v>
      </c>
      <c r="I4536" s="54" t="s">
        <v>21</v>
      </c>
      <c r="J4536" s="55">
        <v>39630</v>
      </c>
    </row>
    <row r="4537" spans="1:10" x14ac:dyDescent="0.3">
      <c r="A4537" s="54" t="s">
        <v>4233</v>
      </c>
      <c r="B4537" s="54">
        <v>8049</v>
      </c>
      <c r="C4537" s="56" t="s">
        <v>23</v>
      </c>
      <c r="D4537" s="54" t="s">
        <v>4233</v>
      </c>
      <c r="E4537" s="54">
        <v>261</v>
      </c>
      <c r="F4537" s="54" t="s">
        <v>4195</v>
      </c>
      <c r="G4537" s="54">
        <v>2680142.327</v>
      </c>
      <c r="H4537" s="54">
        <v>1251417.78</v>
      </c>
      <c r="I4537" s="54" t="s">
        <v>21</v>
      </c>
      <c r="J4537" s="55">
        <v>39630</v>
      </c>
    </row>
    <row r="4538" spans="1:10" x14ac:dyDescent="0.3">
      <c r="A4538" s="54" t="s">
        <v>4233</v>
      </c>
      <c r="B4538" s="54">
        <v>8050</v>
      </c>
      <c r="C4538" s="56" t="s">
        <v>23</v>
      </c>
      <c r="D4538" s="54" t="s">
        <v>4233</v>
      </c>
      <c r="E4538" s="54">
        <v>261</v>
      </c>
      <c r="F4538" s="54" t="s">
        <v>4195</v>
      </c>
      <c r="G4538" s="54">
        <v>2683936.0180000002</v>
      </c>
      <c r="H4538" s="54">
        <v>1251830.56</v>
      </c>
      <c r="I4538" s="54" t="s">
        <v>21</v>
      </c>
      <c r="J4538" s="55">
        <v>39630</v>
      </c>
    </row>
    <row r="4539" spans="1:10" x14ac:dyDescent="0.3">
      <c r="A4539" s="54" t="s">
        <v>4233</v>
      </c>
      <c r="B4539" s="54">
        <v>8051</v>
      </c>
      <c r="C4539" s="56" t="s">
        <v>23</v>
      </c>
      <c r="D4539" s="54" t="s">
        <v>4301</v>
      </c>
      <c r="E4539" s="54">
        <v>191</v>
      </c>
      <c r="F4539" s="54" t="s">
        <v>4195</v>
      </c>
      <c r="G4539" s="54">
        <v>2686850.3360000001</v>
      </c>
      <c r="H4539" s="54">
        <v>1249823.0930000001</v>
      </c>
      <c r="I4539" s="54" t="s">
        <v>21</v>
      </c>
      <c r="J4539" s="55">
        <v>39630</v>
      </c>
    </row>
    <row r="4540" spans="1:10" x14ac:dyDescent="0.3">
      <c r="A4540" s="54" t="s">
        <v>4233</v>
      </c>
      <c r="B4540" s="54">
        <v>8051</v>
      </c>
      <c r="C4540" s="56" t="s">
        <v>23</v>
      </c>
      <c r="D4540" s="54" t="s">
        <v>4233</v>
      </c>
      <c r="E4540" s="54">
        <v>261</v>
      </c>
      <c r="F4540" s="54" t="s">
        <v>4195</v>
      </c>
      <c r="G4540" s="54">
        <v>2686070.1850000001</v>
      </c>
      <c r="H4540" s="54">
        <v>1250494.9439999999</v>
      </c>
      <c r="I4540" s="54" t="s">
        <v>21</v>
      </c>
      <c r="J4540" s="55">
        <v>39630</v>
      </c>
    </row>
    <row r="4541" spans="1:10" x14ac:dyDescent="0.3">
      <c r="A4541" s="54" t="s">
        <v>4233</v>
      </c>
      <c r="B4541" s="54">
        <v>8052</v>
      </c>
      <c r="C4541" s="56" t="s">
        <v>23</v>
      </c>
      <c r="D4541" s="54" t="s">
        <v>4419</v>
      </c>
      <c r="E4541" s="54">
        <v>66</v>
      </c>
      <c r="F4541" s="54" t="s">
        <v>4195</v>
      </c>
      <c r="G4541" s="54">
        <v>2684773.6839999999</v>
      </c>
      <c r="H4541" s="54">
        <v>1252454.432</v>
      </c>
      <c r="I4541" s="54" t="s">
        <v>21</v>
      </c>
      <c r="J4541" s="55">
        <v>39630</v>
      </c>
    </row>
    <row r="4542" spans="1:10" x14ac:dyDescent="0.3">
      <c r="A4542" s="54" t="s">
        <v>4233</v>
      </c>
      <c r="B4542" s="54">
        <v>8052</v>
      </c>
      <c r="C4542" s="56" t="s">
        <v>23</v>
      </c>
      <c r="D4542" s="54" t="s">
        <v>4386</v>
      </c>
      <c r="E4542" s="54">
        <v>97</v>
      </c>
      <c r="F4542" s="54" t="s">
        <v>4195</v>
      </c>
      <c r="G4542" s="54">
        <v>2683143.3059999999</v>
      </c>
      <c r="H4542" s="54">
        <v>1254117.3019999999</v>
      </c>
      <c r="I4542" s="54" t="s">
        <v>21</v>
      </c>
      <c r="J4542" s="55">
        <v>39630</v>
      </c>
    </row>
    <row r="4543" spans="1:10" x14ac:dyDescent="0.3">
      <c r="A4543" s="54" t="s">
        <v>4233</v>
      </c>
      <c r="B4543" s="54">
        <v>8052</v>
      </c>
      <c r="C4543" s="56" t="s">
        <v>23</v>
      </c>
      <c r="D4543" s="54" t="s">
        <v>4233</v>
      </c>
      <c r="E4543" s="54">
        <v>261</v>
      </c>
      <c r="F4543" s="54" t="s">
        <v>4195</v>
      </c>
      <c r="G4543" s="54">
        <v>2683149.824</v>
      </c>
      <c r="H4543" s="54">
        <v>1253212.307</v>
      </c>
      <c r="I4543" s="54" t="s">
        <v>21</v>
      </c>
      <c r="J4543" s="55">
        <v>39630</v>
      </c>
    </row>
    <row r="4544" spans="1:10" x14ac:dyDescent="0.3">
      <c r="A4544" s="54" t="s">
        <v>4233</v>
      </c>
      <c r="B4544" s="54">
        <v>8053</v>
      </c>
      <c r="C4544" s="56" t="s">
        <v>23</v>
      </c>
      <c r="D4544" s="54" t="s">
        <v>4233</v>
      </c>
      <c r="E4544" s="54">
        <v>261</v>
      </c>
      <c r="F4544" s="54" t="s">
        <v>4195</v>
      </c>
      <c r="G4544" s="54">
        <v>2687537.085</v>
      </c>
      <c r="H4544" s="54">
        <v>1246250.8770000001</v>
      </c>
      <c r="I4544" s="54" t="s">
        <v>21</v>
      </c>
      <c r="J4544" s="55">
        <v>39630</v>
      </c>
    </row>
    <row r="4545" spans="1:10" x14ac:dyDescent="0.3">
      <c r="A4545" s="54" t="s">
        <v>4233</v>
      </c>
      <c r="B4545" s="54">
        <v>8055</v>
      </c>
      <c r="C4545" s="56" t="s">
        <v>23</v>
      </c>
      <c r="D4545" s="54" t="s">
        <v>4233</v>
      </c>
      <c r="E4545" s="54">
        <v>261</v>
      </c>
      <c r="F4545" s="54" t="s">
        <v>4195</v>
      </c>
      <c r="G4545" s="54">
        <v>2679440.7560000001</v>
      </c>
      <c r="H4545" s="54">
        <v>1246459.1969999999</v>
      </c>
      <c r="I4545" s="54" t="s">
        <v>21</v>
      </c>
      <c r="J4545" s="55">
        <v>39630</v>
      </c>
    </row>
    <row r="4546" spans="1:10" x14ac:dyDescent="0.3">
      <c r="A4546" s="54" t="s">
        <v>4233</v>
      </c>
      <c r="B4546" s="54">
        <v>8057</v>
      </c>
      <c r="C4546" s="56" t="s">
        <v>23</v>
      </c>
      <c r="D4546" s="54" t="s">
        <v>4233</v>
      </c>
      <c r="E4546" s="54">
        <v>261</v>
      </c>
      <c r="F4546" s="54" t="s">
        <v>4195</v>
      </c>
      <c r="G4546" s="54">
        <v>2683697.5970000001</v>
      </c>
      <c r="H4546" s="54">
        <v>1250491.5020000001</v>
      </c>
      <c r="I4546" s="54" t="s">
        <v>21</v>
      </c>
      <c r="J4546" s="55">
        <v>39630</v>
      </c>
    </row>
    <row r="4547" spans="1:10" x14ac:dyDescent="0.3">
      <c r="A4547" s="54" t="s">
        <v>4233</v>
      </c>
      <c r="B4547" s="54">
        <v>8064</v>
      </c>
      <c r="C4547" s="56" t="s">
        <v>23</v>
      </c>
      <c r="D4547" s="54" t="s">
        <v>4233</v>
      </c>
      <c r="E4547" s="54">
        <v>261</v>
      </c>
      <c r="F4547" s="54" t="s">
        <v>4195</v>
      </c>
      <c r="G4547" s="54">
        <v>2679008.5970000001</v>
      </c>
      <c r="H4547" s="54">
        <v>1250286.081</v>
      </c>
      <c r="I4547" s="54" t="s">
        <v>21</v>
      </c>
      <c r="J4547" s="55">
        <v>39630</v>
      </c>
    </row>
    <row r="4548" spans="1:10" x14ac:dyDescent="0.3">
      <c r="A4548" s="54" t="s">
        <v>4247</v>
      </c>
      <c r="B4548" s="54">
        <v>8102</v>
      </c>
      <c r="C4548" s="56" t="s">
        <v>23</v>
      </c>
      <c r="D4548" s="54" t="s">
        <v>4247</v>
      </c>
      <c r="E4548" s="54">
        <v>245</v>
      </c>
      <c r="F4548" s="54" t="s">
        <v>4195</v>
      </c>
      <c r="G4548" s="54">
        <v>2677464.5410000002</v>
      </c>
      <c r="H4548" s="54">
        <v>1251673.746</v>
      </c>
      <c r="I4548" s="54" t="s">
        <v>21</v>
      </c>
      <c r="J4548" s="55">
        <v>39630</v>
      </c>
    </row>
    <row r="4549" spans="1:10" x14ac:dyDescent="0.3">
      <c r="A4549" s="54" t="s">
        <v>4244</v>
      </c>
      <c r="B4549" s="54">
        <v>8103</v>
      </c>
      <c r="C4549" s="56" t="s">
        <v>23</v>
      </c>
      <c r="D4549" s="54" t="s">
        <v>4244</v>
      </c>
      <c r="E4549" s="54">
        <v>249</v>
      </c>
      <c r="F4549" s="54" t="s">
        <v>4195</v>
      </c>
      <c r="G4549" s="54">
        <v>2675911.0430000001</v>
      </c>
      <c r="H4549" s="54">
        <v>1251644.8130000001</v>
      </c>
      <c r="I4549" s="54" t="s">
        <v>21</v>
      </c>
      <c r="J4549" s="55">
        <v>39630</v>
      </c>
    </row>
    <row r="4550" spans="1:10" x14ac:dyDescent="0.3">
      <c r="A4550" s="54" t="s">
        <v>4242</v>
      </c>
      <c r="B4550" s="54">
        <v>8104</v>
      </c>
      <c r="C4550" s="56" t="s">
        <v>23</v>
      </c>
      <c r="D4550" s="54" t="s">
        <v>4240</v>
      </c>
      <c r="E4550" s="54">
        <v>251</v>
      </c>
      <c r="F4550" s="54" t="s">
        <v>4195</v>
      </c>
      <c r="G4550" s="54">
        <v>2675346.4709999999</v>
      </c>
      <c r="H4550" s="54">
        <v>1252791.7450000001</v>
      </c>
      <c r="I4550" s="54" t="s">
        <v>21</v>
      </c>
      <c r="J4550" s="55">
        <v>39630</v>
      </c>
    </row>
    <row r="4551" spans="1:10" x14ac:dyDescent="0.3">
      <c r="A4551" s="54" t="s">
        <v>4387</v>
      </c>
      <c r="B4551" s="54">
        <v>8105</v>
      </c>
      <c r="C4551" s="56" t="s">
        <v>23</v>
      </c>
      <c r="D4551" s="54" t="s">
        <v>4387</v>
      </c>
      <c r="E4551" s="54">
        <v>96</v>
      </c>
      <c r="F4551" s="54" t="s">
        <v>4195</v>
      </c>
      <c r="G4551" s="54">
        <v>2677494.1770000001</v>
      </c>
      <c r="H4551" s="54">
        <v>1253966.615</v>
      </c>
      <c r="I4551" s="54" t="s">
        <v>21</v>
      </c>
      <c r="J4551" s="55">
        <v>39630</v>
      </c>
    </row>
    <row r="4552" spans="1:10" x14ac:dyDescent="0.3">
      <c r="A4552" s="54" t="s">
        <v>4389</v>
      </c>
      <c r="B4552" s="54">
        <v>8105</v>
      </c>
      <c r="C4552" s="56" t="s">
        <v>46</v>
      </c>
      <c r="D4552" s="54" t="s">
        <v>4387</v>
      </c>
      <c r="E4552" s="54">
        <v>96</v>
      </c>
      <c r="F4552" s="54" t="s">
        <v>4195</v>
      </c>
      <c r="G4552" s="54">
        <v>2678972.4470000002</v>
      </c>
      <c r="H4552" s="54">
        <v>1255353.3219999999</v>
      </c>
      <c r="I4552" s="54" t="s">
        <v>21</v>
      </c>
      <c r="J4552" s="55">
        <v>39630</v>
      </c>
    </row>
    <row r="4553" spans="1:10" x14ac:dyDescent="0.3">
      <c r="A4553" s="54" t="s">
        <v>4388</v>
      </c>
      <c r="B4553" s="54">
        <v>8106</v>
      </c>
      <c r="C4553" s="56" t="s">
        <v>46</v>
      </c>
      <c r="D4553" s="54" t="s">
        <v>4387</v>
      </c>
      <c r="E4553" s="54">
        <v>96</v>
      </c>
      <c r="F4553" s="54" t="s">
        <v>4195</v>
      </c>
      <c r="G4553" s="54">
        <v>2676949.8459999999</v>
      </c>
      <c r="H4553" s="54">
        <v>1256234.969</v>
      </c>
      <c r="I4553" s="54" t="s">
        <v>21</v>
      </c>
      <c r="J4553" s="55">
        <v>39630</v>
      </c>
    </row>
    <row r="4554" spans="1:10" x14ac:dyDescent="0.3">
      <c r="A4554" s="54" t="s">
        <v>4392</v>
      </c>
      <c r="B4554" s="54">
        <v>8107</v>
      </c>
      <c r="C4554" s="56" t="s">
        <v>23</v>
      </c>
      <c r="D4554" s="54" t="s">
        <v>4408</v>
      </c>
      <c r="E4554" s="54">
        <v>83</v>
      </c>
      <c r="F4554" s="54" t="s">
        <v>4195</v>
      </c>
      <c r="G4554" s="54">
        <v>2675555.9169999999</v>
      </c>
      <c r="H4554" s="54">
        <v>1256913.6340000001</v>
      </c>
      <c r="I4554" s="54" t="s">
        <v>21</v>
      </c>
      <c r="J4554" s="55">
        <v>39630</v>
      </c>
    </row>
    <row r="4555" spans="1:10" x14ac:dyDescent="0.3">
      <c r="A4555" s="54" t="s">
        <v>4392</v>
      </c>
      <c r="B4555" s="54">
        <v>8107</v>
      </c>
      <c r="C4555" s="56" t="s">
        <v>23</v>
      </c>
      <c r="D4555" s="54" t="s">
        <v>4391</v>
      </c>
      <c r="E4555" s="54">
        <v>94</v>
      </c>
      <c r="F4555" s="54" t="s">
        <v>4195</v>
      </c>
      <c r="G4555" s="54">
        <v>2673519.0929999999</v>
      </c>
      <c r="H4555" s="54">
        <v>1256545.925</v>
      </c>
      <c r="I4555" s="54" t="s">
        <v>21</v>
      </c>
      <c r="J4555" s="55">
        <v>39630</v>
      </c>
    </row>
    <row r="4556" spans="1:10" x14ac:dyDescent="0.3">
      <c r="A4556" s="54" t="s">
        <v>4407</v>
      </c>
      <c r="B4556" s="54">
        <v>8108</v>
      </c>
      <c r="C4556" s="56" t="s">
        <v>23</v>
      </c>
      <c r="D4556" s="54" t="s">
        <v>4407</v>
      </c>
      <c r="E4556" s="54">
        <v>84</v>
      </c>
      <c r="F4556" s="54" t="s">
        <v>4195</v>
      </c>
      <c r="G4556" s="54">
        <v>2674960.716</v>
      </c>
      <c r="H4556" s="54">
        <v>1254719.662</v>
      </c>
      <c r="I4556" s="54" t="s">
        <v>21</v>
      </c>
      <c r="J4556" s="55">
        <v>39630</v>
      </c>
    </row>
    <row r="4557" spans="1:10" x14ac:dyDescent="0.3">
      <c r="A4557" s="54" t="s">
        <v>1958</v>
      </c>
      <c r="B4557" s="54">
        <v>8109</v>
      </c>
      <c r="C4557" s="56" t="s">
        <v>23</v>
      </c>
      <c r="D4557" s="54" t="s">
        <v>1957</v>
      </c>
      <c r="E4557" s="54">
        <v>4048</v>
      </c>
      <c r="F4557" s="54" t="s">
        <v>1711</v>
      </c>
      <c r="G4557" s="54">
        <v>2675514.358</v>
      </c>
      <c r="H4557" s="54">
        <v>1251314.3189999999</v>
      </c>
      <c r="I4557" s="54" t="s">
        <v>21</v>
      </c>
      <c r="J4557" s="55">
        <v>39630</v>
      </c>
    </row>
    <row r="4558" spans="1:10" x14ac:dyDescent="0.3">
      <c r="A4558" s="54" t="s">
        <v>4391</v>
      </c>
      <c r="B4558" s="54">
        <v>8112</v>
      </c>
      <c r="C4558" s="56" t="s">
        <v>23</v>
      </c>
      <c r="D4558" s="54" t="s">
        <v>4391</v>
      </c>
      <c r="E4558" s="54">
        <v>94</v>
      </c>
      <c r="F4558" s="54" t="s">
        <v>4195</v>
      </c>
      <c r="G4558" s="54">
        <v>2671351.3330000001</v>
      </c>
      <c r="H4558" s="54">
        <v>1257649.1100000001</v>
      </c>
      <c r="I4558" s="54" t="s">
        <v>21</v>
      </c>
      <c r="J4558" s="55">
        <v>39630</v>
      </c>
    </row>
    <row r="4559" spans="1:10" x14ac:dyDescent="0.3">
      <c r="A4559" s="54" t="s">
        <v>4409</v>
      </c>
      <c r="B4559" s="54">
        <v>8113</v>
      </c>
      <c r="C4559" s="56" t="s">
        <v>23</v>
      </c>
      <c r="D4559" s="54" t="s">
        <v>4409</v>
      </c>
      <c r="E4559" s="54">
        <v>82</v>
      </c>
      <c r="F4559" s="54" t="s">
        <v>4195</v>
      </c>
      <c r="G4559" s="54">
        <v>2673018.9210000001</v>
      </c>
      <c r="H4559" s="54">
        <v>1258135.702</v>
      </c>
      <c r="I4559" s="54" t="s">
        <v>21</v>
      </c>
      <c r="J4559" s="55">
        <v>39630</v>
      </c>
    </row>
    <row r="4560" spans="1:10" x14ac:dyDescent="0.3">
      <c r="A4560" s="54" t="s">
        <v>4406</v>
      </c>
      <c r="B4560" s="54">
        <v>8114</v>
      </c>
      <c r="C4560" s="56" t="s">
        <v>23</v>
      </c>
      <c r="D4560" s="54" t="s">
        <v>4405</v>
      </c>
      <c r="E4560" s="54">
        <v>85</v>
      </c>
      <c r="F4560" s="54" t="s">
        <v>4195</v>
      </c>
      <c r="G4560" s="54">
        <v>2672867.645</v>
      </c>
      <c r="H4560" s="54">
        <v>1255288.5079999999</v>
      </c>
      <c r="I4560" s="54" t="s">
        <v>21</v>
      </c>
      <c r="J4560" s="55">
        <v>39630</v>
      </c>
    </row>
    <row r="4561" spans="1:10" x14ac:dyDescent="0.3">
      <c r="A4561" s="54" t="s">
        <v>4403</v>
      </c>
      <c r="B4561" s="54">
        <v>8115</v>
      </c>
      <c r="C4561" s="56" t="s">
        <v>23</v>
      </c>
      <c r="D4561" s="54" t="s">
        <v>4403</v>
      </c>
      <c r="E4561" s="54">
        <v>87</v>
      </c>
      <c r="F4561" s="54" t="s">
        <v>4195</v>
      </c>
      <c r="G4561" s="54">
        <v>2671934.8110000002</v>
      </c>
      <c r="H4561" s="54">
        <v>1254915.3970000001</v>
      </c>
      <c r="I4561" s="54" t="s">
        <v>21</v>
      </c>
      <c r="J4561" s="55">
        <v>39630</v>
      </c>
    </row>
    <row r="4562" spans="1:10" x14ac:dyDescent="0.3">
      <c r="A4562" s="54" t="s">
        <v>4309</v>
      </c>
      <c r="B4562" s="54">
        <v>8117</v>
      </c>
      <c r="C4562" s="56" t="s">
        <v>23</v>
      </c>
      <c r="D4562" s="54" t="s">
        <v>4309</v>
      </c>
      <c r="E4562" s="54">
        <v>193</v>
      </c>
      <c r="F4562" s="54" t="s">
        <v>4195</v>
      </c>
      <c r="G4562" s="54">
        <v>2690802.6379999998</v>
      </c>
      <c r="H4562" s="54">
        <v>1247310.808</v>
      </c>
      <c r="I4562" s="54" t="s">
        <v>21</v>
      </c>
      <c r="J4562" s="55">
        <v>39630</v>
      </c>
    </row>
    <row r="4563" spans="1:10" x14ac:dyDescent="0.3">
      <c r="A4563" s="54" t="s">
        <v>4311</v>
      </c>
      <c r="B4563" s="54">
        <v>8118</v>
      </c>
      <c r="C4563" s="56" t="s">
        <v>23</v>
      </c>
      <c r="D4563" s="54" t="s">
        <v>4309</v>
      </c>
      <c r="E4563" s="54">
        <v>193</v>
      </c>
      <c r="F4563" s="54" t="s">
        <v>4195</v>
      </c>
      <c r="G4563" s="54">
        <v>2689675.4169999999</v>
      </c>
      <c r="H4563" s="54">
        <v>1246815.125</v>
      </c>
      <c r="I4563" s="54" t="s">
        <v>21</v>
      </c>
      <c r="J4563" s="55">
        <v>39630</v>
      </c>
    </row>
    <row r="4564" spans="1:10" x14ac:dyDescent="0.3">
      <c r="A4564" s="54" t="s">
        <v>4310</v>
      </c>
      <c r="B4564" s="54">
        <v>8121</v>
      </c>
      <c r="C4564" s="56" t="s">
        <v>23</v>
      </c>
      <c r="D4564" s="54" t="s">
        <v>4309</v>
      </c>
      <c r="E4564" s="54">
        <v>193</v>
      </c>
      <c r="F4564" s="54" t="s">
        <v>4195</v>
      </c>
      <c r="G4564" s="54">
        <v>2690507.8360000001</v>
      </c>
      <c r="H4564" s="54">
        <v>1246286.4839999999</v>
      </c>
      <c r="I4564" s="54" t="s">
        <v>21</v>
      </c>
      <c r="J4564" s="55">
        <v>39630</v>
      </c>
    </row>
    <row r="4565" spans="1:10" x14ac:dyDescent="0.3">
      <c r="A4565" s="54" t="s">
        <v>4307</v>
      </c>
      <c r="B4565" s="54">
        <v>8122</v>
      </c>
      <c r="C4565" s="56" t="s">
        <v>23</v>
      </c>
      <c r="D4565" s="54" t="s">
        <v>4303</v>
      </c>
      <c r="E4565" s="54">
        <v>195</v>
      </c>
      <c r="F4565" s="54" t="s">
        <v>4195</v>
      </c>
      <c r="G4565" s="54">
        <v>2689790.4270000001</v>
      </c>
      <c r="H4565" s="54">
        <v>1245772.9709999999</v>
      </c>
      <c r="I4565" s="54" t="s">
        <v>21</v>
      </c>
      <c r="J4565" s="55">
        <v>39630</v>
      </c>
    </row>
    <row r="4566" spans="1:10" x14ac:dyDescent="0.3">
      <c r="A4566" s="54" t="s">
        <v>4306</v>
      </c>
      <c r="B4566" s="54">
        <v>8123</v>
      </c>
      <c r="C4566" s="56" t="s">
        <v>23</v>
      </c>
      <c r="D4566" s="54" t="s">
        <v>4303</v>
      </c>
      <c r="E4566" s="54">
        <v>195</v>
      </c>
      <c r="F4566" s="54" t="s">
        <v>4195</v>
      </c>
      <c r="G4566" s="54">
        <v>2690727.125</v>
      </c>
      <c r="H4566" s="54">
        <v>1245198.7250000001</v>
      </c>
      <c r="I4566" s="54" t="s">
        <v>21</v>
      </c>
      <c r="J4566" s="55">
        <v>39630</v>
      </c>
    </row>
    <row r="4567" spans="1:10" x14ac:dyDescent="0.3">
      <c r="A4567" s="54" t="s">
        <v>4303</v>
      </c>
      <c r="B4567" s="54">
        <v>8124</v>
      </c>
      <c r="C4567" s="56" t="s">
        <v>23</v>
      </c>
      <c r="D4567" s="54" t="s">
        <v>4303</v>
      </c>
      <c r="E4567" s="54">
        <v>195</v>
      </c>
      <c r="F4567" s="54" t="s">
        <v>4195</v>
      </c>
      <c r="G4567" s="54">
        <v>2693112.9980000001</v>
      </c>
      <c r="H4567" s="54">
        <v>1243136.8130000001</v>
      </c>
      <c r="I4567" s="54" t="s">
        <v>21</v>
      </c>
      <c r="J4567" s="55">
        <v>39630</v>
      </c>
    </row>
    <row r="4568" spans="1:10" x14ac:dyDescent="0.3">
      <c r="A4568" s="54" t="s">
        <v>4239</v>
      </c>
      <c r="B4568" s="54">
        <v>8125</v>
      </c>
      <c r="C4568" s="56" t="s">
        <v>23</v>
      </c>
      <c r="D4568" s="54" t="s">
        <v>4336</v>
      </c>
      <c r="E4568" s="54">
        <v>161</v>
      </c>
      <c r="F4568" s="54" t="s">
        <v>4195</v>
      </c>
      <c r="G4568" s="54">
        <v>2688380.6669999999</v>
      </c>
      <c r="H4568" s="54">
        <v>1244413.436</v>
      </c>
      <c r="I4568" s="54" t="s">
        <v>21</v>
      </c>
      <c r="J4568" s="55">
        <v>39630</v>
      </c>
    </row>
    <row r="4569" spans="1:10" x14ac:dyDescent="0.3">
      <c r="A4569" s="54" t="s">
        <v>4239</v>
      </c>
      <c r="B4569" s="54">
        <v>8125</v>
      </c>
      <c r="C4569" s="56" t="s">
        <v>23</v>
      </c>
      <c r="D4569" s="54" t="s">
        <v>4233</v>
      </c>
      <c r="E4569" s="54">
        <v>261</v>
      </c>
      <c r="F4569" s="54" t="s">
        <v>4195</v>
      </c>
      <c r="G4569" s="54">
        <v>2687918.7910000002</v>
      </c>
      <c r="H4569" s="54">
        <v>1245124.398</v>
      </c>
      <c r="I4569" s="54" t="s">
        <v>21</v>
      </c>
      <c r="J4569" s="55">
        <v>39630</v>
      </c>
    </row>
    <row r="4570" spans="1:10" x14ac:dyDescent="0.3">
      <c r="A4570" s="54" t="s">
        <v>4337</v>
      </c>
      <c r="B4570" s="54">
        <v>8126</v>
      </c>
      <c r="C4570" s="56" t="s">
        <v>23</v>
      </c>
      <c r="D4570" s="54" t="s">
        <v>4337</v>
      </c>
      <c r="E4570" s="54">
        <v>160</v>
      </c>
      <c r="F4570" s="54" t="s">
        <v>4195</v>
      </c>
      <c r="G4570" s="54">
        <v>2689726.787</v>
      </c>
      <c r="H4570" s="54">
        <v>1243460.024</v>
      </c>
      <c r="I4570" s="54" t="s">
        <v>21</v>
      </c>
      <c r="J4570" s="55">
        <v>39630</v>
      </c>
    </row>
    <row r="4571" spans="1:10" x14ac:dyDescent="0.3">
      <c r="A4571" s="54" t="s">
        <v>4305</v>
      </c>
      <c r="B4571" s="54">
        <v>8127</v>
      </c>
      <c r="C4571" s="56" t="s">
        <v>23</v>
      </c>
      <c r="D4571" s="54" t="s">
        <v>4345</v>
      </c>
      <c r="E4571" s="54">
        <v>154</v>
      </c>
      <c r="F4571" s="54" t="s">
        <v>4195</v>
      </c>
      <c r="G4571" s="54">
        <v>2691492.4169999999</v>
      </c>
      <c r="H4571" s="54">
        <v>1241983.382</v>
      </c>
      <c r="I4571" s="54" t="s">
        <v>21</v>
      </c>
      <c r="J4571" s="55">
        <v>39630</v>
      </c>
    </row>
    <row r="4572" spans="1:10" x14ac:dyDescent="0.3">
      <c r="A4572" s="54" t="s">
        <v>4305</v>
      </c>
      <c r="B4572" s="54">
        <v>8127</v>
      </c>
      <c r="C4572" s="56" t="s">
        <v>23</v>
      </c>
      <c r="D4572" s="54" t="s">
        <v>4312</v>
      </c>
      <c r="E4572" s="54">
        <v>192</v>
      </c>
      <c r="F4572" s="54" t="s">
        <v>4195</v>
      </c>
      <c r="G4572" s="54">
        <v>2692513.5430000001</v>
      </c>
      <c r="H4572" s="54">
        <v>1240141.287</v>
      </c>
      <c r="I4572" s="54" t="s">
        <v>21</v>
      </c>
      <c r="J4572" s="55">
        <v>39630</v>
      </c>
    </row>
    <row r="4573" spans="1:10" x14ac:dyDescent="0.3">
      <c r="A4573" s="54" t="s">
        <v>4305</v>
      </c>
      <c r="B4573" s="54">
        <v>8127</v>
      </c>
      <c r="C4573" s="56" t="s">
        <v>23</v>
      </c>
      <c r="D4573" s="54" t="s">
        <v>4303</v>
      </c>
      <c r="E4573" s="54">
        <v>195</v>
      </c>
      <c r="F4573" s="54" t="s">
        <v>4195</v>
      </c>
      <c r="G4573" s="54">
        <v>2691866.0019999999</v>
      </c>
      <c r="H4573" s="54">
        <v>1243349.473</v>
      </c>
      <c r="I4573" s="54" t="s">
        <v>21</v>
      </c>
      <c r="J4573" s="55">
        <v>39630</v>
      </c>
    </row>
    <row r="4574" spans="1:10" x14ac:dyDescent="0.3">
      <c r="A4574" s="54" t="s">
        <v>4314</v>
      </c>
      <c r="B4574" s="54">
        <v>8132</v>
      </c>
      <c r="C4574" s="56" t="s">
        <v>23</v>
      </c>
      <c r="D4574" s="54" t="s">
        <v>4312</v>
      </c>
      <c r="E4574" s="54">
        <v>192</v>
      </c>
      <c r="F4574" s="54" t="s">
        <v>4195</v>
      </c>
      <c r="G4574" s="54">
        <v>2694472.273</v>
      </c>
      <c r="H4574" s="54">
        <v>1238733.923</v>
      </c>
      <c r="I4574" s="54" t="s">
        <v>21</v>
      </c>
      <c r="J4574" s="55">
        <v>39630</v>
      </c>
    </row>
    <row r="4575" spans="1:10" x14ac:dyDescent="0.3">
      <c r="A4575" s="54" t="s">
        <v>4304</v>
      </c>
      <c r="B4575" s="54">
        <v>8132</v>
      </c>
      <c r="C4575" s="56" t="s">
        <v>46</v>
      </c>
      <c r="D4575" s="54" t="s">
        <v>4312</v>
      </c>
      <c r="E4575" s="54">
        <v>192</v>
      </c>
      <c r="F4575" s="54" t="s">
        <v>4195</v>
      </c>
      <c r="G4575" s="54">
        <v>2694207.0290000001</v>
      </c>
      <c r="H4575" s="54">
        <v>1240770.3130000001</v>
      </c>
      <c r="I4575" s="54" t="s">
        <v>21</v>
      </c>
      <c r="J4575" s="55">
        <v>39630</v>
      </c>
    </row>
    <row r="4576" spans="1:10" x14ac:dyDescent="0.3">
      <c r="A4576" s="54" t="s">
        <v>4304</v>
      </c>
      <c r="B4576" s="54">
        <v>8132</v>
      </c>
      <c r="C4576" s="56" t="s">
        <v>46</v>
      </c>
      <c r="D4576" s="54" t="s">
        <v>4303</v>
      </c>
      <c r="E4576" s="54">
        <v>195</v>
      </c>
      <c r="F4576" s="54" t="s">
        <v>4195</v>
      </c>
      <c r="G4576" s="54">
        <v>2694107.0290000001</v>
      </c>
      <c r="H4576" s="54">
        <v>1241424.257</v>
      </c>
      <c r="I4576" s="54" t="s">
        <v>21</v>
      </c>
      <c r="J4576" s="55">
        <v>39630</v>
      </c>
    </row>
    <row r="4577" spans="1:10" x14ac:dyDescent="0.3">
      <c r="A4577" s="54" t="s">
        <v>4313</v>
      </c>
      <c r="B4577" s="54">
        <v>8133</v>
      </c>
      <c r="C4577" s="56" t="s">
        <v>23</v>
      </c>
      <c r="D4577" s="54" t="s">
        <v>4312</v>
      </c>
      <c r="E4577" s="54">
        <v>192</v>
      </c>
      <c r="F4577" s="54" t="s">
        <v>4195</v>
      </c>
      <c r="G4577" s="54">
        <v>2696630.9980000001</v>
      </c>
      <c r="H4577" s="54">
        <v>1238379.746</v>
      </c>
      <c r="I4577" s="54" t="s">
        <v>21</v>
      </c>
      <c r="J4577" s="55">
        <v>39630</v>
      </c>
    </row>
    <row r="4578" spans="1:10" x14ac:dyDescent="0.3">
      <c r="A4578" s="54" t="s">
        <v>4238</v>
      </c>
      <c r="B4578" s="54">
        <v>8134</v>
      </c>
      <c r="C4578" s="56" t="s">
        <v>23</v>
      </c>
      <c r="D4578" s="54" t="s">
        <v>4467</v>
      </c>
      <c r="E4578" s="54">
        <v>13</v>
      </c>
      <c r="F4578" s="54" t="s">
        <v>4195</v>
      </c>
      <c r="G4578" s="54">
        <v>2680696.736</v>
      </c>
      <c r="H4578" s="54">
        <v>1240684.9369999999</v>
      </c>
      <c r="I4578" s="54" t="s">
        <v>21</v>
      </c>
      <c r="J4578" s="55">
        <v>39630</v>
      </c>
    </row>
    <row r="4579" spans="1:10" x14ac:dyDescent="0.3">
      <c r="A4579" s="54" t="s">
        <v>4238</v>
      </c>
      <c r="B4579" s="54">
        <v>8134</v>
      </c>
      <c r="C4579" s="56" t="s">
        <v>23</v>
      </c>
      <c r="D4579" s="54" t="s">
        <v>4238</v>
      </c>
      <c r="E4579" s="54">
        <v>131</v>
      </c>
      <c r="F4579" s="54" t="s">
        <v>4195</v>
      </c>
      <c r="G4579" s="54">
        <v>2681911.3620000002</v>
      </c>
      <c r="H4579" s="54">
        <v>1240235.0460000001</v>
      </c>
      <c r="I4579" s="54" t="s">
        <v>21</v>
      </c>
      <c r="J4579" s="55">
        <v>39630</v>
      </c>
    </row>
    <row r="4580" spans="1:10" x14ac:dyDescent="0.3">
      <c r="A4580" s="54" t="s">
        <v>4238</v>
      </c>
      <c r="B4580" s="54">
        <v>8134</v>
      </c>
      <c r="C4580" s="56" t="s">
        <v>23</v>
      </c>
      <c r="D4580" s="54" t="s">
        <v>4233</v>
      </c>
      <c r="E4580" s="54">
        <v>261</v>
      </c>
      <c r="F4580" s="54" t="s">
        <v>4195</v>
      </c>
      <c r="G4580" s="54">
        <v>2682446.2540000002</v>
      </c>
      <c r="H4580" s="54">
        <v>1242376.564</v>
      </c>
      <c r="I4580" s="54" t="s">
        <v>21</v>
      </c>
      <c r="J4580" s="55">
        <v>39630</v>
      </c>
    </row>
    <row r="4581" spans="1:10" x14ac:dyDescent="0.3">
      <c r="A4581" s="54" t="s">
        <v>4356</v>
      </c>
      <c r="B4581" s="54">
        <v>8135</v>
      </c>
      <c r="C4581" s="56" t="s">
        <v>23</v>
      </c>
      <c r="D4581" s="54" t="s">
        <v>4356</v>
      </c>
      <c r="E4581" s="54">
        <v>136</v>
      </c>
      <c r="F4581" s="54" t="s">
        <v>4195</v>
      </c>
      <c r="G4581" s="54">
        <v>2682436.085</v>
      </c>
      <c r="H4581" s="54">
        <v>1237480.8929999999</v>
      </c>
      <c r="I4581" s="54" t="s">
        <v>21</v>
      </c>
      <c r="J4581" s="55">
        <v>39630</v>
      </c>
    </row>
    <row r="4582" spans="1:10" x14ac:dyDescent="0.3">
      <c r="A4582" s="54" t="s">
        <v>4217</v>
      </c>
      <c r="B4582" s="54">
        <v>8135</v>
      </c>
      <c r="C4582" s="56" t="s">
        <v>46</v>
      </c>
      <c r="D4582" s="54" t="s">
        <v>4212</v>
      </c>
      <c r="E4582" s="54">
        <v>295</v>
      </c>
      <c r="F4582" s="54" t="s">
        <v>4195</v>
      </c>
      <c r="G4582" s="54">
        <v>2685907.358</v>
      </c>
      <c r="H4582" s="54">
        <v>1233113.7420000001</v>
      </c>
      <c r="I4582" s="54" t="s">
        <v>21</v>
      </c>
      <c r="J4582" s="55">
        <v>39630</v>
      </c>
    </row>
    <row r="4583" spans="1:10" x14ac:dyDescent="0.3">
      <c r="A4583" s="54" t="s">
        <v>4216</v>
      </c>
      <c r="B4583" s="54">
        <v>8135</v>
      </c>
      <c r="C4583" s="56" t="s">
        <v>44</v>
      </c>
      <c r="D4583" s="54" t="s">
        <v>4212</v>
      </c>
      <c r="E4583" s="54">
        <v>295</v>
      </c>
      <c r="F4583" s="54" t="s">
        <v>4195</v>
      </c>
      <c r="G4583" s="54">
        <v>2684450.2620000001</v>
      </c>
      <c r="H4583" s="54">
        <v>1234754.683</v>
      </c>
      <c r="I4583" s="54" t="s">
        <v>21</v>
      </c>
      <c r="J4583" s="55">
        <v>39630</v>
      </c>
    </row>
    <row r="4584" spans="1:10" x14ac:dyDescent="0.3">
      <c r="A4584" s="54" t="s">
        <v>4352</v>
      </c>
      <c r="B4584" s="54">
        <v>8136</v>
      </c>
      <c r="C4584" s="56" t="s">
        <v>23</v>
      </c>
      <c r="D4584" s="54" t="s">
        <v>4351</v>
      </c>
      <c r="E4584" s="54">
        <v>141</v>
      </c>
      <c r="F4584" s="54" t="s">
        <v>4195</v>
      </c>
      <c r="G4584" s="54">
        <v>2684319.9049999998</v>
      </c>
      <c r="H4584" s="54">
        <v>1236967.456</v>
      </c>
      <c r="I4584" s="54" t="s">
        <v>21</v>
      </c>
      <c r="J4584" s="55">
        <v>39630</v>
      </c>
    </row>
    <row r="4585" spans="1:10" x14ac:dyDescent="0.3">
      <c r="A4585" s="54" t="s">
        <v>4237</v>
      </c>
      <c r="B4585" s="54">
        <v>8142</v>
      </c>
      <c r="C4585" s="56" t="s">
        <v>23</v>
      </c>
      <c r="D4585" s="54" t="s">
        <v>4249</v>
      </c>
      <c r="E4585" s="54">
        <v>242</v>
      </c>
      <c r="F4585" s="54" t="s">
        <v>4195</v>
      </c>
      <c r="G4585" s="54">
        <v>2677564.355</v>
      </c>
      <c r="H4585" s="54">
        <v>1245508.236</v>
      </c>
      <c r="I4585" s="54" t="s">
        <v>21</v>
      </c>
      <c r="J4585" s="55">
        <v>39630</v>
      </c>
    </row>
    <row r="4586" spans="1:10" x14ac:dyDescent="0.3">
      <c r="A4586" s="54" t="s">
        <v>4237</v>
      </c>
      <c r="B4586" s="54">
        <v>8142</v>
      </c>
      <c r="C4586" s="56" t="s">
        <v>23</v>
      </c>
      <c r="D4586" s="54" t="s">
        <v>4245</v>
      </c>
      <c r="E4586" s="54">
        <v>248</v>
      </c>
      <c r="F4586" s="54" t="s">
        <v>4195</v>
      </c>
      <c r="G4586" s="54">
        <v>2676760.7940000002</v>
      </c>
      <c r="H4586" s="54">
        <v>1246702.7890000001</v>
      </c>
      <c r="I4586" s="54" t="s">
        <v>21</v>
      </c>
      <c r="J4586" s="55">
        <v>39630</v>
      </c>
    </row>
    <row r="4587" spans="1:10" x14ac:dyDescent="0.3">
      <c r="A4587" s="54" t="s">
        <v>4237</v>
      </c>
      <c r="B4587" s="54">
        <v>8142</v>
      </c>
      <c r="C4587" s="56" t="s">
        <v>23</v>
      </c>
      <c r="D4587" s="54" t="s">
        <v>4233</v>
      </c>
      <c r="E4587" s="54">
        <v>261</v>
      </c>
      <c r="F4587" s="54" t="s">
        <v>4195</v>
      </c>
      <c r="G4587" s="54">
        <v>2677826.608</v>
      </c>
      <c r="H4587" s="54">
        <v>1246557.743</v>
      </c>
      <c r="I4587" s="54" t="s">
        <v>21</v>
      </c>
      <c r="J4587" s="55">
        <v>39630</v>
      </c>
    </row>
    <row r="4588" spans="1:10" x14ac:dyDescent="0.3">
      <c r="A4588" s="54" t="s">
        <v>4467</v>
      </c>
      <c r="B4588" s="54">
        <v>8143</v>
      </c>
      <c r="C4588" s="56" t="s">
        <v>23</v>
      </c>
      <c r="D4588" s="54" t="s">
        <v>4467</v>
      </c>
      <c r="E4588" s="54">
        <v>13</v>
      </c>
      <c r="F4588" s="54" t="s">
        <v>4195</v>
      </c>
      <c r="G4588" s="54">
        <v>2679441.38</v>
      </c>
      <c r="H4588" s="54">
        <v>1242625.82</v>
      </c>
      <c r="I4588" s="54" t="s">
        <v>21</v>
      </c>
      <c r="J4588" s="55">
        <v>39630</v>
      </c>
    </row>
    <row r="4589" spans="1:10" x14ac:dyDescent="0.3">
      <c r="A4589" s="54" t="s">
        <v>4236</v>
      </c>
      <c r="B4589" s="54">
        <v>8143</v>
      </c>
      <c r="C4589" s="56" t="s">
        <v>46</v>
      </c>
      <c r="D4589" s="54" t="s">
        <v>4467</v>
      </c>
      <c r="E4589" s="54">
        <v>13</v>
      </c>
      <c r="F4589" s="54" t="s">
        <v>4195</v>
      </c>
      <c r="G4589" s="54">
        <v>2679573.1889999998</v>
      </c>
      <c r="H4589" s="54">
        <v>1244717.8289999999</v>
      </c>
      <c r="I4589" s="54" t="s">
        <v>21</v>
      </c>
      <c r="J4589" s="55">
        <v>39630</v>
      </c>
    </row>
    <row r="4590" spans="1:10" x14ac:dyDescent="0.3">
      <c r="A4590" s="54" t="s">
        <v>4236</v>
      </c>
      <c r="B4590" s="54">
        <v>8143</v>
      </c>
      <c r="C4590" s="56" t="s">
        <v>46</v>
      </c>
      <c r="D4590" s="54" t="s">
        <v>4245</v>
      </c>
      <c r="E4590" s="54">
        <v>248</v>
      </c>
      <c r="F4590" s="54" t="s">
        <v>4195</v>
      </c>
      <c r="G4590" s="54">
        <v>2679130.875</v>
      </c>
      <c r="H4590" s="54">
        <v>1245273.1340000001</v>
      </c>
      <c r="I4590" s="54" t="s">
        <v>21</v>
      </c>
      <c r="J4590" s="55">
        <v>39630</v>
      </c>
    </row>
    <row r="4591" spans="1:10" x14ac:dyDescent="0.3">
      <c r="A4591" s="54" t="s">
        <v>4236</v>
      </c>
      <c r="B4591" s="54">
        <v>8143</v>
      </c>
      <c r="C4591" s="56" t="s">
        <v>46</v>
      </c>
      <c r="D4591" s="54" t="s">
        <v>4233</v>
      </c>
      <c r="E4591" s="54">
        <v>261</v>
      </c>
      <c r="F4591" s="54" t="s">
        <v>4195</v>
      </c>
      <c r="G4591" s="54">
        <v>2679593.696</v>
      </c>
      <c r="H4591" s="54">
        <v>1244844.943</v>
      </c>
      <c r="I4591" s="54" t="s">
        <v>21</v>
      </c>
      <c r="J4591" s="55">
        <v>39630</v>
      </c>
    </row>
    <row r="4592" spans="1:10" x14ac:dyDescent="0.3">
      <c r="A4592" s="54" t="s">
        <v>4235</v>
      </c>
      <c r="B4592" s="54">
        <v>8152</v>
      </c>
      <c r="C4592" s="56" t="s">
        <v>23</v>
      </c>
      <c r="D4592" s="54" t="s">
        <v>4419</v>
      </c>
      <c r="E4592" s="54">
        <v>66</v>
      </c>
      <c r="F4592" s="54" t="s">
        <v>4195</v>
      </c>
      <c r="G4592" s="54">
        <v>2684770.1660000002</v>
      </c>
      <c r="H4592" s="54">
        <v>1254137.439</v>
      </c>
      <c r="I4592" s="54" t="s">
        <v>21</v>
      </c>
      <c r="J4592" s="55">
        <v>39630</v>
      </c>
    </row>
    <row r="4593" spans="1:10" x14ac:dyDescent="0.3">
      <c r="A4593" s="54" t="s">
        <v>4235</v>
      </c>
      <c r="B4593" s="54">
        <v>8152</v>
      </c>
      <c r="C4593" s="56" t="s">
        <v>23</v>
      </c>
      <c r="D4593" s="54" t="s">
        <v>4386</v>
      </c>
      <c r="E4593" s="54">
        <v>97</v>
      </c>
      <c r="F4593" s="54" t="s">
        <v>4195</v>
      </c>
      <c r="G4593" s="54">
        <v>2684193.2420000001</v>
      </c>
      <c r="H4593" s="54">
        <v>1254236.108</v>
      </c>
      <c r="I4593" s="54" t="s">
        <v>21</v>
      </c>
      <c r="J4593" s="55">
        <v>39630</v>
      </c>
    </row>
    <row r="4594" spans="1:10" x14ac:dyDescent="0.3">
      <c r="A4594" s="54" t="s">
        <v>4235</v>
      </c>
      <c r="B4594" s="54">
        <v>8152</v>
      </c>
      <c r="C4594" s="56" t="s">
        <v>23</v>
      </c>
      <c r="D4594" s="54" t="s">
        <v>4233</v>
      </c>
      <c r="E4594" s="54">
        <v>261</v>
      </c>
      <c r="F4594" s="54" t="s">
        <v>4195</v>
      </c>
      <c r="G4594" s="54">
        <v>2684131.6120000002</v>
      </c>
      <c r="H4594" s="54">
        <v>1253847.2819999999</v>
      </c>
      <c r="I4594" s="54" t="s">
        <v>21</v>
      </c>
      <c r="J4594" s="55">
        <v>39630</v>
      </c>
    </row>
    <row r="4595" spans="1:10" x14ac:dyDescent="0.3">
      <c r="A4595" s="54" t="s">
        <v>4420</v>
      </c>
      <c r="B4595" s="54">
        <v>8152</v>
      </c>
      <c r="C4595" s="56" t="s">
        <v>46</v>
      </c>
      <c r="D4595" s="54" t="s">
        <v>4419</v>
      </c>
      <c r="E4595" s="54">
        <v>66</v>
      </c>
      <c r="F4595" s="54" t="s">
        <v>4195</v>
      </c>
      <c r="G4595" s="54">
        <v>2684888.3020000001</v>
      </c>
      <c r="H4595" s="54">
        <v>1252833.389</v>
      </c>
      <c r="I4595" s="54" t="s">
        <v>21</v>
      </c>
      <c r="J4595" s="55">
        <v>39630</v>
      </c>
    </row>
    <row r="4596" spans="1:10" x14ac:dyDescent="0.3">
      <c r="A4596" s="54" t="s">
        <v>4419</v>
      </c>
      <c r="B4596" s="54">
        <v>8152</v>
      </c>
      <c r="C4596" s="56" t="s">
        <v>54</v>
      </c>
      <c r="D4596" s="54" t="s">
        <v>4419</v>
      </c>
      <c r="E4596" s="54">
        <v>66</v>
      </c>
      <c r="F4596" s="54" t="s">
        <v>4195</v>
      </c>
      <c r="G4596" s="54">
        <v>2686320.8620000002</v>
      </c>
      <c r="H4596" s="54">
        <v>1253818.487</v>
      </c>
      <c r="I4596" s="54" t="s">
        <v>21</v>
      </c>
      <c r="J4596" s="55">
        <v>39630</v>
      </c>
    </row>
    <row r="4597" spans="1:10" x14ac:dyDescent="0.3">
      <c r="A4597" s="54" t="s">
        <v>4386</v>
      </c>
      <c r="B4597" s="54">
        <v>8153</v>
      </c>
      <c r="C4597" s="56" t="s">
        <v>23</v>
      </c>
      <c r="D4597" s="54" t="s">
        <v>4386</v>
      </c>
      <c r="E4597" s="54">
        <v>97</v>
      </c>
      <c r="F4597" s="54" t="s">
        <v>4195</v>
      </c>
      <c r="G4597" s="54">
        <v>2682181.628</v>
      </c>
      <c r="H4597" s="54">
        <v>1255867.443</v>
      </c>
      <c r="I4597" s="54" t="s">
        <v>21</v>
      </c>
      <c r="J4597" s="55">
        <v>39630</v>
      </c>
    </row>
    <row r="4598" spans="1:10" x14ac:dyDescent="0.3">
      <c r="A4598" s="54" t="s">
        <v>4395</v>
      </c>
      <c r="B4598" s="54">
        <v>8154</v>
      </c>
      <c r="C4598" s="56" t="s">
        <v>23</v>
      </c>
      <c r="D4598" s="54" t="s">
        <v>4394</v>
      </c>
      <c r="E4598" s="54">
        <v>92</v>
      </c>
      <c r="F4598" s="54" t="s">
        <v>4195</v>
      </c>
      <c r="G4598" s="54">
        <v>2681877.1469999999</v>
      </c>
      <c r="H4598" s="54">
        <v>1259410.183</v>
      </c>
      <c r="I4598" s="54" t="s">
        <v>21</v>
      </c>
      <c r="J4598" s="55">
        <v>39630</v>
      </c>
    </row>
    <row r="4599" spans="1:10" x14ac:dyDescent="0.3">
      <c r="A4599" s="54" t="s">
        <v>4398</v>
      </c>
      <c r="B4599" s="54">
        <v>8155</v>
      </c>
      <c r="C4599" s="56" t="s">
        <v>54</v>
      </c>
      <c r="D4599" s="54" t="s">
        <v>4380</v>
      </c>
      <c r="E4599" s="54">
        <v>90</v>
      </c>
      <c r="F4599" s="54" t="s">
        <v>4195</v>
      </c>
      <c r="G4599" s="54">
        <v>2677833.7570000002</v>
      </c>
      <c r="H4599" s="54">
        <v>1257920.1499999999</v>
      </c>
      <c r="I4599" s="54" t="s">
        <v>21</v>
      </c>
      <c r="J4599" s="55">
        <v>41214</v>
      </c>
    </row>
    <row r="4600" spans="1:10" x14ac:dyDescent="0.3">
      <c r="A4600" s="54" t="s">
        <v>4380</v>
      </c>
      <c r="B4600" s="54">
        <v>8155</v>
      </c>
      <c r="C4600" s="56" t="s">
        <v>23</v>
      </c>
      <c r="D4600" s="54" t="s">
        <v>4399</v>
      </c>
      <c r="E4600" s="54">
        <v>89</v>
      </c>
      <c r="F4600" s="54" t="s">
        <v>4195</v>
      </c>
      <c r="G4600" s="54">
        <v>2678501.9339999999</v>
      </c>
      <c r="H4600" s="54">
        <v>1260577.155</v>
      </c>
      <c r="I4600" s="54" t="s">
        <v>21</v>
      </c>
      <c r="J4600" s="55">
        <v>39630</v>
      </c>
    </row>
    <row r="4601" spans="1:10" x14ac:dyDescent="0.3">
      <c r="A4601" s="54" t="s">
        <v>4380</v>
      </c>
      <c r="B4601" s="54">
        <v>8155</v>
      </c>
      <c r="C4601" s="56" t="s">
        <v>23</v>
      </c>
      <c r="D4601" s="54" t="s">
        <v>4380</v>
      </c>
      <c r="E4601" s="54">
        <v>90</v>
      </c>
      <c r="F4601" s="54" t="s">
        <v>4195</v>
      </c>
      <c r="G4601" s="54">
        <v>2678996.037</v>
      </c>
      <c r="H4601" s="54">
        <v>1258961.08</v>
      </c>
      <c r="I4601" s="54" t="s">
        <v>21</v>
      </c>
      <c r="J4601" s="55">
        <v>39630</v>
      </c>
    </row>
    <row r="4602" spans="1:10" x14ac:dyDescent="0.3">
      <c r="A4602" s="54" t="s">
        <v>4380</v>
      </c>
      <c r="B4602" s="54">
        <v>8155</v>
      </c>
      <c r="C4602" s="56" t="s">
        <v>23</v>
      </c>
      <c r="D4602" s="54" t="s">
        <v>4378</v>
      </c>
      <c r="E4602" s="54">
        <v>101</v>
      </c>
      <c r="F4602" s="54" t="s">
        <v>4195</v>
      </c>
      <c r="G4602" s="54">
        <v>2678068.0320000001</v>
      </c>
      <c r="H4602" s="54">
        <v>1260585.166</v>
      </c>
      <c r="I4602" s="54" t="s">
        <v>21</v>
      </c>
      <c r="J4602" s="55">
        <v>39630</v>
      </c>
    </row>
    <row r="4603" spans="1:10" x14ac:dyDescent="0.3">
      <c r="A4603" s="54" t="s">
        <v>4397</v>
      </c>
      <c r="B4603" s="54">
        <v>8156</v>
      </c>
      <c r="C4603" s="56" t="s">
        <v>23</v>
      </c>
      <c r="D4603" s="54" t="s">
        <v>4380</v>
      </c>
      <c r="E4603" s="54">
        <v>90</v>
      </c>
      <c r="F4603" s="54" t="s">
        <v>4195</v>
      </c>
      <c r="G4603" s="54">
        <v>2679974.9909999999</v>
      </c>
      <c r="H4603" s="54">
        <v>1257190.672</v>
      </c>
      <c r="I4603" s="54" t="s">
        <v>21</v>
      </c>
      <c r="J4603" s="55">
        <v>39630</v>
      </c>
    </row>
    <row r="4604" spans="1:10" x14ac:dyDescent="0.3">
      <c r="A4604" s="54" t="s">
        <v>4404</v>
      </c>
      <c r="B4604" s="54">
        <v>8157</v>
      </c>
      <c r="C4604" s="56" t="s">
        <v>23</v>
      </c>
      <c r="D4604" s="54" t="s">
        <v>4404</v>
      </c>
      <c r="E4604" s="54">
        <v>86</v>
      </c>
      <c r="F4604" s="54" t="s">
        <v>4195</v>
      </c>
      <c r="G4604" s="54">
        <v>2676629.0279999999</v>
      </c>
      <c r="H4604" s="54">
        <v>1258813.9080000001</v>
      </c>
      <c r="I4604" s="54" t="s">
        <v>21</v>
      </c>
      <c r="J4604" s="55">
        <v>39630</v>
      </c>
    </row>
    <row r="4605" spans="1:10" x14ac:dyDescent="0.3">
      <c r="A4605" s="54" t="s">
        <v>4390</v>
      </c>
      <c r="B4605" s="54">
        <v>8158</v>
      </c>
      <c r="C4605" s="56" t="s">
        <v>23</v>
      </c>
      <c r="D4605" s="54" t="s">
        <v>4409</v>
      </c>
      <c r="E4605" s="54">
        <v>82</v>
      </c>
      <c r="F4605" s="54" t="s">
        <v>4195</v>
      </c>
      <c r="G4605" s="54">
        <v>2672662.926</v>
      </c>
      <c r="H4605" s="54">
        <v>1259416.4569999999</v>
      </c>
      <c r="I4605" s="54" t="s">
        <v>21</v>
      </c>
      <c r="J4605" s="55">
        <v>39630</v>
      </c>
    </row>
    <row r="4606" spans="1:10" x14ac:dyDescent="0.3">
      <c r="A4606" s="54" t="s">
        <v>4390</v>
      </c>
      <c r="B4606" s="54">
        <v>8158</v>
      </c>
      <c r="C4606" s="56" t="s">
        <v>23</v>
      </c>
      <c r="D4606" s="54" t="s">
        <v>4390</v>
      </c>
      <c r="E4606" s="54">
        <v>95</v>
      </c>
      <c r="F4606" s="54" t="s">
        <v>4195</v>
      </c>
      <c r="G4606" s="54">
        <v>2674193.145</v>
      </c>
      <c r="H4606" s="54">
        <v>1258787.2819999999</v>
      </c>
      <c r="I4606" s="54" t="s">
        <v>21</v>
      </c>
      <c r="J4606" s="55">
        <v>39630</v>
      </c>
    </row>
    <row r="4607" spans="1:10" x14ac:dyDescent="0.3">
      <c r="A4607" s="54" t="s">
        <v>4378</v>
      </c>
      <c r="B4607" s="54">
        <v>8162</v>
      </c>
      <c r="C4607" s="56" t="s">
        <v>23</v>
      </c>
      <c r="D4607" s="54" t="s">
        <v>4401</v>
      </c>
      <c r="E4607" s="54">
        <v>88</v>
      </c>
      <c r="F4607" s="54" t="s">
        <v>4195</v>
      </c>
      <c r="G4607" s="54">
        <v>2676707.5290000001</v>
      </c>
      <c r="H4607" s="54">
        <v>1262729.2760000001</v>
      </c>
      <c r="I4607" s="54" t="s">
        <v>21</v>
      </c>
      <c r="J4607" s="55">
        <v>39630</v>
      </c>
    </row>
    <row r="4608" spans="1:10" x14ac:dyDescent="0.3">
      <c r="A4608" s="54" t="s">
        <v>4378</v>
      </c>
      <c r="B4608" s="54">
        <v>8162</v>
      </c>
      <c r="C4608" s="56" t="s">
        <v>23</v>
      </c>
      <c r="D4608" s="54" t="s">
        <v>4378</v>
      </c>
      <c r="E4608" s="54">
        <v>101</v>
      </c>
      <c r="F4608" s="54" t="s">
        <v>4195</v>
      </c>
      <c r="G4608" s="54">
        <v>2675973.9040000001</v>
      </c>
      <c r="H4608" s="54">
        <v>1261466.862</v>
      </c>
      <c r="I4608" s="54" t="s">
        <v>21</v>
      </c>
      <c r="J4608" s="55">
        <v>39630</v>
      </c>
    </row>
    <row r="4609" spans="1:10" x14ac:dyDescent="0.3">
      <c r="A4609" s="54" t="s">
        <v>4379</v>
      </c>
      <c r="B4609" s="54">
        <v>8162</v>
      </c>
      <c r="C4609" s="56" t="s">
        <v>54</v>
      </c>
      <c r="D4609" s="54" t="s">
        <v>4378</v>
      </c>
      <c r="E4609" s="54">
        <v>101</v>
      </c>
      <c r="F4609" s="54" t="s">
        <v>4195</v>
      </c>
      <c r="G4609" s="54">
        <v>2674497.378</v>
      </c>
      <c r="H4609" s="54">
        <v>1260168.2509999999</v>
      </c>
      <c r="I4609" s="54" t="s">
        <v>21</v>
      </c>
      <c r="J4609" s="55">
        <v>40664</v>
      </c>
    </row>
    <row r="4610" spans="1:10" x14ac:dyDescent="0.3">
      <c r="A4610" s="54" t="s">
        <v>4402</v>
      </c>
      <c r="B4610" s="54">
        <v>8164</v>
      </c>
      <c r="C4610" s="56" t="s">
        <v>23</v>
      </c>
      <c r="D4610" s="54" t="s">
        <v>4402</v>
      </c>
      <c r="E4610" s="54">
        <v>81</v>
      </c>
      <c r="F4610" s="54" t="s">
        <v>4195</v>
      </c>
      <c r="G4610" s="54">
        <v>2674334.33</v>
      </c>
      <c r="H4610" s="54">
        <v>1264692.6440000001</v>
      </c>
      <c r="I4610" s="54" t="s">
        <v>21</v>
      </c>
      <c r="J4610" s="55">
        <v>39630</v>
      </c>
    </row>
    <row r="4611" spans="1:10" x14ac:dyDescent="0.3">
      <c r="A4611" s="54" t="s">
        <v>4402</v>
      </c>
      <c r="B4611" s="54">
        <v>8164</v>
      </c>
      <c r="C4611" s="56" t="s">
        <v>23</v>
      </c>
      <c r="D4611" s="54" t="s">
        <v>4401</v>
      </c>
      <c r="E4611" s="54">
        <v>88</v>
      </c>
      <c r="F4611" s="54" t="s">
        <v>4195</v>
      </c>
      <c r="G4611" s="54">
        <v>2677024.7689999999</v>
      </c>
      <c r="H4611" s="54">
        <v>1263070.5759999999</v>
      </c>
      <c r="I4611" s="54" t="s">
        <v>21</v>
      </c>
      <c r="J4611" s="55">
        <v>39630</v>
      </c>
    </row>
    <row r="4612" spans="1:10" x14ac:dyDescent="0.3">
      <c r="A4612" s="54" t="s">
        <v>4393</v>
      </c>
      <c r="B4612" s="54">
        <v>8165</v>
      </c>
      <c r="C4612" s="56" t="s">
        <v>46</v>
      </c>
      <c r="D4612" s="54" t="s">
        <v>4393</v>
      </c>
      <c r="E4612" s="54">
        <v>93</v>
      </c>
      <c r="F4612" s="54" t="s">
        <v>4195</v>
      </c>
      <c r="G4612" s="54">
        <v>2672865.8130000001</v>
      </c>
      <c r="H4612" s="54">
        <v>1261923.3629999999</v>
      </c>
      <c r="I4612" s="54" t="s">
        <v>21</v>
      </c>
      <c r="J4612" s="55">
        <v>39630</v>
      </c>
    </row>
    <row r="4613" spans="1:10" x14ac:dyDescent="0.3">
      <c r="A4613" s="54" t="s">
        <v>4385</v>
      </c>
      <c r="B4613" s="54">
        <v>8165</v>
      </c>
      <c r="C4613" s="56" t="s">
        <v>44</v>
      </c>
      <c r="D4613" s="54" t="s">
        <v>4385</v>
      </c>
      <c r="E4613" s="54">
        <v>98</v>
      </c>
      <c r="F4613" s="54" t="s">
        <v>4195</v>
      </c>
      <c r="G4613" s="54">
        <v>2671774.79</v>
      </c>
      <c r="H4613" s="54">
        <v>1260835.463</v>
      </c>
      <c r="I4613" s="54" t="s">
        <v>21</v>
      </c>
      <c r="J4613" s="55">
        <v>39630</v>
      </c>
    </row>
    <row r="4614" spans="1:10" x14ac:dyDescent="0.3">
      <c r="A4614" s="54" t="s">
        <v>4384</v>
      </c>
      <c r="B4614" s="54">
        <v>8165</v>
      </c>
      <c r="C4614" s="56" t="s">
        <v>23</v>
      </c>
      <c r="D4614" s="54" t="s">
        <v>4384</v>
      </c>
      <c r="E4614" s="54">
        <v>99</v>
      </c>
      <c r="F4614" s="54" t="s">
        <v>4195</v>
      </c>
      <c r="G4614" s="54">
        <v>2673974.264</v>
      </c>
      <c r="H4614" s="54">
        <v>1261443.2450000001</v>
      </c>
      <c r="I4614" s="54" t="s">
        <v>21</v>
      </c>
      <c r="J4614" s="55">
        <v>39630</v>
      </c>
    </row>
    <row r="4615" spans="1:10" x14ac:dyDescent="0.3">
      <c r="A4615" s="54" t="s">
        <v>4396</v>
      </c>
      <c r="B4615" s="54">
        <v>8166</v>
      </c>
      <c r="C4615" s="56" t="s">
        <v>23</v>
      </c>
      <c r="D4615" s="54" t="s">
        <v>4396</v>
      </c>
      <c r="E4615" s="54">
        <v>91</v>
      </c>
      <c r="F4615" s="54" t="s">
        <v>4195</v>
      </c>
      <c r="G4615" s="54">
        <v>2670526.5589999999</v>
      </c>
      <c r="H4615" s="54">
        <v>1261101.693</v>
      </c>
      <c r="I4615" s="54" t="s">
        <v>21</v>
      </c>
      <c r="J4615" s="55">
        <v>39630</v>
      </c>
    </row>
    <row r="4616" spans="1:10" x14ac:dyDescent="0.3">
      <c r="A4616" s="54" t="s">
        <v>4400</v>
      </c>
      <c r="B4616" s="54">
        <v>8172</v>
      </c>
      <c r="C4616" s="56" t="s">
        <v>23</v>
      </c>
      <c r="D4616" s="54" t="s">
        <v>4399</v>
      </c>
      <c r="E4616" s="54">
        <v>89</v>
      </c>
      <c r="F4616" s="54" t="s">
        <v>4195</v>
      </c>
      <c r="G4616" s="54">
        <v>2680043.963</v>
      </c>
      <c r="H4616" s="54">
        <v>1260671.361</v>
      </c>
      <c r="I4616" s="54" t="s">
        <v>21</v>
      </c>
      <c r="J4616" s="55">
        <v>39630</v>
      </c>
    </row>
    <row r="4617" spans="1:10" x14ac:dyDescent="0.3">
      <c r="A4617" s="54" t="s">
        <v>4401</v>
      </c>
      <c r="B4617" s="54">
        <v>8173</v>
      </c>
      <c r="C4617" s="56" t="s">
        <v>23</v>
      </c>
      <c r="D4617" s="54" t="s">
        <v>4401</v>
      </c>
      <c r="E4617" s="54">
        <v>88</v>
      </c>
      <c r="F4617" s="54" t="s">
        <v>4195</v>
      </c>
      <c r="G4617" s="54">
        <v>2678111.497</v>
      </c>
      <c r="H4617" s="54">
        <v>1262265.9339999999</v>
      </c>
      <c r="I4617" s="54" t="s">
        <v>21</v>
      </c>
      <c r="J4617" s="55">
        <v>39630</v>
      </c>
    </row>
    <row r="4618" spans="1:10" x14ac:dyDescent="0.3">
      <c r="A4618" s="54" t="s">
        <v>4383</v>
      </c>
      <c r="B4618" s="54">
        <v>8174</v>
      </c>
      <c r="C4618" s="56" t="s">
        <v>23</v>
      </c>
      <c r="D4618" s="54" t="s">
        <v>4401</v>
      </c>
      <c r="E4618" s="54">
        <v>88</v>
      </c>
      <c r="F4618" s="54" t="s">
        <v>4195</v>
      </c>
      <c r="G4618" s="54">
        <v>2677978.9449999998</v>
      </c>
      <c r="H4618" s="54">
        <v>1263866.1470000001</v>
      </c>
      <c r="I4618" s="54" t="s">
        <v>21</v>
      </c>
      <c r="J4618" s="55">
        <v>39630</v>
      </c>
    </row>
    <row r="4619" spans="1:10" x14ac:dyDescent="0.3">
      <c r="A4619" s="54" t="s">
        <v>4383</v>
      </c>
      <c r="B4619" s="54">
        <v>8174</v>
      </c>
      <c r="C4619" s="56" t="s">
        <v>23</v>
      </c>
      <c r="D4619" s="54" t="s">
        <v>4381</v>
      </c>
      <c r="E4619" s="54">
        <v>100</v>
      </c>
      <c r="F4619" s="54" t="s">
        <v>4195</v>
      </c>
      <c r="G4619" s="54">
        <v>2677659.568</v>
      </c>
      <c r="H4619" s="54">
        <v>1264538.2679999999</v>
      </c>
      <c r="I4619" s="54" t="s">
        <v>21</v>
      </c>
      <c r="J4619" s="55">
        <v>39630</v>
      </c>
    </row>
    <row r="4620" spans="1:10" x14ac:dyDescent="0.3">
      <c r="A4620" s="54" t="s">
        <v>4382</v>
      </c>
      <c r="B4620" s="54">
        <v>8175</v>
      </c>
      <c r="C4620" s="56" t="s">
        <v>23</v>
      </c>
      <c r="D4620" s="54" t="s">
        <v>4381</v>
      </c>
      <c r="E4620" s="54">
        <v>100</v>
      </c>
      <c r="F4620" s="54" t="s">
        <v>4195</v>
      </c>
      <c r="G4620" s="54">
        <v>2677960.1889999998</v>
      </c>
      <c r="H4620" s="54">
        <v>1266855.6580000001</v>
      </c>
      <c r="I4620" s="54" t="s">
        <v>21</v>
      </c>
      <c r="J4620" s="55">
        <v>39630</v>
      </c>
    </row>
    <row r="4621" spans="1:10" x14ac:dyDescent="0.3">
      <c r="A4621" s="54" t="s">
        <v>4411</v>
      </c>
      <c r="B4621" s="54">
        <v>8180</v>
      </c>
      <c r="C4621" s="56" t="s">
        <v>23</v>
      </c>
      <c r="D4621" s="54" t="s">
        <v>4436</v>
      </c>
      <c r="E4621" s="54">
        <v>51</v>
      </c>
      <c r="F4621" s="54" t="s">
        <v>4195</v>
      </c>
      <c r="G4621" s="54">
        <v>2684806.9139999999</v>
      </c>
      <c r="H4621" s="54">
        <v>1262781.4029999999</v>
      </c>
      <c r="I4621" s="54" t="s">
        <v>21</v>
      </c>
      <c r="J4621" s="55">
        <v>39630</v>
      </c>
    </row>
    <row r="4622" spans="1:10" x14ac:dyDescent="0.3">
      <c r="A4622" s="54" t="s">
        <v>4411</v>
      </c>
      <c r="B4622" s="54">
        <v>8180</v>
      </c>
      <c r="C4622" s="56" t="s">
        <v>23</v>
      </c>
      <c r="D4622" s="54" t="s">
        <v>4411</v>
      </c>
      <c r="E4622" s="54">
        <v>53</v>
      </c>
      <c r="F4622" s="54" t="s">
        <v>4195</v>
      </c>
      <c r="G4622" s="54">
        <v>2683359.449</v>
      </c>
      <c r="H4622" s="54">
        <v>1265024.3559999999</v>
      </c>
      <c r="I4622" s="54" t="s">
        <v>21</v>
      </c>
      <c r="J4622" s="55">
        <v>39630</v>
      </c>
    </row>
    <row r="4623" spans="1:10" x14ac:dyDescent="0.3">
      <c r="A4623" s="54" t="s">
        <v>4411</v>
      </c>
      <c r="B4623" s="54">
        <v>8180</v>
      </c>
      <c r="C4623" s="56" t="s">
        <v>23</v>
      </c>
      <c r="D4623" s="54" t="s">
        <v>4410</v>
      </c>
      <c r="E4623" s="54">
        <v>72</v>
      </c>
      <c r="F4623" s="54" t="s">
        <v>4195</v>
      </c>
      <c r="G4623" s="54">
        <v>2685078.719</v>
      </c>
      <c r="H4623" s="54">
        <v>1262421.125</v>
      </c>
      <c r="I4623" s="54" t="s">
        <v>21</v>
      </c>
      <c r="J4623" s="55">
        <v>39630</v>
      </c>
    </row>
    <row r="4624" spans="1:10" x14ac:dyDescent="0.3">
      <c r="A4624" s="54" t="s">
        <v>4426</v>
      </c>
      <c r="B4624" s="54">
        <v>8181</v>
      </c>
      <c r="C4624" s="56" t="s">
        <v>23</v>
      </c>
      <c r="D4624" s="54" t="s">
        <v>4426</v>
      </c>
      <c r="E4624" s="54">
        <v>60</v>
      </c>
      <c r="F4624" s="54" t="s">
        <v>4195</v>
      </c>
      <c r="G4624" s="54">
        <v>2680024.7620000001</v>
      </c>
      <c r="H4624" s="54">
        <v>1262462.129</v>
      </c>
      <c r="I4624" s="54" t="s">
        <v>21</v>
      </c>
      <c r="J4624" s="55">
        <v>39630</v>
      </c>
    </row>
    <row r="4625" spans="1:10" x14ac:dyDescent="0.3">
      <c r="A4625" s="54" t="s">
        <v>4427</v>
      </c>
      <c r="B4625" s="54">
        <v>8182</v>
      </c>
      <c r="C4625" s="56" t="s">
        <v>23</v>
      </c>
      <c r="D4625" s="54" t="s">
        <v>4427</v>
      </c>
      <c r="E4625" s="54">
        <v>59</v>
      </c>
      <c r="F4625" s="54" t="s">
        <v>4195</v>
      </c>
      <c r="G4625" s="54">
        <v>2680564.977</v>
      </c>
      <c r="H4625" s="54">
        <v>1264693.672</v>
      </c>
      <c r="I4625" s="54" t="s">
        <v>21</v>
      </c>
      <c r="J4625" s="55">
        <v>39630</v>
      </c>
    </row>
    <row r="4626" spans="1:10" x14ac:dyDescent="0.3">
      <c r="A4626" s="54" t="s">
        <v>4436</v>
      </c>
      <c r="B4626" s="54">
        <v>8184</v>
      </c>
      <c r="C4626" s="56" t="s">
        <v>23</v>
      </c>
      <c r="D4626" s="54" t="s">
        <v>4436</v>
      </c>
      <c r="E4626" s="54">
        <v>51</v>
      </c>
      <c r="F4626" s="54" t="s">
        <v>4195</v>
      </c>
      <c r="G4626" s="54">
        <v>2683382.6230000001</v>
      </c>
      <c r="H4626" s="54">
        <v>1261738.649</v>
      </c>
      <c r="I4626" s="54" t="s">
        <v>21</v>
      </c>
      <c r="J4626" s="55">
        <v>39630</v>
      </c>
    </row>
    <row r="4627" spans="1:10" x14ac:dyDescent="0.3">
      <c r="A4627" s="54" t="s">
        <v>4410</v>
      </c>
      <c r="B4627" s="54">
        <v>8185</v>
      </c>
      <c r="C4627" s="56" t="s">
        <v>23</v>
      </c>
      <c r="D4627" s="54" t="s">
        <v>4410</v>
      </c>
      <c r="E4627" s="54">
        <v>72</v>
      </c>
      <c r="F4627" s="54" t="s">
        <v>4195</v>
      </c>
      <c r="G4627" s="54">
        <v>2684389.023</v>
      </c>
      <c r="H4627" s="54">
        <v>1259634.8810000001</v>
      </c>
      <c r="I4627" s="54" t="s">
        <v>21</v>
      </c>
      <c r="J4627" s="55">
        <v>39630</v>
      </c>
    </row>
    <row r="4628" spans="1:10" x14ac:dyDescent="0.3">
      <c r="A4628" s="54" t="s">
        <v>4377</v>
      </c>
      <c r="B4628" s="54">
        <v>8187</v>
      </c>
      <c r="C4628" s="56" t="s">
        <v>23</v>
      </c>
      <c r="D4628" s="54" t="s">
        <v>4377</v>
      </c>
      <c r="E4628" s="54">
        <v>102</v>
      </c>
      <c r="F4628" s="54" t="s">
        <v>4195</v>
      </c>
      <c r="G4628" s="54">
        <v>2675486.9939999999</v>
      </c>
      <c r="H4628" s="54">
        <v>1267459.923</v>
      </c>
      <c r="I4628" s="54" t="s">
        <v>21</v>
      </c>
      <c r="J4628" s="55">
        <v>39630</v>
      </c>
    </row>
    <row r="4629" spans="1:10" x14ac:dyDescent="0.3">
      <c r="A4629" s="54" t="s">
        <v>4428</v>
      </c>
      <c r="B4629" s="54">
        <v>8192</v>
      </c>
      <c r="C4629" s="56" t="s">
        <v>23</v>
      </c>
      <c r="D4629" s="54" t="s">
        <v>4411</v>
      </c>
      <c r="E4629" s="54">
        <v>53</v>
      </c>
      <c r="F4629" s="54" t="s">
        <v>4195</v>
      </c>
      <c r="G4629" s="54">
        <v>2681743.997</v>
      </c>
      <c r="H4629" s="54">
        <v>1267043.736</v>
      </c>
      <c r="I4629" s="54" t="s">
        <v>21</v>
      </c>
      <c r="J4629" s="55">
        <v>39630</v>
      </c>
    </row>
    <row r="4630" spans="1:10" x14ac:dyDescent="0.3">
      <c r="A4630" s="54" t="s">
        <v>4428</v>
      </c>
      <c r="B4630" s="54">
        <v>8192</v>
      </c>
      <c r="C4630" s="56" t="s">
        <v>23</v>
      </c>
      <c r="D4630" s="54" t="s">
        <v>4428</v>
      </c>
      <c r="E4630" s="54">
        <v>58</v>
      </c>
      <c r="F4630" s="54" t="s">
        <v>4195</v>
      </c>
      <c r="G4630" s="54">
        <v>2680061.0070000002</v>
      </c>
      <c r="H4630" s="54">
        <v>1267726.024</v>
      </c>
      <c r="I4630" s="54" t="s">
        <v>21</v>
      </c>
      <c r="J4630" s="55">
        <v>39630</v>
      </c>
    </row>
    <row r="4631" spans="1:10" x14ac:dyDescent="0.3">
      <c r="A4631" s="54" t="s">
        <v>4428</v>
      </c>
      <c r="B4631" s="54">
        <v>8192</v>
      </c>
      <c r="C4631" s="56" t="s">
        <v>23</v>
      </c>
      <c r="D4631" s="54" t="s">
        <v>4427</v>
      </c>
      <c r="E4631" s="54">
        <v>59</v>
      </c>
      <c r="F4631" s="54" t="s">
        <v>4195</v>
      </c>
      <c r="G4631" s="54">
        <v>2679864.409</v>
      </c>
      <c r="H4631" s="54">
        <v>1265946.845</v>
      </c>
      <c r="I4631" s="54" t="s">
        <v>21</v>
      </c>
      <c r="J4631" s="55">
        <v>39630</v>
      </c>
    </row>
    <row r="4632" spans="1:10" x14ac:dyDescent="0.3">
      <c r="A4632" s="54" t="s">
        <v>4430</v>
      </c>
      <c r="B4632" s="54">
        <v>8192</v>
      </c>
      <c r="C4632" s="56" t="s">
        <v>54</v>
      </c>
      <c r="D4632" s="54" t="s">
        <v>4428</v>
      </c>
      <c r="E4632" s="54">
        <v>58</v>
      </c>
      <c r="F4632" s="54" t="s">
        <v>4195</v>
      </c>
      <c r="G4632" s="54">
        <v>2677808.5249999999</v>
      </c>
      <c r="H4632" s="54">
        <v>1269014.29</v>
      </c>
      <c r="I4632" s="54" t="s">
        <v>21</v>
      </c>
      <c r="J4632" s="55">
        <v>39630</v>
      </c>
    </row>
    <row r="4633" spans="1:10" x14ac:dyDescent="0.3">
      <c r="A4633" s="54" t="s">
        <v>4429</v>
      </c>
      <c r="B4633" s="54">
        <v>8193</v>
      </c>
      <c r="C4633" s="56" t="s">
        <v>23</v>
      </c>
      <c r="D4633" s="54" t="s">
        <v>4429</v>
      </c>
      <c r="E4633" s="54">
        <v>55</v>
      </c>
      <c r="F4633" s="54" t="s">
        <v>4195</v>
      </c>
      <c r="G4633" s="54">
        <v>2681595.125</v>
      </c>
      <c r="H4633" s="54">
        <v>1269634.1680000001</v>
      </c>
      <c r="I4633" s="54" t="s">
        <v>21</v>
      </c>
      <c r="J4633" s="55">
        <v>39630</v>
      </c>
    </row>
    <row r="4634" spans="1:10" x14ac:dyDescent="0.3">
      <c r="A4634" s="54" t="s">
        <v>4429</v>
      </c>
      <c r="B4634" s="54">
        <v>8193</v>
      </c>
      <c r="C4634" s="56" t="s">
        <v>23</v>
      </c>
      <c r="D4634" s="54" t="s">
        <v>4428</v>
      </c>
      <c r="E4634" s="54">
        <v>58</v>
      </c>
      <c r="F4634" s="54" t="s">
        <v>4195</v>
      </c>
      <c r="G4634" s="54">
        <v>2679525.9509999999</v>
      </c>
      <c r="H4634" s="54">
        <v>1270333.4909999999</v>
      </c>
      <c r="I4634" s="54" t="s">
        <v>21</v>
      </c>
      <c r="J4634" s="55">
        <v>39630</v>
      </c>
    </row>
    <row r="4635" spans="1:10" x14ac:dyDescent="0.3">
      <c r="A4635" s="54" t="s">
        <v>4425</v>
      </c>
      <c r="B4635" s="54">
        <v>8194</v>
      </c>
      <c r="C4635" s="56" t="s">
        <v>23</v>
      </c>
      <c r="D4635" s="54" t="s">
        <v>4425</v>
      </c>
      <c r="E4635" s="54">
        <v>61</v>
      </c>
      <c r="F4635" s="54" t="s">
        <v>4195</v>
      </c>
      <c r="G4635" s="54">
        <v>2679697.0269999998</v>
      </c>
      <c r="H4635" s="54">
        <v>1271910.2250000001</v>
      </c>
      <c r="I4635" s="54" t="s">
        <v>21</v>
      </c>
      <c r="J4635" s="55">
        <v>39630</v>
      </c>
    </row>
    <row r="4636" spans="1:10" x14ac:dyDescent="0.3">
      <c r="A4636" s="54" t="s">
        <v>4415</v>
      </c>
      <c r="B4636" s="54">
        <v>8195</v>
      </c>
      <c r="C4636" s="56" t="s">
        <v>23</v>
      </c>
      <c r="D4636" s="54" t="s">
        <v>4415</v>
      </c>
      <c r="E4636" s="54">
        <v>70</v>
      </c>
      <c r="F4636" s="54" t="s">
        <v>4195</v>
      </c>
      <c r="G4636" s="54">
        <v>2677716.63</v>
      </c>
      <c r="H4636" s="54">
        <v>1272272.054</v>
      </c>
      <c r="I4636" s="54" t="s">
        <v>21</v>
      </c>
      <c r="J4636" s="55">
        <v>39630</v>
      </c>
    </row>
    <row r="4637" spans="1:10" x14ac:dyDescent="0.3">
      <c r="A4637" s="54" t="s">
        <v>4414</v>
      </c>
      <c r="B4637" s="54">
        <v>8196</v>
      </c>
      <c r="C4637" s="56" t="s">
        <v>23</v>
      </c>
      <c r="D4637" s="54" t="s">
        <v>4415</v>
      </c>
      <c r="E4637" s="54">
        <v>70</v>
      </c>
      <c r="F4637" s="54" t="s">
        <v>4195</v>
      </c>
      <c r="G4637" s="54">
        <v>2678143.0049999999</v>
      </c>
      <c r="H4637" s="54">
        <v>1273810.548</v>
      </c>
      <c r="I4637" s="54" t="s">
        <v>21</v>
      </c>
      <c r="J4637" s="55">
        <v>39630</v>
      </c>
    </row>
    <row r="4638" spans="1:10" x14ac:dyDescent="0.3">
      <c r="A4638" s="54" t="s">
        <v>4414</v>
      </c>
      <c r="B4638" s="54">
        <v>8196</v>
      </c>
      <c r="C4638" s="56" t="s">
        <v>23</v>
      </c>
      <c r="D4638" s="54" t="s">
        <v>4412</v>
      </c>
      <c r="E4638" s="54">
        <v>71</v>
      </c>
      <c r="F4638" s="54" t="s">
        <v>4195</v>
      </c>
      <c r="G4638" s="54">
        <v>2679913.4219999998</v>
      </c>
      <c r="H4638" s="54">
        <v>1274041.2209999999</v>
      </c>
      <c r="I4638" s="54" t="s">
        <v>21</v>
      </c>
      <c r="J4638" s="55">
        <v>39630</v>
      </c>
    </row>
    <row r="4639" spans="1:10" x14ac:dyDescent="0.3">
      <c r="A4639" s="54" t="s">
        <v>4413</v>
      </c>
      <c r="B4639" s="54">
        <v>8197</v>
      </c>
      <c r="C4639" s="56" t="s">
        <v>23</v>
      </c>
      <c r="D4639" s="54" t="s">
        <v>4429</v>
      </c>
      <c r="E4639" s="54">
        <v>55</v>
      </c>
      <c r="F4639" s="54" t="s">
        <v>4195</v>
      </c>
      <c r="G4639" s="54">
        <v>2682964.2200000002</v>
      </c>
      <c r="H4639" s="54">
        <v>1271746.4450000001</v>
      </c>
      <c r="I4639" s="54" t="s">
        <v>21</v>
      </c>
      <c r="J4639" s="55">
        <v>39630</v>
      </c>
    </row>
    <row r="4640" spans="1:10" x14ac:dyDescent="0.3">
      <c r="A4640" s="54" t="s">
        <v>4413</v>
      </c>
      <c r="B4640" s="54">
        <v>8197</v>
      </c>
      <c r="C4640" s="56" t="s">
        <v>23</v>
      </c>
      <c r="D4640" s="54" t="s">
        <v>4413</v>
      </c>
      <c r="E4640" s="54">
        <v>67</v>
      </c>
      <c r="F4640" s="54" t="s">
        <v>4195</v>
      </c>
      <c r="G4640" s="54">
        <v>2683174.969</v>
      </c>
      <c r="H4640" s="54">
        <v>1273649.19</v>
      </c>
      <c r="I4640" s="54" t="s">
        <v>21</v>
      </c>
      <c r="J4640" s="55">
        <v>39630</v>
      </c>
    </row>
    <row r="4641" spans="1:10" x14ac:dyDescent="0.3">
      <c r="A4641" s="54" t="s">
        <v>4413</v>
      </c>
      <c r="B4641" s="54">
        <v>8197</v>
      </c>
      <c r="C4641" s="56" t="s">
        <v>23</v>
      </c>
      <c r="D4641" s="54" t="s">
        <v>4412</v>
      </c>
      <c r="E4641" s="54">
        <v>71</v>
      </c>
      <c r="F4641" s="54" t="s">
        <v>4195</v>
      </c>
      <c r="G4641" s="54">
        <v>2682538.946</v>
      </c>
      <c r="H4641" s="54">
        <v>1271914.2790000001</v>
      </c>
      <c r="I4641" s="54" t="s">
        <v>21</v>
      </c>
      <c r="J4641" s="55">
        <v>39630</v>
      </c>
    </row>
    <row r="4642" spans="1:10" x14ac:dyDescent="0.3">
      <c r="A4642" s="54" t="s">
        <v>2623</v>
      </c>
      <c r="B4642" s="54">
        <v>8200</v>
      </c>
      <c r="C4642" s="56" t="s">
        <v>23</v>
      </c>
      <c r="D4642" s="54" t="s">
        <v>2644</v>
      </c>
      <c r="E4642" s="54">
        <v>2914</v>
      </c>
      <c r="F4642" s="54" t="s">
        <v>2609</v>
      </c>
      <c r="G4642" s="54">
        <v>2689438.878</v>
      </c>
      <c r="H4642" s="54">
        <v>1288950.8740000001</v>
      </c>
      <c r="I4642" s="54" t="s">
        <v>21</v>
      </c>
      <c r="J4642" s="55">
        <v>39630</v>
      </c>
    </row>
    <row r="4643" spans="1:10" x14ac:dyDescent="0.3">
      <c r="A4643" s="54" t="s">
        <v>2623</v>
      </c>
      <c r="B4643" s="54">
        <v>8200</v>
      </c>
      <c r="C4643" s="56" t="s">
        <v>23</v>
      </c>
      <c r="D4643" s="54" t="s">
        <v>2626</v>
      </c>
      <c r="E4643" s="54">
        <v>2937</v>
      </c>
      <c r="F4643" s="54" t="s">
        <v>2609</v>
      </c>
      <c r="G4643" s="54">
        <v>2688973.3960000002</v>
      </c>
      <c r="H4643" s="54">
        <v>1282835.216</v>
      </c>
      <c r="I4643" s="54" t="s">
        <v>21</v>
      </c>
      <c r="J4643" s="55">
        <v>39630</v>
      </c>
    </row>
    <row r="4644" spans="1:10" x14ac:dyDescent="0.3">
      <c r="A4644" s="54" t="s">
        <v>2623</v>
      </c>
      <c r="B4644" s="54">
        <v>8200</v>
      </c>
      <c r="C4644" s="56" t="s">
        <v>23</v>
      </c>
      <c r="D4644" s="54" t="s">
        <v>2623</v>
      </c>
      <c r="E4644" s="54">
        <v>2939</v>
      </c>
      <c r="F4644" s="54" t="s">
        <v>2609</v>
      </c>
      <c r="G4644" s="54">
        <v>2689092.2259999998</v>
      </c>
      <c r="H4644" s="54">
        <v>1285903.075</v>
      </c>
      <c r="I4644" s="54" t="s">
        <v>21</v>
      </c>
      <c r="J4644" s="55">
        <v>39630</v>
      </c>
    </row>
    <row r="4645" spans="1:10" x14ac:dyDescent="0.3">
      <c r="A4645" s="54" t="s">
        <v>2623</v>
      </c>
      <c r="B4645" s="54">
        <v>8203</v>
      </c>
      <c r="C4645" s="56" t="s">
        <v>23</v>
      </c>
      <c r="D4645" s="54" t="s">
        <v>2623</v>
      </c>
      <c r="E4645" s="54">
        <v>2939</v>
      </c>
      <c r="F4645" s="54" t="s">
        <v>2609</v>
      </c>
      <c r="G4645" s="54">
        <v>2691832.6680000001</v>
      </c>
      <c r="H4645" s="54">
        <v>1283954.233</v>
      </c>
      <c r="I4645" s="54" t="s">
        <v>21</v>
      </c>
      <c r="J4645" s="55">
        <v>39630</v>
      </c>
    </row>
    <row r="4646" spans="1:10" x14ac:dyDescent="0.3">
      <c r="A4646" s="54" t="s">
        <v>2623</v>
      </c>
      <c r="B4646" s="54">
        <v>8207</v>
      </c>
      <c r="C4646" s="56" t="s">
        <v>23</v>
      </c>
      <c r="D4646" s="54" t="s">
        <v>2623</v>
      </c>
      <c r="E4646" s="54">
        <v>2939</v>
      </c>
      <c r="F4646" s="54" t="s">
        <v>2609</v>
      </c>
      <c r="G4646" s="54">
        <v>2692595.3110000002</v>
      </c>
      <c r="H4646" s="54">
        <v>1286602.9210000001</v>
      </c>
      <c r="I4646" s="54" t="s">
        <v>21</v>
      </c>
      <c r="J4646" s="55">
        <v>39630</v>
      </c>
    </row>
    <row r="4647" spans="1:10" x14ac:dyDescent="0.3">
      <c r="A4647" s="54" t="s">
        <v>2623</v>
      </c>
      <c r="B4647" s="54">
        <v>8208</v>
      </c>
      <c r="C4647" s="56" t="s">
        <v>23</v>
      </c>
      <c r="D4647" s="54" t="s">
        <v>2623</v>
      </c>
      <c r="E4647" s="54">
        <v>2939</v>
      </c>
      <c r="F4647" s="54" t="s">
        <v>2609</v>
      </c>
      <c r="G4647" s="54">
        <v>2689849.0180000002</v>
      </c>
      <c r="H4647" s="54">
        <v>1285273.6040000001</v>
      </c>
      <c r="I4647" s="54" t="s">
        <v>21</v>
      </c>
      <c r="J4647" s="55">
        <v>39630</v>
      </c>
    </row>
    <row r="4648" spans="1:10" x14ac:dyDescent="0.3">
      <c r="A4648" s="54" t="s">
        <v>2626</v>
      </c>
      <c r="B4648" s="54">
        <v>8212</v>
      </c>
      <c r="C4648" s="56" t="s">
        <v>23</v>
      </c>
      <c r="D4648" s="54" t="s">
        <v>2626</v>
      </c>
      <c r="E4648" s="54">
        <v>2937</v>
      </c>
      <c r="F4648" s="54" t="s">
        <v>2609</v>
      </c>
      <c r="G4648" s="54">
        <v>2687598.358</v>
      </c>
      <c r="H4648" s="54">
        <v>1281558.1200000001</v>
      </c>
      <c r="I4648" s="54" t="s">
        <v>21</v>
      </c>
      <c r="J4648" s="55">
        <v>39630</v>
      </c>
    </row>
    <row r="4649" spans="1:10" x14ac:dyDescent="0.3">
      <c r="A4649" s="54" t="s">
        <v>2626</v>
      </c>
      <c r="B4649" s="54">
        <v>8212</v>
      </c>
      <c r="C4649" s="56" t="s">
        <v>23</v>
      </c>
      <c r="D4649" s="54" t="s">
        <v>2623</v>
      </c>
      <c r="E4649" s="54">
        <v>2939</v>
      </c>
      <c r="F4649" s="54" t="s">
        <v>2609</v>
      </c>
      <c r="G4649" s="54">
        <v>2688716.031</v>
      </c>
      <c r="H4649" s="54">
        <v>1283436.237</v>
      </c>
      <c r="I4649" s="54" t="s">
        <v>21</v>
      </c>
      <c r="J4649" s="55">
        <v>39630</v>
      </c>
    </row>
    <row r="4650" spans="1:10" x14ac:dyDescent="0.3">
      <c r="A4650" s="54" t="s">
        <v>4450</v>
      </c>
      <c r="B4650" s="54">
        <v>8212</v>
      </c>
      <c r="C4650" s="56" t="s">
        <v>98</v>
      </c>
      <c r="D4650" s="54" t="s">
        <v>4447</v>
      </c>
      <c r="E4650" s="54">
        <v>34</v>
      </c>
      <c r="F4650" s="54" t="s">
        <v>4195</v>
      </c>
      <c r="G4650" s="54">
        <v>2688008.3480000002</v>
      </c>
      <c r="H4650" s="54">
        <v>1279837.932</v>
      </c>
      <c r="I4650" s="54" t="s">
        <v>21</v>
      </c>
      <c r="J4650" s="55">
        <v>39630</v>
      </c>
    </row>
    <row r="4651" spans="1:10" x14ac:dyDescent="0.3">
      <c r="A4651" s="54" t="s">
        <v>2645</v>
      </c>
      <c r="B4651" s="54">
        <v>8213</v>
      </c>
      <c r="C4651" s="56" t="s">
        <v>23</v>
      </c>
      <c r="D4651" s="54" t="s">
        <v>2645</v>
      </c>
      <c r="E4651" s="54">
        <v>2904</v>
      </c>
      <c r="F4651" s="54" t="s">
        <v>2609</v>
      </c>
      <c r="G4651" s="54">
        <v>2680183.4530000002</v>
      </c>
      <c r="H4651" s="54">
        <v>1281707.9809999999</v>
      </c>
      <c r="I4651" s="54" t="s">
        <v>21</v>
      </c>
      <c r="J4651" s="55">
        <v>39630</v>
      </c>
    </row>
    <row r="4652" spans="1:10" x14ac:dyDescent="0.3">
      <c r="A4652" s="54" t="s">
        <v>2647</v>
      </c>
      <c r="B4652" s="54">
        <v>8214</v>
      </c>
      <c r="C4652" s="56" t="s">
        <v>23</v>
      </c>
      <c r="D4652" s="54" t="s">
        <v>2647</v>
      </c>
      <c r="E4652" s="54">
        <v>2901</v>
      </c>
      <c r="F4652" s="54" t="s">
        <v>2609</v>
      </c>
      <c r="G4652" s="54">
        <v>2680382.4350000001</v>
      </c>
      <c r="H4652" s="54">
        <v>1287697.3659999999</v>
      </c>
      <c r="I4652" s="54" t="s">
        <v>21</v>
      </c>
      <c r="J4652" s="55">
        <v>39630</v>
      </c>
    </row>
    <row r="4653" spans="1:10" x14ac:dyDescent="0.3">
      <c r="A4653" s="54" t="s">
        <v>2647</v>
      </c>
      <c r="B4653" s="54">
        <v>8214</v>
      </c>
      <c r="C4653" s="56" t="s">
        <v>23</v>
      </c>
      <c r="D4653" s="54" t="s">
        <v>2647</v>
      </c>
      <c r="E4653" s="54">
        <v>2901</v>
      </c>
      <c r="F4653" s="54" t="s">
        <v>2609</v>
      </c>
      <c r="G4653" s="54">
        <v>2679502.41</v>
      </c>
      <c r="H4653" s="54">
        <v>1284994.0120000001</v>
      </c>
      <c r="I4653" s="54" t="s">
        <v>21</v>
      </c>
      <c r="J4653" s="55">
        <v>39630</v>
      </c>
    </row>
    <row r="4654" spans="1:10" x14ac:dyDescent="0.3">
      <c r="A4654" s="54" t="s">
        <v>2614</v>
      </c>
      <c r="B4654" s="54">
        <v>8215</v>
      </c>
      <c r="C4654" s="56" t="s">
        <v>23</v>
      </c>
      <c r="D4654" s="54" t="s">
        <v>2614</v>
      </c>
      <c r="E4654" s="54">
        <v>2971</v>
      </c>
      <c r="F4654" s="54" t="s">
        <v>2609</v>
      </c>
      <c r="G4654" s="54">
        <v>2675146.4539999999</v>
      </c>
      <c r="H4654" s="54">
        <v>1283908.4169999999</v>
      </c>
      <c r="I4654" s="54" t="s">
        <v>21</v>
      </c>
      <c r="J4654" s="55">
        <v>39630</v>
      </c>
    </row>
    <row r="4655" spans="1:10" x14ac:dyDescent="0.3">
      <c r="A4655" s="54" t="s">
        <v>2613</v>
      </c>
      <c r="B4655" s="54">
        <v>8216</v>
      </c>
      <c r="C4655" s="56" t="s">
        <v>23</v>
      </c>
      <c r="D4655" s="54" t="s">
        <v>2613</v>
      </c>
      <c r="E4655" s="54">
        <v>2972</v>
      </c>
      <c r="F4655" s="54" t="s">
        <v>2609</v>
      </c>
      <c r="G4655" s="54">
        <v>2677573.0449999999</v>
      </c>
      <c r="H4655" s="54">
        <v>1285360.763</v>
      </c>
      <c r="I4655" s="54" t="s">
        <v>21</v>
      </c>
      <c r="J4655" s="55">
        <v>39630</v>
      </c>
    </row>
    <row r="4656" spans="1:10" x14ac:dyDescent="0.3">
      <c r="A4656" s="54" t="s">
        <v>2610</v>
      </c>
      <c r="B4656" s="54">
        <v>8217</v>
      </c>
      <c r="C4656" s="56" t="s">
        <v>23</v>
      </c>
      <c r="D4656" s="54" t="s">
        <v>2645</v>
      </c>
      <c r="E4656" s="54">
        <v>2904</v>
      </c>
      <c r="F4656" s="54" t="s">
        <v>2609</v>
      </c>
      <c r="G4656" s="54">
        <v>2677161.3339999998</v>
      </c>
      <c r="H4656" s="54">
        <v>1281842.9310000001</v>
      </c>
      <c r="I4656" s="54" t="s">
        <v>21</v>
      </c>
      <c r="J4656" s="55">
        <v>39630</v>
      </c>
    </row>
    <row r="4657" spans="1:10" x14ac:dyDescent="0.3">
      <c r="A4657" s="54" t="s">
        <v>2610</v>
      </c>
      <c r="B4657" s="54">
        <v>8217</v>
      </c>
      <c r="C4657" s="56" t="s">
        <v>23</v>
      </c>
      <c r="D4657" s="54" t="s">
        <v>2612</v>
      </c>
      <c r="E4657" s="54">
        <v>2973</v>
      </c>
      <c r="F4657" s="54" t="s">
        <v>2609</v>
      </c>
      <c r="G4657" s="54">
        <v>2675752.2629999998</v>
      </c>
      <c r="H4657" s="54">
        <v>1279057.298</v>
      </c>
      <c r="I4657" s="54" t="s">
        <v>21</v>
      </c>
      <c r="J4657" s="55">
        <v>39630</v>
      </c>
    </row>
    <row r="4658" spans="1:10" x14ac:dyDescent="0.3">
      <c r="A4658" s="54" t="s">
        <v>2610</v>
      </c>
      <c r="B4658" s="54">
        <v>8217</v>
      </c>
      <c r="C4658" s="56" t="s">
        <v>23</v>
      </c>
      <c r="D4658" s="54" t="s">
        <v>2610</v>
      </c>
      <c r="E4658" s="54">
        <v>2974</v>
      </c>
      <c r="F4658" s="54" t="s">
        <v>2609</v>
      </c>
      <c r="G4658" s="54">
        <v>2676536.6850000001</v>
      </c>
      <c r="H4658" s="54">
        <v>1280018.365</v>
      </c>
      <c r="I4658" s="54" t="s">
        <v>21</v>
      </c>
      <c r="J4658" s="55">
        <v>39630</v>
      </c>
    </row>
    <row r="4659" spans="1:10" x14ac:dyDescent="0.3">
      <c r="A4659" s="54" t="s">
        <v>2610</v>
      </c>
      <c r="B4659" s="54">
        <v>8217</v>
      </c>
      <c r="C4659" s="56" t="s">
        <v>23</v>
      </c>
      <c r="D4659" s="54" t="s">
        <v>2610</v>
      </c>
      <c r="E4659" s="54">
        <v>2974</v>
      </c>
      <c r="F4659" s="54" t="s">
        <v>2609</v>
      </c>
      <c r="G4659" s="54">
        <v>2681116.1179999998</v>
      </c>
      <c r="H4659" s="54">
        <v>1278917.3359999999</v>
      </c>
      <c r="I4659" s="54" t="s">
        <v>21</v>
      </c>
      <c r="J4659" s="55">
        <v>39630</v>
      </c>
    </row>
    <row r="4660" spans="1:10" x14ac:dyDescent="0.3">
      <c r="A4660" s="54" t="s">
        <v>2611</v>
      </c>
      <c r="B4660" s="54">
        <v>8218</v>
      </c>
      <c r="C4660" s="56" t="s">
        <v>23</v>
      </c>
      <c r="D4660" s="54" t="s">
        <v>2610</v>
      </c>
      <c r="E4660" s="54">
        <v>2974</v>
      </c>
      <c r="F4660" s="54" t="s">
        <v>2609</v>
      </c>
      <c r="G4660" s="54">
        <v>2679104.77</v>
      </c>
      <c r="H4660" s="54">
        <v>1279055.57</v>
      </c>
      <c r="I4660" s="54" t="s">
        <v>21</v>
      </c>
      <c r="J4660" s="55">
        <v>39630</v>
      </c>
    </row>
    <row r="4661" spans="1:10" x14ac:dyDescent="0.3">
      <c r="A4661" s="54" t="s">
        <v>2612</v>
      </c>
      <c r="B4661" s="54">
        <v>8219</v>
      </c>
      <c r="C4661" s="56" t="s">
        <v>23</v>
      </c>
      <c r="D4661" s="54" t="s">
        <v>2612</v>
      </c>
      <c r="E4661" s="54">
        <v>2973</v>
      </c>
      <c r="F4661" s="54" t="s">
        <v>2609</v>
      </c>
      <c r="G4661" s="54">
        <v>2674098.5580000002</v>
      </c>
      <c r="H4661" s="54">
        <v>1280274.7579999999</v>
      </c>
      <c r="I4661" s="54" t="s">
        <v>21</v>
      </c>
      <c r="J4661" s="55">
        <v>39630</v>
      </c>
    </row>
    <row r="4662" spans="1:10" x14ac:dyDescent="0.3">
      <c r="A4662" s="54" t="s">
        <v>2625</v>
      </c>
      <c r="B4662" s="54">
        <v>8222</v>
      </c>
      <c r="C4662" s="56" t="s">
        <v>23</v>
      </c>
      <c r="D4662" s="54" t="s">
        <v>2625</v>
      </c>
      <c r="E4662" s="54">
        <v>2932</v>
      </c>
      <c r="F4662" s="54" t="s">
        <v>2609</v>
      </c>
      <c r="G4662" s="54">
        <v>2685364.753</v>
      </c>
      <c r="H4662" s="54">
        <v>1283685.7879999999</v>
      </c>
      <c r="I4662" s="54" t="s">
        <v>21</v>
      </c>
      <c r="J4662" s="55">
        <v>39630</v>
      </c>
    </row>
    <row r="4663" spans="1:10" x14ac:dyDescent="0.3">
      <c r="A4663" s="54" t="s">
        <v>2625</v>
      </c>
      <c r="B4663" s="54">
        <v>8222</v>
      </c>
      <c r="C4663" s="56" t="s">
        <v>23</v>
      </c>
      <c r="D4663" s="54" t="s">
        <v>2623</v>
      </c>
      <c r="E4663" s="54">
        <v>2939</v>
      </c>
      <c r="F4663" s="54" t="s">
        <v>2609</v>
      </c>
      <c r="G4663" s="54">
        <v>2687554.003</v>
      </c>
      <c r="H4663" s="54">
        <v>1283307.952</v>
      </c>
      <c r="I4663" s="54" t="s">
        <v>21</v>
      </c>
      <c r="J4663" s="55">
        <v>39630</v>
      </c>
    </row>
    <row r="4664" spans="1:10" x14ac:dyDescent="0.3">
      <c r="A4664" s="54" t="s">
        <v>2630</v>
      </c>
      <c r="B4664" s="54">
        <v>8223</v>
      </c>
      <c r="C4664" s="56" t="s">
        <v>23</v>
      </c>
      <c r="D4664" s="54" t="s">
        <v>2646</v>
      </c>
      <c r="E4664" s="54">
        <v>2903</v>
      </c>
      <c r="F4664" s="54" t="s">
        <v>2609</v>
      </c>
      <c r="G4664" s="54">
        <v>2683891.1370000001</v>
      </c>
      <c r="H4664" s="54">
        <v>1283040.22</v>
      </c>
      <c r="I4664" s="54" t="s">
        <v>21</v>
      </c>
      <c r="J4664" s="55">
        <v>39630</v>
      </c>
    </row>
    <row r="4665" spans="1:10" x14ac:dyDescent="0.3">
      <c r="A4665" s="54" t="s">
        <v>2630</v>
      </c>
      <c r="B4665" s="54">
        <v>8223</v>
      </c>
      <c r="C4665" s="56" t="s">
        <v>23</v>
      </c>
      <c r="D4665" s="54" t="s">
        <v>2645</v>
      </c>
      <c r="E4665" s="54">
        <v>2904</v>
      </c>
      <c r="F4665" s="54" t="s">
        <v>2609</v>
      </c>
      <c r="G4665" s="54">
        <v>2682681.8739999998</v>
      </c>
      <c r="H4665" s="54">
        <v>1282409.807</v>
      </c>
      <c r="I4665" s="54" t="s">
        <v>21</v>
      </c>
      <c r="J4665" s="55">
        <v>39630</v>
      </c>
    </row>
    <row r="4666" spans="1:10" x14ac:dyDescent="0.3">
      <c r="A4666" s="54" t="s">
        <v>2630</v>
      </c>
      <c r="B4666" s="54">
        <v>8223</v>
      </c>
      <c r="C4666" s="56" t="s">
        <v>23</v>
      </c>
      <c r="D4666" s="54" t="s">
        <v>2625</v>
      </c>
      <c r="E4666" s="54">
        <v>2932</v>
      </c>
      <c r="F4666" s="54" t="s">
        <v>2609</v>
      </c>
      <c r="G4666" s="54">
        <v>2683822.0240000002</v>
      </c>
      <c r="H4666" s="54">
        <v>1281771.1499999999</v>
      </c>
      <c r="I4666" s="54" t="s">
        <v>21</v>
      </c>
      <c r="J4666" s="55">
        <v>39630</v>
      </c>
    </row>
    <row r="4667" spans="1:10" x14ac:dyDescent="0.3">
      <c r="A4667" s="54" t="s">
        <v>2646</v>
      </c>
      <c r="B4667" s="54">
        <v>8224</v>
      </c>
      <c r="C4667" s="56" t="s">
        <v>23</v>
      </c>
      <c r="D4667" s="54" t="s">
        <v>2646</v>
      </c>
      <c r="E4667" s="54">
        <v>2903</v>
      </c>
      <c r="F4667" s="54" t="s">
        <v>2609</v>
      </c>
      <c r="G4667" s="54">
        <v>2683066.176</v>
      </c>
      <c r="H4667" s="54">
        <v>1284489.4709999999</v>
      </c>
      <c r="I4667" s="54" t="s">
        <v>21</v>
      </c>
      <c r="J4667" s="55">
        <v>39630</v>
      </c>
    </row>
    <row r="4668" spans="1:10" x14ac:dyDescent="0.3">
      <c r="A4668" s="54" t="s">
        <v>2646</v>
      </c>
      <c r="B4668" s="54">
        <v>8224</v>
      </c>
      <c r="C4668" s="56" t="s">
        <v>23</v>
      </c>
      <c r="D4668" s="54" t="s">
        <v>2645</v>
      </c>
      <c r="E4668" s="54">
        <v>2904</v>
      </c>
      <c r="F4668" s="54" t="s">
        <v>2609</v>
      </c>
      <c r="G4668" s="54">
        <v>2681577.9029999999</v>
      </c>
      <c r="H4668" s="54">
        <v>1283706.9850000001</v>
      </c>
      <c r="I4668" s="54" t="s">
        <v>21</v>
      </c>
      <c r="J4668" s="55">
        <v>39630</v>
      </c>
    </row>
    <row r="4669" spans="1:10" x14ac:dyDescent="0.3">
      <c r="A4669" s="54" t="s">
        <v>2620</v>
      </c>
      <c r="B4669" s="54">
        <v>8225</v>
      </c>
      <c r="C4669" s="56" t="s">
        <v>23</v>
      </c>
      <c r="D4669" s="54" t="s">
        <v>2647</v>
      </c>
      <c r="E4669" s="54">
        <v>2901</v>
      </c>
      <c r="F4669" s="54" t="s">
        <v>2609</v>
      </c>
      <c r="G4669" s="54">
        <v>2679818.068</v>
      </c>
      <c r="H4669" s="54">
        <v>1287327.5930000001</v>
      </c>
      <c r="I4669" s="54" t="s">
        <v>21</v>
      </c>
      <c r="J4669" s="55">
        <v>39630</v>
      </c>
    </row>
    <row r="4670" spans="1:10" x14ac:dyDescent="0.3">
      <c r="A4670" s="54" t="s">
        <v>2620</v>
      </c>
      <c r="B4670" s="54">
        <v>8225</v>
      </c>
      <c r="C4670" s="56" t="s">
        <v>23</v>
      </c>
      <c r="D4670" s="54" t="s">
        <v>2620</v>
      </c>
      <c r="E4670" s="54">
        <v>2953</v>
      </c>
      <c r="F4670" s="54" t="s">
        <v>2609</v>
      </c>
      <c r="G4670" s="54">
        <v>2681178.3539999998</v>
      </c>
      <c r="H4670" s="54">
        <v>1286037.5530000001</v>
      </c>
      <c r="I4670" s="54" t="s">
        <v>21</v>
      </c>
      <c r="J4670" s="55">
        <v>39630</v>
      </c>
    </row>
    <row r="4671" spans="1:10" x14ac:dyDescent="0.3">
      <c r="A4671" s="54" t="s">
        <v>2621</v>
      </c>
      <c r="B4671" s="54">
        <v>8226</v>
      </c>
      <c r="C4671" s="56" t="s">
        <v>23</v>
      </c>
      <c r="D4671" s="54" t="s">
        <v>2647</v>
      </c>
      <c r="E4671" s="54">
        <v>2901</v>
      </c>
      <c r="F4671" s="54" t="s">
        <v>2609</v>
      </c>
      <c r="G4671" s="54">
        <v>2679934.6880000001</v>
      </c>
      <c r="H4671" s="54">
        <v>1287834.1780000001</v>
      </c>
      <c r="I4671" s="54" t="s">
        <v>21</v>
      </c>
      <c r="J4671" s="55">
        <v>39630</v>
      </c>
    </row>
    <row r="4672" spans="1:10" x14ac:dyDescent="0.3">
      <c r="A4672" s="54" t="s">
        <v>2621</v>
      </c>
      <c r="B4672" s="54">
        <v>8226</v>
      </c>
      <c r="C4672" s="56" t="s">
        <v>23</v>
      </c>
      <c r="D4672" s="54" t="s">
        <v>2622</v>
      </c>
      <c r="E4672" s="54">
        <v>2951</v>
      </c>
      <c r="F4672" s="54" t="s">
        <v>2609</v>
      </c>
      <c r="G4672" s="54">
        <v>2680416.6860000002</v>
      </c>
      <c r="H4672" s="54">
        <v>1290854.7139999999</v>
      </c>
      <c r="I4672" s="54" t="s">
        <v>21</v>
      </c>
      <c r="J4672" s="55">
        <v>39630</v>
      </c>
    </row>
    <row r="4673" spans="1:10" x14ac:dyDescent="0.3">
      <c r="A4673" s="54" t="s">
        <v>2621</v>
      </c>
      <c r="B4673" s="54">
        <v>8226</v>
      </c>
      <c r="C4673" s="56" t="s">
        <v>23</v>
      </c>
      <c r="D4673" s="54" t="s">
        <v>2621</v>
      </c>
      <c r="E4673" s="54">
        <v>2952</v>
      </c>
      <c r="F4673" s="54" t="s">
        <v>2609</v>
      </c>
      <c r="G4673" s="54">
        <v>2679765.5750000002</v>
      </c>
      <c r="H4673" s="54">
        <v>1289470.118</v>
      </c>
      <c r="I4673" s="54" t="s">
        <v>21</v>
      </c>
      <c r="J4673" s="55">
        <v>39630</v>
      </c>
    </row>
    <row r="4674" spans="1:10" x14ac:dyDescent="0.3">
      <c r="A4674" s="54" t="s">
        <v>2622</v>
      </c>
      <c r="B4674" s="54">
        <v>8228</v>
      </c>
      <c r="C4674" s="56" t="s">
        <v>23</v>
      </c>
      <c r="D4674" s="54" t="s">
        <v>2622</v>
      </c>
      <c r="E4674" s="54">
        <v>2951</v>
      </c>
      <c r="F4674" s="54" t="s">
        <v>2609</v>
      </c>
      <c r="G4674" s="54">
        <v>2682546.4019999998</v>
      </c>
      <c r="H4674" s="54">
        <v>1291170.206</v>
      </c>
      <c r="I4674" s="54" t="s">
        <v>21</v>
      </c>
      <c r="J4674" s="55">
        <v>39630</v>
      </c>
    </row>
    <row r="4675" spans="1:10" x14ac:dyDescent="0.3">
      <c r="A4675" s="54" t="s">
        <v>2624</v>
      </c>
      <c r="B4675" s="54">
        <v>8231</v>
      </c>
      <c r="C4675" s="56" t="s">
        <v>23</v>
      </c>
      <c r="D4675" s="54" t="s">
        <v>2623</v>
      </c>
      <c r="E4675" s="54">
        <v>2939</v>
      </c>
      <c r="F4675" s="54" t="s">
        <v>2609</v>
      </c>
      <c r="G4675" s="54">
        <v>2685154.8739999998</v>
      </c>
      <c r="H4675" s="54">
        <v>1288231.841</v>
      </c>
      <c r="I4675" s="54" t="s">
        <v>21</v>
      </c>
      <c r="J4675" s="55">
        <v>39630</v>
      </c>
    </row>
    <row r="4676" spans="1:10" x14ac:dyDescent="0.3">
      <c r="A4676" s="54" t="s">
        <v>2628</v>
      </c>
      <c r="B4676" s="54">
        <v>8232</v>
      </c>
      <c r="C4676" s="56" t="s">
        <v>23</v>
      </c>
      <c r="D4676" s="54" t="s">
        <v>2628</v>
      </c>
      <c r="E4676" s="54">
        <v>2936</v>
      </c>
      <c r="F4676" s="54" t="s">
        <v>2609</v>
      </c>
      <c r="G4676" s="54">
        <v>2687251.378</v>
      </c>
      <c r="H4676" s="54">
        <v>1290911.8970000001</v>
      </c>
      <c r="I4676" s="54" t="s">
        <v>21</v>
      </c>
      <c r="J4676" s="55">
        <v>39630</v>
      </c>
    </row>
    <row r="4677" spans="1:10" x14ac:dyDescent="0.3">
      <c r="A4677" s="54" t="s">
        <v>2632</v>
      </c>
      <c r="B4677" s="54">
        <v>8233</v>
      </c>
      <c r="C4677" s="56" t="s">
        <v>23</v>
      </c>
      <c r="D4677" s="54" t="s">
        <v>2631</v>
      </c>
      <c r="E4677" s="54">
        <v>2931</v>
      </c>
      <c r="F4677" s="54" t="s">
        <v>2609</v>
      </c>
      <c r="G4677" s="54">
        <v>2686423.5819999999</v>
      </c>
      <c r="H4677" s="54">
        <v>1294372.3060000001</v>
      </c>
      <c r="I4677" s="54" t="s">
        <v>21</v>
      </c>
      <c r="J4677" s="55">
        <v>39630</v>
      </c>
    </row>
    <row r="4678" spans="1:10" x14ac:dyDescent="0.3">
      <c r="A4678" s="54" t="s">
        <v>2640</v>
      </c>
      <c r="B4678" s="54">
        <v>8234</v>
      </c>
      <c r="C4678" s="56" t="s">
        <v>23</v>
      </c>
      <c r="D4678" s="54" t="s">
        <v>2639</v>
      </c>
      <c r="E4678" s="54">
        <v>2919</v>
      </c>
      <c r="F4678" s="54" t="s">
        <v>2609</v>
      </c>
      <c r="G4678" s="54">
        <v>2691329.031</v>
      </c>
      <c r="H4678" s="54">
        <v>1288104.4890000001</v>
      </c>
      <c r="I4678" s="54" t="s">
        <v>21</v>
      </c>
      <c r="J4678" s="55">
        <v>39630</v>
      </c>
    </row>
    <row r="4679" spans="1:10" x14ac:dyDescent="0.3">
      <c r="A4679" s="54" t="s">
        <v>2642</v>
      </c>
      <c r="B4679" s="54">
        <v>8235</v>
      </c>
      <c r="C4679" s="56" t="s">
        <v>23</v>
      </c>
      <c r="D4679" s="54" t="s">
        <v>2641</v>
      </c>
      <c r="E4679" s="54">
        <v>2917</v>
      </c>
      <c r="F4679" s="54" t="s">
        <v>2609</v>
      </c>
      <c r="G4679" s="54">
        <v>2692408.1370000001</v>
      </c>
      <c r="H4679" s="54">
        <v>1290361.094</v>
      </c>
      <c r="I4679" s="54" t="s">
        <v>21</v>
      </c>
      <c r="J4679" s="55">
        <v>39630</v>
      </c>
    </row>
    <row r="4680" spans="1:10" x14ac:dyDescent="0.3">
      <c r="A4680" s="54" t="s">
        <v>2644</v>
      </c>
      <c r="B4680" s="54">
        <v>8236</v>
      </c>
      <c r="C4680" s="56" t="s">
        <v>23</v>
      </c>
      <c r="D4680" s="54" t="s">
        <v>2644</v>
      </c>
      <c r="E4680" s="54">
        <v>2914</v>
      </c>
      <c r="F4680" s="54" t="s">
        <v>2609</v>
      </c>
      <c r="G4680" s="54">
        <v>2690484.253</v>
      </c>
      <c r="H4680" s="54">
        <v>1290013.476</v>
      </c>
      <c r="I4680" s="54" t="s">
        <v>21</v>
      </c>
      <c r="J4680" s="55">
        <v>39630</v>
      </c>
    </row>
    <row r="4681" spans="1:10" x14ac:dyDescent="0.3">
      <c r="A4681" s="54" t="s">
        <v>2638</v>
      </c>
      <c r="B4681" s="54">
        <v>8236</v>
      </c>
      <c r="C4681" s="56" t="s">
        <v>46</v>
      </c>
      <c r="D4681" s="54" t="s">
        <v>2633</v>
      </c>
      <c r="E4681" s="54">
        <v>2920</v>
      </c>
      <c r="F4681" s="54" t="s">
        <v>2609</v>
      </c>
      <c r="G4681" s="54">
        <v>2691675.0789999999</v>
      </c>
      <c r="H4681" s="54">
        <v>1292057.199</v>
      </c>
      <c r="I4681" s="54" t="s">
        <v>21</v>
      </c>
      <c r="J4681" s="55">
        <v>39630</v>
      </c>
    </row>
    <row r="4682" spans="1:10" x14ac:dyDescent="0.3">
      <c r="A4682" s="54" t="s">
        <v>2643</v>
      </c>
      <c r="B4682" s="54">
        <v>8239</v>
      </c>
      <c r="C4682" s="56" t="s">
        <v>23</v>
      </c>
      <c r="D4682" s="54" t="s">
        <v>2643</v>
      </c>
      <c r="E4682" s="54">
        <v>2915</v>
      </c>
      <c r="F4682" s="54" t="s">
        <v>2609</v>
      </c>
      <c r="G4682" s="54">
        <v>2695732.5109999999</v>
      </c>
      <c r="H4682" s="54">
        <v>1285021.389</v>
      </c>
      <c r="I4682" s="54" t="s">
        <v>21</v>
      </c>
      <c r="J4682" s="55">
        <v>39630</v>
      </c>
    </row>
    <row r="4683" spans="1:10" x14ac:dyDescent="0.3">
      <c r="A4683" s="54" t="s">
        <v>2633</v>
      </c>
      <c r="B4683" s="54">
        <v>8240</v>
      </c>
      <c r="C4683" s="56" t="s">
        <v>23</v>
      </c>
      <c r="D4683" s="54" t="s">
        <v>2633</v>
      </c>
      <c r="E4683" s="54">
        <v>2920</v>
      </c>
      <c r="F4683" s="54" t="s">
        <v>2609</v>
      </c>
      <c r="G4683" s="54">
        <v>2695402.9649999999</v>
      </c>
      <c r="H4683" s="54">
        <v>1288435.5759999999</v>
      </c>
      <c r="I4683" s="54" t="s">
        <v>21</v>
      </c>
      <c r="J4683" s="55">
        <v>39630</v>
      </c>
    </row>
    <row r="4684" spans="1:10" x14ac:dyDescent="0.3">
      <c r="A4684" s="54" t="s">
        <v>2637</v>
      </c>
      <c r="B4684" s="54">
        <v>8241</v>
      </c>
      <c r="C4684" s="56" t="s">
        <v>23</v>
      </c>
      <c r="D4684" s="54" t="s">
        <v>2633</v>
      </c>
      <c r="E4684" s="54">
        <v>2920</v>
      </c>
      <c r="F4684" s="54" t="s">
        <v>2609</v>
      </c>
      <c r="G4684" s="54">
        <v>2695785.0520000001</v>
      </c>
      <c r="H4684" s="54">
        <v>1290732.8810000001</v>
      </c>
      <c r="I4684" s="54" t="s">
        <v>21</v>
      </c>
      <c r="J4684" s="55">
        <v>39630</v>
      </c>
    </row>
    <row r="4685" spans="1:10" x14ac:dyDescent="0.3">
      <c r="A4685" s="54" t="s">
        <v>2636</v>
      </c>
      <c r="B4685" s="54">
        <v>8242</v>
      </c>
      <c r="C4685" s="56" t="s">
        <v>23</v>
      </c>
      <c r="D4685" s="54" t="s">
        <v>2633</v>
      </c>
      <c r="E4685" s="54">
        <v>2920</v>
      </c>
      <c r="F4685" s="54" t="s">
        <v>2609</v>
      </c>
      <c r="G4685" s="54">
        <v>2692866.2379999999</v>
      </c>
      <c r="H4685" s="54">
        <v>1291761.983</v>
      </c>
      <c r="I4685" s="54" t="s">
        <v>21</v>
      </c>
      <c r="J4685" s="55">
        <v>39630</v>
      </c>
    </row>
    <row r="4686" spans="1:10" x14ac:dyDescent="0.3">
      <c r="A4686" s="54" t="s">
        <v>2635</v>
      </c>
      <c r="B4686" s="54">
        <v>8242</v>
      </c>
      <c r="C4686" s="56" t="s">
        <v>54</v>
      </c>
      <c r="D4686" s="54" t="s">
        <v>2633</v>
      </c>
      <c r="E4686" s="54">
        <v>2920</v>
      </c>
      <c r="F4686" s="54" t="s">
        <v>2609</v>
      </c>
      <c r="G4686" s="54">
        <v>2692795.0460000001</v>
      </c>
      <c r="H4686" s="54">
        <v>1293025.446</v>
      </c>
      <c r="I4686" s="54" t="s">
        <v>21</v>
      </c>
      <c r="J4686" s="55">
        <v>39630</v>
      </c>
    </row>
    <row r="4687" spans="1:10" x14ac:dyDescent="0.3">
      <c r="A4687" s="54" t="s">
        <v>2634</v>
      </c>
      <c r="B4687" s="54">
        <v>8243</v>
      </c>
      <c r="C4687" s="56" t="s">
        <v>23</v>
      </c>
      <c r="D4687" s="54" t="s">
        <v>2633</v>
      </c>
      <c r="E4687" s="54">
        <v>2920</v>
      </c>
      <c r="F4687" s="54" t="s">
        <v>2609</v>
      </c>
      <c r="G4687" s="54">
        <v>2691361.2519999999</v>
      </c>
      <c r="H4687" s="54">
        <v>1293670.75</v>
      </c>
      <c r="I4687" s="54" t="s">
        <v>21</v>
      </c>
      <c r="J4687" s="55">
        <v>39630</v>
      </c>
    </row>
    <row r="4688" spans="1:10" x14ac:dyDescent="0.3">
      <c r="A4688" s="54" t="s">
        <v>4457</v>
      </c>
      <c r="B4688" s="54">
        <v>8245</v>
      </c>
      <c r="C4688" s="56" t="s">
        <v>23</v>
      </c>
      <c r="D4688" s="54" t="s">
        <v>4457</v>
      </c>
      <c r="E4688" s="54">
        <v>27</v>
      </c>
      <c r="F4688" s="54" t="s">
        <v>4195</v>
      </c>
      <c r="G4688" s="54">
        <v>2690508.3309999998</v>
      </c>
      <c r="H4688" s="54">
        <v>1282739.757</v>
      </c>
      <c r="I4688" s="54" t="s">
        <v>21</v>
      </c>
      <c r="J4688" s="55">
        <v>39630</v>
      </c>
    </row>
    <row r="4689" spans="1:10" x14ac:dyDescent="0.3">
      <c r="A4689" s="54" t="s">
        <v>4458</v>
      </c>
      <c r="B4689" s="54">
        <v>8246</v>
      </c>
      <c r="C4689" s="56" t="s">
        <v>23</v>
      </c>
      <c r="D4689" s="54" t="s">
        <v>4457</v>
      </c>
      <c r="E4689" s="54">
        <v>27</v>
      </c>
      <c r="F4689" s="54" t="s">
        <v>4195</v>
      </c>
      <c r="G4689" s="54">
        <v>2691906.2760000001</v>
      </c>
      <c r="H4689" s="54">
        <v>1282130.7830000001</v>
      </c>
      <c r="I4689" s="54" t="s">
        <v>21</v>
      </c>
      <c r="J4689" s="55">
        <v>39630</v>
      </c>
    </row>
    <row r="4690" spans="1:10" x14ac:dyDescent="0.3">
      <c r="A4690" s="54" t="s">
        <v>4455</v>
      </c>
      <c r="B4690" s="54">
        <v>8247</v>
      </c>
      <c r="C4690" s="56" t="s">
        <v>23</v>
      </c>
      <c r="D4690" s="54" t="s">
        <v>4455</v>
      </c>
      <c r="E4690" s="54">
        <v>29</v>
      </c>
      <c r="F4690" s="54" t="s">
        <v>4195</v>
      </c>
      <c r="G4690" s="54">
        <v>2689867.716</v>
      </c>
      <c r="H4690" s="54">
        <v>1282127.243</v>
      </c>
      <c r="I4690" s="54" t="s">
        <v>21</v>
      </c>
      <c r="J4690" s="55">
        <v>39630</v>
      </c>
    </row>
    <row r="4691" spans="1:10" x14ac:dyDescent="0.3">
      <c r="A4691" s="54" t="s">
        <v>4449</v>
      </c>
      <c r="B4691" s="54">
        <v>8248</v>
      </c>
      <c r="C4691" s="56" t="s">
        <v>23</v>
      </c>
      <c r="D4691" s="54" t="s">
        <v>4447</v>
      </c>
      <c r="E4691" s="54">
        <v>34</v>
      </c>
      <c r="F4691" s="54" t="s">
        <v>4195</v>
      </c>
      <c r="G4691" s="54">
        <v>2690992.8489999999</v>
      </c>
      <c r="H4691" s="54">
        <v>1280555.2250000001</v>
      </c>
      <c r="I4691" s="54" t="s">
        <v>21</v>
      </c>
      <c r="J4691" s="55">
        <v>39630</v>
      </c>
    </row>
    <row r="4692" spans="1:10" x14ac:dyDescent="0.3">
      <c r="A4692" s="54" t="s">
        <v>1654</v>
      </c>
      <c r="B4692" s="54">
        <v>8252</v>
      </c>
      <c r="C4692" s="56" t="s">
        <v>23</v>
      </c>
      <c r="D4692" s="54" t="s">
        <v>1655</v>
      </c>
      <c r="E4692" s="54">
        <v>4545</v>
      </c>
      <c r="F4692" s="54" t="s">
        <v>1484</v>
      </c>
      <c r="G4692" s="54">
        <v>2695443.8280000002</v>
      </c>
      <c r="H4692" s="54">
        <v>1281688.483</v>
      </c>
      <c r="I4692" s="54" t="s">
        <v>21</v>
      </c>
      <c r="J4692" s="55">
        <v>39630</v>
      </c>
    </row>
    <row r="4693" spans="1:10" x14ac:dyDescent="0.3">
      <c r="A4693" s="54" t="s">
        <v>1654</v>
      </c>
      <c r="B4693" s="54">
        <v>8252</v>
      </c>
      <c r="C4693" s="56" t="s">
        <v>23</v>
      </c>
      <c r="D4693" s="54" t="s">
        <v>1653</v>
      </c>
      <c r="E4693" s="54">
        <v>4546</v>
      </c>
      <c r="F4693" s="54" t="s">
        <v>1484</v>
      </c>
      <c r="G4693" s="54">
        <v>2694758.824</v>
      </c>
      <c r="H4693" s="54">
        <v>1280663.362</v>
      </c>
      <c r="I4693" s="54" t="s">
        <v>21</v>
      </c>
      <c r="J4693" s="55">
        <v>39630</v>
      </c>
    </row>
    <row r="4694" spans="1:10" x14ac:dyDescent="0.3">
      <c r="A4694" s="54" t="s">
        <v>1655</v>
      </c>
      <c r="B4694" s="54">
        <v>8253</v>
      </c>
      <c r="C4694" s="56" t="s">
        <v>23</v>
      </c>
      <c r="D4694" s="54" t="s">
        <v>1655</v>
      </c>
      <c r="E4694" s="54">
        <v>4545</v>
      </c>
      <c r="F4694" s="54" t="s">
        <v>1484</v>
      </c>
      <c r="G4694" s="54">
        <v>2696484.821</v>
      </c>
      <c r="H4694" s="54">
        <v>1281760.9890000001</v>
      </c>
      <c r="I4694" s="54" t="s">
        <v>21</v>
      </c>
      <c r="J4694" s="55">
        <v>39630</v>
      </c>
    </row>
    <row r="4695" spans="1:10" x14ac:dyDescent="0.3">
      <c r="A4695" s="54" t="s">
        <v>1656</v>
      </c>
      <c r="B4695" s="54">
        <v>8253</v>
      </c>
      <c r="C4695" s="56" t="s">
        <v>46</v>
      </c>
      <c r="D4695" s="54" t="s">
        <v>1655</v>
      </c>
      <c r="E4695" s="54">
        <v>4545</v>
      </c>
      <c r="F4695" s="54" t="s">
        <v>1484</v>
      </c>
      <c r="G4695" s="54">
        <v>2697552.8790000002</v>
      </c>
      <c r="H4695" s="54">
        <v>1281818.389</v>
      </c>
      <c r="I4695" s="54" t="s">
        <v>21</v>
      </c>
      <c r="J4695" s="55">
        <v>39630</v>
      </c>
    </row>
    <row r="4696" spans="1:10" x14ac:dyDescent="0.3">
      <c r="A4696" s="54" t="s">
        <v>1660</v>
      </c>
      <c r="B4696" s="54">
        <v>8254</v>
      </c>
      <c r="C4696" s="56" t="s">
        <v>23</v>
      </c>
      <c r="D4696" s="54" t="s">
        <v>1657</v>
      </c>
      <c r="E4696" s="54">
        <v>4536</v>
      </c>
      <c r="F4696" s="54" t="s">
        <v>1484</v>
      </c>
      <c r="G4696" s="54">
        <v>2697725.0410000002</v>
      </c>
      <c r="H4696" s="54">
        <v>1279488.7420000001</v>
      </c>
      <c r="I4696" s="54" t="s">
        <v>21</v>
      </c>
      <c r="J4696" s="55">
        <v>39630</v>
      </c>
    </row>
    <row r="4697" spans="1:10" x14ac:dyDescent="0.3">
      <c r="A4697" s="54" t="s">
        <v>1659</v>
      </c>
      <c r="B4697" s="54">
        <v>8255</v>
      </c>
      <c r="C4697" s="56" t="s">
        <v>23</v>
      </c>
      <c r="D4697" s="54" t="s">
        <v>1657</v>
      </c>
      <c r="E4697" s="54">
        <v>4536</v>
      </c>
      <c r="F4697" s="54" t="s">
        <v>1484</v>
      </c>
      <c r="G4697" s="54">
        <v>2700074.7829999998</v>
      </c>
      <c r="H4697" s="54">
        <v>1279788.1880000001</v>
      </c>
      <c r="I4697" s="54" t="s">
        <v>21</v>
      </c>
      <c r="J4697" s="55">
        <v>39630</v>
      </c>
    </row>
    <row r="4698" spans="1:10" x14ac:dyDescent="0.3">
      <c r="A4698" s="54" t="s">
        <v>1526</v>
      </c>
      <c r="B4698" s="54">
        <v>8259</v>
      </c>
      <c r="C4698" s="56" t="s">
        <v>46</v>
      </c>
      <c r="D4698" s="54" t="s">
        <v>1524</v>
      </c>
      <c r="E4698" s="54">
        <v>4871</v>
      </c>
      <c r="F4698" s="54" t="s">
        <v>1484</v>
      </c>
      <c r="G4698" s="54">
        <v>2703556.7609999999</v>
      </c>
      <c r="H4698" s="54">
        <v>1279393.936</v>
      </c>
      <c r="I4698" s="54" t="s">
        <v>21</v>
      </c>
      <c r="J4698" s="55">
        <v>39630</v>
      </c>
    </row>
    <row r="4699" spans="1:10" x14ac:dyDescent="0.3">
      <c r="A4699" s="54" t="s">
        <v>1527</v>
      </c>
      <c r="B4699" s="54">
        <v>8259</v>
      </c>
      <c r="C4699" s="56" t="s">
        <v>23</v>
      </c>
      <c r="D4699" s="54" t="s">
        <v>1524</v>
      </c>
      <c r="E4699" s="54">
        <v>4871</v>
      </c>
      <c r="F4699" s="54" t="s">
        <v>1484</v>
      </c>
      <c r="G4699" s="54">
        <v>2705125.4410000001</v>
      </c>
      <c r="H4699" s="54">
        <v>1278140.0630000001</v>
      </c>
      <c r="I4699" s="54" t="s">
        <v>21</v>
      </c>
      <c r="J4699" s="55">
        <v>39630</v>
      </c>
    </row>
    <row r="4700" spans="1:10" x14ac:dyDescent="0.3">
      <c r="A4700" s="54" t="s">
        <v>1525</v>
      </c>
      <c r="B4700" s="54">
        <v>8259</v>
      </c>
      <c r="C4700" s="56" t="s">
        <v>44</v>
      </c>
      <c r="D4700" s="54" t="s">
        <v>1524</v>
      </c>
      <c r="E4700" s="54">
        <v>4871</v>
      </c>
      <c r="F4700" s="54" t="s">
        <v>1484</v>
      </c>
      <c r="G4700" s="54">
        <v>2703280.8569999998</v>
      </c>
      <c r="H4700" s="54">
        <v>1280856.588</v>
      </c>
      <c r="I4700" s="54" t="s">
        <v>21</v>
      </c>
      <c r="J4700" s="55">
        <v>39630</v>
      </c>
    </row>
    <row r="4701" spans="1:10" x14ac:dyDescent="0.3">
      <c r="A4701" s="54" t="s">
        <v>1524</v>
      </c>
      <c r="B4701" s="54">
        <v>8259</v>
      </c>
      <c r="C4701" s="56" t="s">
        <v>98</v>
      </c>
      <c r="D4701" s="54" t="s">
        <v>1524</v>
      </c>
      <c r="E4701" s="54">
        <v>4871</v>
      </c>
      <c r="F4701" s="54" t="s">
        <v>1484</v>
      </c>
      <c r="G4701" s="54">
        <v>2704914.9049999998</v>
      </c>
      <c r="H4701" s="54">
        <v>1280143.4439999999</v>
      </c>
      <c r="I4701" s="54" t="s">
        <v>21</v>
      </c>
      <c r="J4701" s="55">
        <v>39630</v>
      </c>
    </row>
    <row r="4702" spans="1:10" x14ac:dyDescent="0.3">
      <c r="A4702" s="54" t="s">
        <v>2615</v>
      </c>
      <c r="B4702" s="54">
        <v>8260</v>
      </c>
      <c r="C4702" s="56" t="s">
        <v>23</v>
      </c>
      <c r="D4702" s="54" t="s">
        <v>2615</v>
      </c>
      <c r="E4702" s="54">
        <v>2964</v>
      </c>
      <c r="F4702" s="54" t="s">
        <v>2609</v>
      </c>
      <c r="G4702" s="54">
        <v>2706498.6910000001</v>
      </c>
      <c r="H4702" s="54">
        <v>1280374.68</v>
      </c>
      <c r="I4702" s="54" t="s">
        <v>21</v>
      </c>
      <c r="J4702" s="55">
        <v>39630</v>
      </c>
    </row>
    <row r="4703" spans="1:10" x14ac:dyDescent="0.3">
      <c r="A4703" s="54" t="s">
        <v>2617</v>
      </c>
      <c r="B4703" s="54">
        <v>8261</v>
      </c>
      <c r="C4703" s="56" t="s">
        <v>23</v>
      </c>
      <c r="D4703" s="54" t="s">
        <v>2617</v>
      </c>
      <c r="E4703" s="54">
        <v>2962</v>
      </c>
      <c r="F4703" s="54" t="s">
        <v>2609</v>
      </c>
      <c r="G4703" s="54">
        <v>2705259.9909999999</v>
      </c>
      <c r="H4703" s="54">
        <v>1282470.2350000001</v>
      </c>
      <c r="I4703" s="54" t="s">
        <v>21</v>
      </c>
      <c r="J4703" s="55">
        <v>39630</v>
      </c>
    </row>
    <row r="4704" spans="1:10" x14ac:dyDescent="0.3">
      <c r="A4704" s="54" t="s">
        <v>2616</v>
      </c>
      <c r="B4704" s="54">
        <v>8262</v>
      </c>
      <c r="C4704" s="56" t="s">
        <v>23</v>
      </c>
      <c r="D4704" s="54" t="s">
        <v>2616</v>
      </c>
      <c r="E4704" s="54">
        <v>2963</v>
      </c>
      <c r="F4704" s="54" t="s">
        <v>2609</v>
      </c>
      <c r="G4704" s="54">
        <v>2703623.4070000001</v>
      </c>
      <c r="H4704" s="54">
        <v>1284910.1089999999</v>
      </c>
      <c r="I4704" s="54" t="s">
        <v>21</v>
      </c>
      <c r="J4704" s="55">
        <v>39630</v>
      </c>
    </row>
    <row r="4705" spans="1:10" x14ac:dyDescent="0.3">
      <c r="A4705" s="54" t="s">
        <v>2619</v>
      </c>
      <c r="B4705" s="54">
        <v>8263</v>
      </c>
      <c r="C4705" s="56" t="s">
        <v>23</v>
      </c>
      <c r="D4705" s="54" t="s">
        <v>2618</v>
      </c>
      <c r="E4705" s="54">
        <v>2961</v>
      </c>
      <c r="F4705" s="54" t="s">
        <v>2609</v>
      </c>
      <c r="G4705" s="54">
        <v>2700991.7310000001</v>
      </c>
      <c r="H4705" s="54">
        <v>1285928.5419999999</v>
      </c>
      <c r="I4705" s="54" t="s">
        <v>21</v>
      </c>
      <c r="J4705" s="55">
        <v>39630</v>
      </c>
    </row>
    <row r="4706" spans="1:10" x14ac:dyDescent="0.3">
      <c r="A4706" s="54" t="s">
        <v>1540</v>
      </c>
      <c r="B4706" s="54">
        <v>8264</v>
      </c>
      <c r="C4706" s="56" t="s">
        <v>23</v>
      </c>
      <c r="D4706" s="54" t="s">
        <v>1540</v>
      </c>
      <c r="E4706" s="54">
        <v>4806</v>
      </c>
      <c r="F4706" s="54" t="s">
        <v>1484</v>
      </c>
      <c r="G4706" s="54">
        <v>2708445.9679999999</v>
      </c>
      <c r="H4706" s="54">
        <v>1277128.4210000001</v>
      </c>
      <c r="I4706" s="54" t="s">
        <v>21</v>
      </c>
      <c r="J4706" s="55">
        <v>39630</v>
      </c>
    </row>
    <row r="4707" spans="1:10" x14ac:dyDescent="0.3">
      <c r="A4707" s="54" t="s">
        <v>1540</v>
      </c>
      <c r="B4707" s="54">
        <v>8264</v>
      </c>
      <c r="C4707" s="56" t="s">
        <v>23</v>
      </c>
      <c r="D4707" s="54" t="s">
        <v>1538</v>
      </c>
      <c r="E4707" s="54">
        <v>4826</v>
      </c>
      <c r="F4707" s="54" t="s">
        <v>1484</v>
      </c>
      <c r="G4707" s="54">
        <v>2710249.199</v>
      </c>
      <c r="H4707" s="54">
        <v>1276874.0009999999</v>
      </c>
      <c r="I4707" s="54" t="s">
        <v>21</v>
      </c>
      <c r="J4707" s="55">
        <v>39630</v>
      </c>
    </row>
    <row r="4708" spans="1:10" x14ac:dyDescent="0.3">
      <c r="A4708" s="54" t="s">
        <v>1538</v>
      </c>
      <c r="B4708" s="54">
        <v>8265</v>
      </c>
      <c r="C4708" s="56" t="s">
        <v>23</v>
      </c>
      <c r="D4708" s="54" t="s">
        <v>1538</v>
      </c>
      <c r="E4708" s="54">
        <v>4826</v>
      </c>
      <c r="F4708" s="54" t="s">
        <v>1484</v>
      </c>
      <c r="G4708" s="54">
        <v>2711273.6549999998</v>
      </c>
      <c r="H4708" s="54">
        <v>1278114.7549999999</v>
      </c>
      <c r="I4708" s="54" t="s">
        <v>21</v>
      </c>
      <c r="J4708" s="55">
        <v>39630</v>
      </c>
    </row>
    <row r="4709" spans="1:10" x14ac:dyDescent="0.3">
      <c r="A4709" s="54" t="s">
        <v>1528</v>
      </c>
      <c r="B4709" s="54">
        <v>8266</v>
      </c>
      <c r="C4709" s="56" t="s">
        <v>23</v>
      </c>
      <c r="D4709" s="54" t="s">
        <v>1528</v>
      </c>
      <c r="E4709" s="54">
        <v>4864</v>
      </c>
      <c r="F4709" s="54" t="s">
        <v>1484</v>
      </c>
      <c r="G4709" s="54">
        <v>2717225.3969999999</v>
      </c>
      <c r="H4709" s="54">
        <v>1279837.03</v>
      </c>
      <c r="I4709" s="54" t="s">
        <v>21</v>
      </c>
      <c r="J4709" s="55">
        <v>39630</v>
      </c>
    </row>
    <row r="4710" spans="1:10" x14ac:dyDescent="0.3">
      <c r="A4710" s="54" t="s">
        <v>1547</v>
      </c>
      <c r="B4710" s="54">
        <v>8267</v>
      </c>
      <c r="C4710" s="56" t="s">
        <v>23</v>
      </c>
      <c r="D4710" s="54" t="s">
        <v>1547</v>
      </c>
      <c r="E4710" s="54">
        <v>4801</v>
      </c>
      <c r="F4710" s="54" t="s">
        <v>1484</v>
      </c>
      <c r="G4710" s="54">
        <v>2719485.1310000001</v>
      </c>
      <c r="H4710" s="54">
        <v>1280593.851</v>
      </c>
      <c r="I4710" s="54" t="s">
        <v>21</v>
      </c>
      <c r="J4710" s="55">
        <v>39630</v>
      </c>
    </row>
    <row r="4711" spans="1:10" x14ac:dyDescent="0.3">
      <c r="A4711" s="54" t="s">
        <v>1531</v>
      </c>
      <c r="B4711" s="54">
        <v>8268</v>
      </c>
      <c r="C4711" s="56" t="s">
        <v>23</v>
      </c>
      <c r="D4711" s="54" t="s">
        <v>1529</v>
      </c>
      <c r="E4711" s="54">
        <v>4851</v>
      </c>
      <c r="F4711" s="54" t="s">
        <v>1484</v>
      </c>
      <c r="G4711" s="54">
        <v>2720811.4070000001</v>
      </c>
      <c r="H4711" s="54">
        <v>1281253.074</v>
      </c>
      <c r="I4711" s="54" t="s">
        <v>21</v>
      </c>
      <c r="J4711" s="55">
        <v>39630</v>
      </c>
    </row>
    <row r="4712" spans="1:10" x14ac:dyDescent="0.3">
      <c r="A4712" s="54" t="s">
        <v>1529</v>
      </c>
      <c r="B4712" s="54">
        <v>8268</v>
      </c>
      <c r="C4712" s="56" t="s">
        <v>46</v>
      </c>
      <c r="D4712" s="54" t="s">
        <v>1529</v>
      </c>
      <c r="E4712" s="54">
        <v>4851</v>
      </c>
      <c r="F4712" s="54" t="s">
        <v>1484</v>
      </c>
      <c r="G4712" s="54">
        <v>2721027.8130000001</v>
      </c>
      <c r="H4712" s="54">
        <v>1280033.612</v>
      </c>
      <c r="I4712" s="54" t="s">
        <v>21</v>
      </c>
      <c r="J4712" s="55">
        <v>39630</v>
      </c>
    </row>
    <row r="4713" spans="1:10" x14ac:dyDescent="0.3">
      <c r="A4713" s="54" t="s">
        <v>1530</v>
      </c>
      <c r="B4713" s="54">
        <v>8269</v>
      </c>
      <c r="C4713" s="56" t="s">
        <v>23</v>
      </c>
      <c r="D4713" s="54" t="s">
        <v>1529</v>
      </c>
      <c r="E4713" s="54">
        <v>4851</v>
      </c>
      <c r="F4713" s="54" t="s">
        <v>1484</v>
      </c>
      <c r="G4713" s="54">
        <v>2722124.89</v>
      </c>
      <c r="H4713" s="54">
        <v>1279691.379</v>
      </c>
      <c r="I4713" s="54" t="s">
        <v>21</v>
      </c>
      <c r="J4713" s="55">
        <v>39630</v>
      </c>
    </row>
    <row r="4714" spans="1:10" x14ac:dyDescent="0.3">
      <c r="A4714" s="54" t="s">
        <v>1620</v>
      </c>
      <c r="B4714" s="54">
        <v>8272</v>
      </c>
      <c r="C4714" s="56" t="s">
        <v>23</v>
      </c>
      <c r="D4714" s="54" t="s">
        <v>1620</v>
      </c>
      <c r="E4714" s="54">
        <v>4646</v>
      </c>
      <c r="F4714" s="54" t="s">
        <v>1484</v>
      </c>
      <c r="G4714" s="54">
        <v>2723659.6809999999</v>
      </c>
      <c r="H4714" s="54">
        <v>1279802.0870000001</v>
      </c>
      <c r="I4714" s="54" t="s">
        <v>21</v>
      </c>
      <c r="J4714" s="55">
        <v>39630</v>
      </c>
    </row>
    <row r="4715" spans="1:10" x14ac:dyDescent="0.3">
      <c r="A4715" s="54" t="s">
        <v>1621</v>
      </c>
      <c r="B4715" s="54">
        <v>8273</v>
      </c>
      <c r="C4715" s="56" t="s">
        <v>23</v>
      </c>
      <c r="D4715" s="54" t="s">
        <v>1620</v>
      </c>
      <c r="E4715" s="54">
        <v>4646</v>
      </c>
      <c r="F4715" s="54" t="s">
        <v>1484</v>
      </c>
      <c r="G4715" s="54">
        <v>2725495.548</v>
      </c>
      <c r="H4715" s="54">
        <v>1279612.773</v>
      </c>
      <c r="I4715" s="54" t="s">
        <v>21</v>
      </c>
      <c r="J4715" s="55">
        <v>39630</v>
      </c>
    </row>
    <row r="4716" spans="1:10" x14ac:dyDescent="0.3">
      <c r="A4716" s="54" t="s">
        <v>1619</v>
      </c>
      <c r="B4716" s="54">
        <v>8274</v>
      </c>
      <c r="C4716" s="56" t="s">
        <v>46</v>
      </c>
      <c r="D4716" s="54" t="s">
        <v>1619</v>
      </c>
      <c r="E4716" s="54">
        <v>4651</v>
      </c>
      <c r="F4716" s="54" t="s">
        <v>1484</v>
      </c>
      <c r="G4716" s="54">
        <v>2726852.5279999999</v>
      </c>
      <c r="H4716" s="54">
        <v>1280727.3640000001</v>
      </c>
      <c r="I4716" s="54" t="s">
        <v>21</v>
      </c>
      <c r="J4716" s="55">
        <v>39630</v>
      </c>
    </row>
    <row r="4717" spans="1:10" x14ac:dyDescent="0.3">
      <c r="A4717" s="54" t="s">
        <v>1594</v>
      </c>
      <c r="B4717" s="54">
        <v>8274</v>
      </c>
      <c r="C4717" s="56" t="s">
        <v>23</v>
      </c>
      <c r="D4717" s="54" t="s">
        <v>1594</v>
      </c>
      <c r="E4717" s="54">
        <v>4696</v>
      </c>
      <c r="F4717" s="54" t="s">
        <v>1484</v>
      </c>
      <c r="G4717" s="54">
        <v>2727434.7420000001</v>
      </c>
      <c r="H4717" s="54">
        <v>1278836.7290000001</v>
      </c>
      <c r="I4717" s="54" t="s">
        <v>21</v>
      </c>
      <c r="J4717" s="55">
        <v>39630</v>
      </c>
    </row>
    <row r="4718" spans="1:10" x14ac:dyDescent="0.3">
      <c r="A4718" s="54" t="s">
        <v>1595</v>
      </c>
      <c r="B4718" s="54">
        <v>8280</v>
      </c>
      <c r="C4718" s="56" t="s">
        <v>23</v>
      </c>
      <c r="D4718" s="54" t="s">
        <v>1608</v>
      </c>
      <c r="E4718" s="54">
        <v>4643</v>
      </c>
      <c r="F4718" s="54" t="s">
        <v>1484</v>
      </c>
      <c r="G4718" s="54">
        <v>2732697.6919999998</v>
      </c>
      <c r="H4718" s="54">
        <v>1278073.365</v>
      </c>
      <c r="I4718" s="54" t="s">
        <v>21</v>
      </c>
      <c r="J4718" s="55">
        <v>39630</v>
      </c>
    </row>
    <row r="4719" spans="1:10" x14ac:dyDescent="0.3">
      <c r="A4719" s="54" t="s">
        <v>1595</v>
      </c>
      <c r="B4719" s="54">
        <v>8280</v>
      </c>
      <c r="C4719" s="56" t="s">
        <v>23</v>
      </c>
      <c r="D4719" s="54" t="s">
        <v>1595</v>
      </c>
      <c r="E4719" s="54">
        <v>4671</v>
      </c>
      <c r="F4719" s="54" t="s">
        <v>1484</v>
      </c>
      <c r="G4719" s="54">
        <v>2730515.5460000001</v>
      </c>
      <c r="H4719" s="54">
        <v>1278096.8089999999</v>
      </c>
      <c r="I4719" s="54" t="s">
        <v>21</v>
      </c>
      <c r="J4719" s="55">
        <v>39630</v>
      </c>
    </row>
    <row r="4720" spans="1:10" x14ac:dyDescent="0.3">
      <c r="A4720" s="54" t="s">
        <v>1595</v>
      </c>
      <c r="B4720" s="54">
        <v>8280</v>
      </c>
      <c r="C4720" s="56" t="s">
        <v>23</v>
      </c>
      <c r="D4720" s="54" t="s">
        <v>1594</v>
      </c>
      <c r="E4720" s="54">
        <v>4696</v>
      </c>
      <c r="F4720" s="54" t="s">
        <v>1484</v>
      </c>
      <c r="G4720" s="54">
        <v>2729239.48</v>
      </c>
      <c r="H4720" s="54">
        <v>1279517.9779999999</v>
      </c>
      <c r="I4720" s="54" t="s">
        <v>21</v>
      </c>
      <c r="J4720" s="55">
        <v>39630</v>
      </c>
    </row>
    <row r="4721" spans="1:10" x14ac:dyDescent="0.3">
      <c r="A4721" s="54" t="s">
        <v>4424</v>
      </c>
      <c r="B4721" s="54">
        <v>8302</v>
      </c>
      <c r="C4721" s="56" t="s">
        <v>23</v>
      </c>
      <c r="D4721" s="54" t="s">
        <v>4424</v>
      </c>
      <c r="E4721" s="54">
        <v>62</v>
      </c>
      <c r="F4721" s="54" t="s">
        <v>4195</v>
      </c>
      <c r="G4721" s="54">
        <v>2686221.3909999998</v>
      </c>
      <c r="H4721" s="54">
        <v>1257069.449</v>
      </c>
      <c r="I4721" s="54" t="s">
        <v>21</v>
      </c>
      <c r="J4721" s="55">
        <v>39630</v>
      </c>
    </row>
    <row r="4722" spans="1:10" x14ac:dyDescent="0.3">
      <c r="A4722" s="54" t="s">
        <v>4435</v>
      </c>
      <c r="B4722" s="54">
        <v>8303</v>
      </c>
      <c r="C4722" s="56" t="s">
        <v>23</v>
      </c>
      <c r="D4722" s="54" t="s">
        <v>4435</v>
      </c>
      <c r="E4722" s="54">
        <v>52</v>
      </c>
      <c r="F4722" s="54" t="s">
        <v>4195</v>
      </c>
      <c r="G4722" s="54">
        <v>2689557.6060000001</v>
      </c>
      <c r="H4722" s="54">
        <v>1255056.672</v>
      </c>
      <c r="I4722" s="54" t="s">
        <v>21</v>
      </c>
      <c r="J4722" s="55">
        <v>39630</v>
      </c>
    </row>
    <row r="4723" spans="1:10" x14ac:dyDescent="0.3">
      <c r="A4723" s="54" t="s">
        <v>4416</v>
      </c>
      <c r="B4723" s="54">
        <v>8304</v>
      </c>
      <c r="C4723" s="56" t="s">
        <v>23</v>
      </c>
      <c r="D4723" s="54" t="s">
        <v>4416</v>
      </c>
      <c r="E4723" s="54">
        <v>69</v>
      </c>
      <c r="F4723" s="54" t="s">
        <v>4195</v>
      </c>
      <c r="G4723" s="54">
        <v>2687352.4350000001</v>
      </c>
      <c r="H4723" s="54">
        <v>1252910.794</v>
      </c>
      <c r="I4723" s="54" t="s">
        <v>21</v>
      </c>
      <c r="J4723" s="55">
        <v>39630</v>
      </c>
    </row>
    <row r="4724" spans="1:10" x14ac:dyDescent="0.3">
      <c r="A4724" s="54" t="s">
        <v>4434</v>
      </c>
      <c r="B4724" s="54">
        <v>8305</v>
      </c>
      <c r="C4724" s="56" t="s">
        <v>23</v>
      </c>
      <c r="D4724" s="54" t="s">
        <v>4434</v>
      </c>
      <c r="E4724" s="54">
        <v>54</v>
      </c>
      <c r="F4724" s="54" t="s">
        <v>4195</v>
      </c>
      <c r="G4724" s="54">
        <v>2688566.5890000002</v>
      </c>
      <c r="H4724" s="54">
        <v>1253337.003</v>
      </c>
      <c r="I4724" s="54" t="s">
        <v>21</v>
      </c>
      <c r="J4724" s="55">
        <v>39630</v>
      </c>
    </row>
    <row r="4725" spans="1:10" x14ac:dyDescent="0.3">
      <c r="A4725" s="54" t="s">
        <v>4290</v>
      </c>
      <c r="B4725" s="54">
        <v>8306</v>
      </c>
      <c r="C4725" s="56" t="s">
        <v>23</v>
      </c>
      <c r="D4725" s="54" t="s">
        <v>4288</v>
      </c>
      <c r="E4725" s="54">
        <v>200</v>
      </c>
      <c r="F4725" s="54" t="s">
        <v>4195</v>
      </c>
      <c r="G4725" s="54">
        <v>2690425.034</v>
      </c>
      <c r="H4725" s="54">
        <v>1253065.655</v>
      </c>
      <c r="I4725" s="54" t="s">
        <v>21</v>
      </c>
      <c r="J4725" s="55">
        <v>39630</v>
      </c>
    </row>
    <row r="4726" spans="1:10" x14ac:dyDescent="0.3">
      <c r="A4726" s="54" t="s">
        <v>4211</v>
      </c>
      <c r="B4726" s="54">
        <v>8307</v>
      </c>
      <c r="C4726" s="56" t="s">
        <v>23</v>
      </c>
      <c r="D4726" s="54" t="s">
        <v>4291</v>
      </c>
      <c r="E4726" s="54">
        <v>199</v>
      </c>
      <c r="F4726" s="54" t="s">
        <v>4195</v>
      </c>
      <c r="G4726" s="54">
        <v>2693871.69</v>
      </c>
      <c r="H4726" s="54">
        <v>1251967.7720000001</v>
      </c>
      <c r="I4726" s="54" t="s">
        <v>21</v>
      </c>
      <c r="J4726" s="55">
        <v>39630</v>
      </c>
    </row>
    <row r="4727" spans="1:10" x14ac:dyDescent="0.3">
      <c r="A4727" s="54" t="s">
        <v>4211</v>
      </c>
      <c r="B4727" s="54">
        <v>8307</v>
      </c>
      <c r="C4727" s="56" t="s">
        <v>23</v>
      </c>
      <c r="D4727" s="54" t="s">
        <v>4204</v>
      </c>
      <c r="E4727" s="54">
        <v>296</v>
      </c>
      <c r="F4727" s="54" t="s">
        <v>4195</v>
      </c>
      <c r="G4727" s="54">
        <v>2694570.0559999999</v>
      </c>
      <c r="H4727" s="54">
        <v>1253429.165</v>
      </c>
      <c r="I4727" s="54" t="s">
        <v>21</v>
      </c>
      <c r="J4727" s="55">
        <v>39630</v>
      </c>
    </row>
    <row r="4728" spans="1:10" x14ac:dyDescent="0.3">
      <c r="A4728" s="54" t="s">
        <v>4210</v>
      </c>
      <c r="B4728" s="54">
        <v>8307</v>
      </c>
      <c r="C4728" s="56" t="s">
        <v>46</v>
      </c>
      <c r="D4728" s="54" t="s">
        <v>4204</v>
      </c>
      <c r="E4728" s="54">
        <v>296</v>
      </c>
      <c r="F4728" s="54" t="s">
        <v>4195</v>
      </c>
      <c r="G4728" s="54">
        <v>2697086.79</v>
      </c>
      <c r="H4728" s="54">
        <v>1254037.818</v>
      </c>
      <c r="I4728" s="54" t="s">
        <v>21</v>
      </c>
      <c r="J4728" s="55">
        <v>39630</v>
      </c>
    </row>
    <row r="4729" spans="1:10" x14ac:dyDescent="0.3">
      <c r="A4729" s="54" t="s">
        <v>4208</v>
      </c>
      <c r="B4729" s="54">
        <v>8308</v>
      </c>
      <c r="C4729" s="56" t="s">
        <v>46</v>
      </c>
      <c r="D4729" s="54" t="s">
        <v>4320</v>
      </c>
      <c r="E4729" s="54">
        <v>180</v>
      </c>
      <c r="F4729" s="54" t="s">
        <v>4195</v>
      </c>
      <c r="G4729" s="54">
        <v>2698699.9810000001</v>
      </c>
      <c r="H4729" s="54">
        <v>1253713.527</v>
      </c>
      <c r="I4729" s="54" t="s">
        <v>21</v>
      </c>
      <c r="J4729" s="55">
        <v>39630</v>
      </c>
    </row>
    <row r="4730" spans="1:10" x14ac:dyDescent="0.3">
      <c r="A4730" s="54" t="s">
        <v>4208</v>
      </c>
      <c r="B4730" s="54">
        <v>8308</v>
      </c>
      <c r="C4730" s="56" t="s">
        <v>46</v>
      </c>
      <c r="D4730" s="54" t="s">
        <v>4204</v>
      </c>
      <c r="E4730" s="54">
        <v>296</v>
      </c>
      <c r="F4730" s="54" t="s">
        <v>4195</v>
      </c>
      <c r="G4730" s="54">
        <v>2698213.3840000001</v>
      </c>
      <c r="H4730" s="54">
        <v>1253607.4010000001</v>
      </c>
      <c r="I4730" s="54" t="s">
        <v>21</v>
      </c>
      <c r="J4730" s="55">
        <v>39630</v>
      </c>
    </row>
    <row r="4731" spans="1:10" x14ac:dyDescent="0.3">
      <c r="A4731" s="54" t="s">
        <v>4209</v>
      </c>
      <c r="B4731" s="54">
        <v>8308</v>
      </c>
      <c r="C4731" s="56" t="s">
        <v>23</v>
      </c>
      <c r="D4731" s="54" t="s">
        <v>4335</v>
      </c>
      <c r="E4731" s="54">
        <v>172</v>
      </c>
      <c r="F4731" s="54" t="s">
        <v>4195</v>
      </c>
      <c r="G4731" s="54">
        <v>2698779.9270000001</v>
      </c>
      <c r="H4731" s="54">
        <v>1251208.382</v>
      </c>
      <c r="I4731" s="54" t="s">
        <v>21</v>
      </c>
      <c r="J4731" s="55">
        <v>39630</v>
      </c>
    </row>
    <row r="4732" spans="1:10" x14ac:dyDescent="0.3">
      <c r="A4732" s="54" t="s">
        <v>4209</v>
      </c>
      <c r="B4732" s="54">
        <v>8308</v>
      </c>
      <c r="C4732" s="56" t="s">
        <v>23</v>
      </c>
      <c r="D4732" s="54" t="s">
        <v>4204</v>
      </c>
      <c r="E4732" s="54">
        <v>296</v>
      </c>
      <c r="F4732" s="54" t="s">
        <v>4195</v>
      </c>
      <c r="G4732" s="54">
        <v>2697146.5350000001</v>
      </c>
      <c r="H4732" s="54">
        <v>1251691.7080000001</v>
      </c>
      <c r="I4732" s="54" t="s">
        <v>21</v>
      </c>
      <c r="J4732" s="55">
        <v>39630</v>
      </c>
    </row>
    <row r="4733" spans="1:10" x14ac:dyDescent="0.3">
      <c r="A4733" s="54" t="s">
        <v>4422</v>
      </c>
      <c r="B4733" s="54">
        <v>8309</v>
      </c>
      <c r="C4733" s="56" t="s">
        <v>23</v>
      </c>
      <c r="D4733" s="54" t="s">
        <v>4424</v>
      </c>
      <c r="E4733" s="54">
        <v>62</v>
      </c>
      <c r="F4733" s="54" t="s">
        <v>4195</v>
      </c>
      <c r="G4733" s="54">
        <v>2689553.125</v>
      </c>
      <c r="H4733" s="54">
        <v>1257591.7209999999</v>
      </c>
      <c r="I4733" s="54" t="s">
        <v>21</v>
      </c>
      <c r="J4733" s="55">
        <v>39630</v>
      </c>
    </row>
    <row r="4734" spans="1:10" x14ac:dyDescent="0.3">
      <c r="A4734" s="54" t="s">
        <v>4422</v>
      </c>
      <c r="B4734" s="54">
        <v>8309</v>
      </c>
      <c r="C4734" s="56" t="s">
        <v>23</v>
      </c>
      <c r="D4734" s="54" t="s">
        <v>4422</v>
      </c>
      <c r="E4734" s="54">
        <v>64</v>
      </c>
      <c r="F4734" s="54" t="s">
        <v>4195</v>
      </c>
      <c r="G4734" s="54">
        <v>2691439.9840000002</v>
      </c>
      <c r="H4734" s="54">
        <v>1256726.9469999999</v>
      </c>
      <c r="I4734" s="54" t="s">
        <v>21</v>
      </c>
      <c r="J4734" s="55">
        <v>39630</v>
      </c>
    </row>
    <row r="4735" spans="1:10" x14ac:dyDescent="0.3">
      <c r="A4735" s="54" t="s">
        <v>4333</v>
      </c>
      <c r="B4735" s="54">
        <v>8310</v>
      </c>
      <c r="C4735" s="56" t="s">
        <v>54</v>
      </c>
      <c r="D4735" s="54" t="s">
        <v>4330</v>
      </c>
      <c r="E4735" s="54">
        <v>176</v>
      </c>
      <c r="F4735" s="54" t="s">
        <v>4195</v>
      </c>
      <c r="G4735" s="54">
        <v>2694943.534</v>
      </c>
      <c r="H4735" s="54">
        <v>1255593.8970000001</v>
      </c>
      <c r="I4735" s="54" t="s">
        <v>21</v>
      </c>
      <c r="J4735" s="55">
        <v>39630</v>
      </c>
    </row>
    <row r="4736" spans="1:10" x14ac:dyDescent="0.3">
      <c r="A4736" s="54" t="s">
        <v>4262</v>
      </c>
      <c r="B4736" s="54">
        <v>8310</v>
      </c>
      <c r="C4736" s="56" t="s">
        <v>23</v>
      </c>
      <c r="D4736" s="54" t="s">
        <v>4330</v>
      </c>
      <c r="E4736" s="54">
        <v>176</v>
      </c>
      <c r="F4736" s="54" t="s">
        <v>4195</v>
      </c>
      <c r="G4736" s="54">
        <v>2695410.0320000001</v>
      </c>
      <c r="H4736" s="54">
        <v>1256111.4350000001</v>
      </c>
      <c r="I4736" s="54" t="s">
        <v>21</v>
      </c>
      <c r="J4736" s="55">
        <v>39630</v>
      </c>
    </row>
    <row r="4737" spans="1:10" x14ac:dyDescent="0.3">
      <c r="A4737" s="54" t="s">
        <v>4262</v>
      </c>
      <c r="B4737" s="54">
        <v>8310</v>
      </c>
      <c r="C4737" s="56" t="s">
        <v>23</v>
      </c>
      <c r="D4737" s="54" t="s">
        <v>4257</v>
      </c>
      <c r="E4737" s="54">
        <v>230</v>
      </c>
      <c r="F4737" s="54" t="s">
        <v>4195</v>
      </c>
      <c r="G4737" s="54">
        <v>2696028.1349999998</v>
      </c>
      <c r="H4737" s="54">
        <v>1257369.139</v>
      </c>
      <c r="I4737" s="54" t="s">
        <v>21</v>
      </c>
      <c r="J4737" s="55">
        <v>39630</v>
      </c>
    </row>
    <row r="4738" spans="1:10" x14ac:dyDescent="0.3">
      <c r="A4738" s="54" t="s">
        <v>4286</v>
      </c>
      <c r="B4738" s="54">
        <v>8311</v>
      </c>
      <c r="C4738" s="56" t="s">
        <v>23</v>
      </c>
      <c r="D4738" s="54" t="s">
        <v>4286</v>
      </c>
      <c r="E4738" s="54">
        <v>213</v>
      </c>
      <c r="F4738" s="54" t="s">
        <v>4195</v>
      </c>
      <c r="G4738" s="54">
        <v>2693211.5580000002</v>
      </c>
      <c r="H4738" s="54">
        <v>1259007.55</v>
      </c>
      <c r="I4738" s="54" t="s">
        <v>21</v>
      </c>
      <c r="J4738" s="55">
        <v>39630</v>
      </c>
    </row>
    <row r="4739" spans="1:10" x14ac:dyDescent="0.3">
      <c r="A4739" s="54" t="s">
        <v>4332</v>
      </c>
      <c r="B4739" s="54">
        <v>8312</v>
      </c>
      <c r="C4739" s="56" t="s">
        <v>23</v>
      </c>
      <c r="D4739" s="54" t="s">
        <v>4330</v>
      </c>
      <c r="E4739" s="54">
        <v>176</v>
      </c>
      <c r="F4739" s="54" t="s">
        <v>4195</v>
      </c>
      <c r="G4739" s="54">
        <v>2694416.0809999998</v>
      </c>
      <c r="H4739" s="54">
        <v>1257011.5549999999</v>
      </c>
      <c r="I4739" s="54" t="s">
        <v>21</v>
      </c>
      <c r="J4739" s="55">
        <v>39630</v>
      </c>
    </row>
    <row r="4740" spans="1:10" x14ac:dyDescent="0.3">
      <c r="A4740" s="54" t="s">
        <v>4207</v>
      </c>
      <c r="B4740" s="54">
        <v>8314</v>
      </c>
      <c r="C4740" s="56" t="s">
        <v>23</v>
      </c>
      <c r="D4740" s="54" t="s">
        <v>4204</v>
      </c>
      <c r="E4740" s="54">
        <v>296</v>
      </c>
      <c r="F4740" s="54" t="s">
        <v>4195</v>
      </c>
      <c r="G4740" s="54">
        <v>2698252.6830000002</v>
      </c>
      <c r="H4740" s="54">
        <v>1256539.6839999999</v>
      </c>
      <c r="I4740" s="54" t="s">
        <v>21</v>
      </c>
      <c r="J4740" s="55">
        <v>39630</v>
      </c>
    </row>
    <row r="4741" spans="1:10" x14ac:dyDescent="0.3">
      <c r="A4741" s="54" t="s">
        <v>4330</v>
      </c>
      <c r="B4741" s="54">
        <v>8315</v>
      </c>
      <c r="C4741" s="56" t="s">
        <v>23</v>
      </c>
      <c r="D4741" s="54" t="s">
        <v>4330</v>
      </c>
      <c r="E4741" s="54">
        <v>176</v>
      </c>
      <c r="F4741" s="54" t="s">
        <v>4195</v>
      </c>
      <c r="G4741" s="54">
        <v>2693432.1379999998</v>
      </c>
      <c r="H4741" s="54">
        <v>1255496.7109999999</v>
      </c>
      <c r="I4741" s="54" t="s">
        <v>21</v>
      </c>
      <c r="J4741" s="55">
        <v>39630</v>
      </c>
    </row>
    <row r="4742" spans="1:10" x14ac:dyDescent="0.3">
      <c r="A4742" s="54" t="s">
        <v>4331</v>
      </c>
      <c r="B4742" s="54">
        <v>8317</v>
      </c>
      <c r="C4742" s="56" t="s">
        <v>23</v>
      </c>
      <c r="D4742" s="54" t="s">
        <v>4330</v>
      </c>
      <c r="E4742" s="54">
        <v>176</v>
      </c>
      <c r="F4742" s="54" t="s">
        <v>4195</v>
      </c>
      <c r="G4742" s="54">
        <v>2692830.5720000002</v>
      </c>
      <c r="H4742" s="54">
        <v>1253611.558</v>
      </c>
      <c r="I4742" s="54" t="s">
        <v>21</v>
      </c>
      <c r="J4742" s="55">
        <v>39630</v>
      </c>
    </row>
    <row r="4743" spans="1:10" x14ac:dyDescent="0.3">
      <c r="A4743" s="54" t="s">
        <v>4335</v>
      </c>
      <c r="B4743" s="54">
        <v>8320</v>
      </c>
      <c r="C4743" s="56" t="s">
        <v>23</v>
      </c>
      <c r="D4743" s="54" t="s">
        <v>4335</v>
      </c>
      <c r="E4743" s="54">
        <v>172</v>
      </c>
      <c r="F4743" s="54" t="s">
        <v>4195</v>
      </c>
      <c r="G4743" s="54">
        <v>2699053.13</v>
      </c>
      <c r="H4743" s="54">
        <v>1249336.1429999999</v>
      </c>
      <c r="I4743" s="54" t="s">
        <v>21</v>
      </c>
      <c r="J4743" s="55">
        <v>39630</v>
      </c>
    </row>
    <row r="4744" spans="1:10" x14ac:dyDescent="0.3">
      <c r="A4744" s="54" t="s">
        <v>4325</v>
      </c>
      <c r="B4744" s="54">
        <v>8322</v>
      </c>
      <c r="C4744" s="56" t="s">
        <v>46</v>
      </c>
      <c r="D4744" s="54" t="s">
        <v>4323</v>
      </c>
      <c r="E4744" s="54">
        <v>178</v>
      </c>
      <c r="F4744" s="54" t="s">
        <v>4195</v>
      </c>
      <c r="G4744" s="54">
        <v>2703173.8130000001</v>
      </c>
      <c r="H4744" s="54">
        <v>1250618.723</v>
      </c>
      <c r="I4744" s="54" t="s">
        <v>21</v>
      </c>
      <c r="J4744" s="55">
        <v>40664</v>
      </c>
    </row>
    <row r="4745" spans="1:10" x14ac:dyDescent="0.3">
      <c r="A4745" s="54" t="s">
        <v>4319</v>
      </c>
      <c r="B4745" s="54">
        <v>8322</v>
      </c>
      <c r="C4745" s="56" t="s">
        <v>23</v>
      </c>
      <c r="D4745" s="54" t="s">
        <v>4323</v>
      </c>
      <c r="E4745" s="54">
        <v>178</v>
      </c>
      <c r="F4745" s="54" t="s">
        <v>4195</v>
      </c>
      <c r="G4745" s="54">
        <v>2702268.9190000002</v>
      </c>
      <c r="H4745" s="54">
        <v>1252148.5900000001</v>
      </c>
      <c r="I4745" s="54" t="s">
        <v>21</v>
      </c>
      <c r="J4745" s="55">
        <v>39630</v>
      </c>
    </row>
    <row r="4746" spans="1:10" x14ac:dyDescent="0.3">
      <c r="A4746" s="54" t="s">
        <v>4319</v>
      </c>
      <c r="B4746" s="54">
        <v>8322</v>
      </c>
      <c r="C4746" s="56" t="s">
        <v>23</v>
      </c>
      <c r="D4746" s="54" t="s">
        <v>4316</v>
      </c>
      <c r="E4746" s="54">
        <v>182</v>
      </c>
      <c r="F4746" s="54" t="s">
        <v>4195</v>
      </c>
      <c r="G4746" s="54">
        <v>2703086.4479999999</v>
      </c>
      <c r="H4746" s="54">
        <v>1252864.9750000001</v>
      </c>
      <c r="I4746" s="54" t="s">
        <v>21</v>
      </c>
      <c r="J4746" s="55">
        <v>39630</v>
      </c>
    </row>
    <row r="4747" spans="1:10" x14ac:dyDescent="0.3">
      <c r="A4747" s="54" t="s">
        <v>4329</v>
      </c>
      <c r="B4747" s="54">
        <v>8330</v>
      </c>
      <c r="C4747" s="56" t="s">
        <v>23</v>
      </c>
      <c r="D4747" s="54" t="s">
        <v>4326</v>
      </c>
      <c r="E4747" s="54">
        <v>177</v>
      </c>
      <c r="F4747" s="54" t="s">
        <v>4195</v>
      </c>
      <c r="G4747" s="54">
        <v>2702553.2459999998</v>
      </c>
      <c r="H4747" s="54">
        <v>1247116.145</v>
      </c>
      <c r="I4747" s="54" t="s">
        <v>21</v>
      </c>
      <c r="J4747" s="55">
        <v>39630</v>
      </c>
    </row>
    <row r="4748" spans="1:10" x14ac:dyDescent="0.3">
      <c r="A4748" s="54" t="s">
        <v>4328</v>
      </c>
      <c r="B4748" s="54">
        <v>8331</v>
      </c>
      <c r="C4748" s="56" t="s">
        <v>23</v>
      </c>
      <c r="D4748" s="54" t="s">
        <v>4326</v>
      </c>
      <c r="E4748" s="54">
        <v>177</v>
      </c>
      <c r="F4748" s="54" t="s">
        <v>4195</v>
      </c>
      <c r="G4748" s="54">
        <v>2703577.8620000002</v>
      </c>
      <c r="H4748" s="54">
        <v>1244853.55</v>
      </c>
      <c r="I4748" s="54" t="s">
        <v>21</v>
      </c>
      <c r="J4748" s="55">
        <v>39630</v>
      </c>
    </row>
    <row r="4749" spans="1:10" x14ac:dyDescent="0.3">
      <c r="A4749" s="54" t="s">
        <v>4324</v>
      </c>
      <c r="B4749" s="54">
        <v>8332</v>
      </c>
      <c r="C4749" s="56" t="s">
        <v>46</v>
      </c>
      <c r="D4749" s="54" t="s">
        <v>4323</v>
      </c>
      <c r="E4749" s="54">
        <v>178</v>
      </c>
      <c r="F4749" s="54" t="s">
        <v>4195</v>
      </c>
      <c r="G4749" s="54">
        <v>2699866.8080000002</v>
      </c>
      <c r="H4749" s="54">
        <v>1251680.9180000001</v>
      </c>
      <c r="I4749" s="54" t="s">
        <v>21</v>
      </c>
      <c r="J4749" s="55">
        <v>40664</v>
      </c>
    </row>
    <row r="4750" spans="1:10" x14ac:dyDescent="0.3">
      <c r="A4750" s="54" t="s">
        <v>4323</v>
      </c>
      <c r="B4750" s="54">
        <v>8332</v>
      </c>
      <c r="C4750" s="56" t="s">
        <v>23</v>
      </c>
      <c r="D4750" s="54" t="s">
        <v>4323</v>
      </c>
      <c r="E4750" s="54">
        <v>178</v>
      </c>
      <c r="F4750" s="54" t="s">
        <v>4195</v>
      </c>
      <c r="G4750" s="54">
        <v>2701497.36</v>
      </c>
      <c r="H4750" s="54">
        <v>1250256.9790000001</v>
      </c>
      <c r="I4750" s="54" t="s">
        <v>21</v>
      </c>
      <c r="J4750" s="55">
        <v>39630</v>
      </c>
    </row>
    <row r="4751" spans="1:10" x14ac:dyDescent="0.3">
      <c r="A4751" s="54" t="s">
        <v>4334</v>
      </c>
      <c r="B4751" s="54">
        <v>8335</v>
      </c>
      <c r="C4751" s="56" t="s">
        <v>23</v>
      </c>
      <c r="D4751" s="54" t="s">
        <v>4334</v>
      </c>
      <c r="E4751" s="54">
        <v>173</v>
      </c>
      <c r="F4751" s="54" t="s">
        <v>4195</v>
      </c>
      <c r="G4751" s="54">
        <v>2705079.5320000001</v>
      </c>
      <c r="H4751" s="54">
        <v>1247196.2620000001</v>
      </c>
      <c r="I4751" s="54" t="s">
        <v>21</v>
      </c>
      <c r="J4751" s="55">
        <v>39630</v>
      </c>
    </row>
    <row r="4752" spans="1:10" x14ac:dyDescent="0.3">
      <c r="A4752" s="54" t="s">
        <v>4365</v>
      </c>
      <c r="B4752" s="54">
        <v>8340</v>
      </c>
      <c r="C4752" s="56" t="s">
        <v>23</v>
      </c>
      <c r="D4752" s="54" t="s">
        <v>4376</v>
      </c>
      <c r="E4752" s="54">
        <v>111</v>
      </c>
      <c r="F4752" s="54" t="s">
        <v>4195</v>
      </c>
      <c r="G4752" s="54">
        <v>2706805.5019999999</v>
      </c>
      <c r="H4752" s="54">
        <v>1242329.1059999999</v>
      </c>
      <c r="I4752" s="54" t="s">
        <v>21</v>
      </c>
      <c r="J4752" s="55">
        <v>39630</v>
      </c>
    </row>
    <row r="4753" spans="1:10" x14ac:dyDescent="0.3">
      <c r="A4753" s="54" t="s">
        <v>4365</v>
      </c>
      <c r="B4753" s="54">
        <v>8340</v>
      </c>
      <c r="C4753" s="56" t="s">
        <v>23</v>
      </c>
      <c r="D4753" s="54" t="s">
        <v>4373</v>
      </c>
      <c r="E4753" s="54">
        <v>113</v>
      </c>
      <c r="F4753" s="54" t="s">
        <v>4195</v>
      </c>
      <c r="G4753" s="54">
        <v>2706846.9240000001</v>
      </c>
      <c r="H4753" s="54">
        <v>1237963.493</v>
      </c>
      <c r="I4753" s="54" t="s">
        <v>21</v>
      </c>
      <c r="J4753" s="55">
        <v>39630</v>
      </c>
    </row>
    <row r="4754" spans="1:10" x14ac:dyDescent="0.3">
      <c r="A4754" s="54" t="s">
        <v>4365</v>
      </c>
      <c r="B4754" s="54">
        <v>8340</v>
      </c>
      <c r="C4754" s="56" t="s">
        <v>23</v>
      </c>
      <c r="D4754" s="54" t="s">
        <v>4362</v>
      </c>
      <c r="E4754" s="54">
        <v>114</v>
      </c>
      <c r="F4754" s="54" t="s">
        <v>4195</v>
      </c>
      <c r="G4754" s="54">
        <v>2709830.0720000002</v>
      </c>
      <c r="H4754" s="54">
        <v>1241434.0919999999</v>
      </c>
      <c r="I4754" s="54" t="s">
        <v>21</v>
      </c>
      <c r="J4754" s="55">
        <v>39630</v>
      </c>
    </row>
    <row r="4755" spans="1:10" x14ac:dyDescent="0.3">
      <c r="A4755" s="54" t="s">
        <v>4365</v>
      </c>
      <c r="B4755" s="54">
        <v>8340</v>
      </c>
      <c r="C4755" s="56" t="s">
        <v>23</v>
      </c>
      <c r="D4755" s="54" t="s">
        <v>4365</v>
      </c>
      <c r="E4755" s="54">
        <v>117</v>
      </c>
      <c r="F4755" s="54" t="s">
        <v>4195</v>
      </c>
      <c r="G4755" s="54">
        <v>2706764.5649999999</v>
      </c>
      <c r="H4755" s="54">
        <v>1240074.7590000001</v>
      </c>
      <c r="I4755" s="54" t="s">
        <v>21</v>
      </c>
      <c r="J4755" s="55">
        <v>39630</v>
      </c>
    </row>
    <row r="4756" spans="1:10" x14ac:dyDescent="0.3">
      <c r="A4756" s="54" t="s">
        <v>4367</v>
      </c>
      <c r="B4756" s="54">
        <v>8342</v>
      </c>
      <c r="C4756" s="56" t="s">
        <v>23</v>
      </c>
      <c r="D4756" s="54" t="s">
        <v>4365</v>
      </c>
      <c r="E4756" s="54">
        <v>117</v>
      </c>
      <c r="F4756" s="54" t="s">
        <v>4195</v>
      </c>
      <c r="G4756" s="54">
        <v>2708852.6740000001</v>
      </c>
      <c r="H4756" s="54">
        <v>1238742.25</v>
      </c>
      <c r="I4756" s="54" t="s">
        <v>21</v>
      </c>
      <c r="J4756" s="55">
        <v>39630</v>
      </c>
    </row>
    <row r="4757" spans="1:10" x14ac:dyDescent="0.3">
      <c r="A4757" s="54" t="s">
        <v>4376</v>
      </c>
      <c r="B4757" s="54">
        <v>8344</v>
      </c>
      <c r="C4757" s="56" t="s">
        <v>23</v>
      </c>
      <c r="D4757" s="54" t="s">
        <v>4376</v>
      </c>
      <c r="E4757" s="54">
        <v>111</v>
      </c>
      <c r="F4757" s="54" t="s">
        <v>4195</v>
      </c>
      <c r="G4757" s="54">
        <v>2708475.1919999998</v>
      </c>
      <c r="H4757" s="54">
        <v>1243798.0719999999</v>
      </c>
      <c r="I4757" s="54" t="s">
        <v>21</v>
      </c>
      <c r="J4757" s="55">
        <v>39630</v>
      </c>
    </row>
    <row r="4758" spans="1:10" x14ac:dyDescent="0.3">
      <c r="A4758" s="54" t="s">
        <v>4360</v>
      </c>
      <c r="B4758" s="54">
        <v>8345</v>
      </c>
      <c r="C4758" s="56" t="s">
        <v>23</v>
      </c>
      <c r="D4758" s="54" t="s">
        <v>4376</v>
      </c>
      <c r="E4758" s="54">
        <v>111</v>
      </c>
      <c r="F4758" s="54" t="s">
        <v>4195</v>
      </c>
      <c r="G4758" s="54">
        <v>2705648.2609999999</v>
      </c>
      <c r="H4758" s="54">
        <v>1244463.791</v>
      </c>
      <c r="I4758" s="54" t="s">
        <v>21</v>
      </c>
      <c r="J4758" s="55">
        <v>39630</v>
      </c>
    </row>
    <row r="4759" spans="1:10" x14ac:dyDescent="0.3">
      <c r="A4759" s="54" t="s">
        <v>4360</v>
      </c>
      <c r="B4759" s="54">
        <v>8345</v>
      </c>
      <c r="C4759" s="56" t="s">
        <v>23</v>
      </c>
      <c r="D4759" s="54" t="s">
        <v>4359</v>
      </c>
      <c r="E4759" s="54">
        <v>121</v>
      </c>
      <c r="F4759" s="54" t="s">
        <v>4195</v>
      </c>
      <c r="G4759" s="54">
        <v>2705164.017</v>
      </c>
      <c r="H4759" s="54">
        <v>1243592.781</v>
      </c>
      <c r="I4759" s="54" t="s">
        <v>21</v>
      </c>
      <c r="J4759" s="55">
        <v>39630</v>
      </c>
    </row>
    <row r="4760" spans="1:10" x14ac:dyDescent="0.3">
      <c r="A4760" s="54" t="s">
        <v>4277</v>
      </c>
      <c r="B4760" s="54">
        <v>8352</v>
      </c>
      <c r="C4760" s="56" t="s">
        <v>23</v>
      </c>
      <c r="D4760" s="54" t="s">
        <v>4277</v>
      </c>
      <c r="E4760" s="54">
        <v>219</v>
      </c>
      <c r="F4760" s="54" t="s">
        <v>4195</v>
      </c>
      <c r="G4760" s="54">
        <v>2702929.5639999998</v>
      </c>
      <c r="H4760" s="54">
        <v>1262172.2579999999</v>
      </c>
      <c r="I4760" s="54" t="s">
        <v>21</v>
      </c>
      <c r="J4760" s="55">
        <v>39630</v>
      </c>
    </row>
    <row r="4761" spans="1:10" x14ac:dyDescent="0.3">
      <c r="A4761" s="54" t="s">
        <v>4261</v>
      </c>
      <c r="B4761" s="54">
        <v>8352</v>
      </c>
      <c r="C4761" s="56" t="s">
        <v>46</v>
      </c>
      <c r="D4761" s="54" t="s">
        <v>4257</v>
      </c>
      <c r="E4761" s="54">
        <v>230</v>
      </c>
      <c r="F4761" s="54" t="s">
        <v>4195</v>
      </c>
      <c r="G4761" s="54">
        <v>2702408.5430000001</v>
      </c>
      <c r="H4761" s="54">
        <v>1260456.7690000001</v>
      </c>
      <c r="I4761" s="54" t="s">
        <v>21</v>
      </c>
      <c r="J4761" s="55">
        <v>39630</v>
      </c>
    </row>
    <row r="4762" spans="1:10" x14ac:dyDescent="0.3">
      <c r="A4762" s="54" t="s">
        <v>4218</v>
      </c>
      <c r="B4762" s="54">
        <v>8353</v>
      </c>
      <c r="C4762" s="56" t="s">
        <v>23</v>
      </c>
      <c r="D4762" s="54" t="s">
        <v>4218</v>
      </c>
      <c r="E4762" s="54">
        <v>294</v>
      </c>
      <c r="F4762" s="54" t="s">
        <v>4195</v>
      </c>
      <c r="G4762" s="54">
        <v>2707160.8190000001</v>
      </c>
      <c r="H4762" s="54">
        <v>1260966.665</v>
      </c>
      <c r="I4762" s="54" t="s">
        <v>21</v>
      </c>
      <c r="J4762" s="55">
        <v>39630</v>
      </c>
    </row>
    <row r="4763" spans="1:10" x14ac:dyDescent="0.3">
      <c r="A4763" s="54" t="s">
        <v>4220</v>
      </c>
      <c r="B4763" s="54">
        <v>8354</v>
      </c>
      <c r="C4763" s="56" t="s">
        <v>54</v>
      </c>
      <c r="D4763" s="54" t="s">
        <v>4218</v>
      </c>
      <c r="E4763" s="54">
        <v>294</v>
      </c>
      <c r="F4763" s="54" t="s">
        <v>4195</v>
      </c>
      <c r="G4763" s="54">
        <v>2705032.3670000001</v>
      </c>
      <c r="H4763" s="54">
        <v>1261566.1410000001</v>
      </c>
      <c r="I4763" s="54" t="s">
        <v>21</v>
      </c>
      <c r="J4763" s="55">
        <v>43101</v>
      </c>
    </row>
    <row r="4764" spans="1:10" x14ac:dyDescent="0.3">
      <c r="A4764" s="54" t="s">
        <v>4221</v>
      </c>
      <c r="B4764" s="54">
        <v>8354</v>
      </c>
      <c r="C4764" s="56" t="s">
        <v>23</v>
      </c>
      <c r="D4764" s="54" t="s">
        <v>4266</v>
      </c>
      <c r="E4764" s="54">
        <v>226</v>
      </c>
      <c r="F4764" s="54" t="s">
        <v>4195</v>
      </c>
      <c r="G4764" s="54">
        <v>2705610.7069999999</v>
      </c>
      <c r="H4764" s="54">
        <v>1258946.6529999999</v>
      </c>
      <c r="I4764" s="54" t="s">
        <v>21</v>
      </c>
      <c r="J4764" s="55">
        <v>39630</v>
      </c>
    </row>
    <row r="4765" spans="1:10" x14ac:dyDescent="0.3">
      <c r="A4765" s="54" t="s">
        <v>4221</v>
      </c>
      <c r="B4765" s="54">
        <v>8354</v>
      </c>
      <c r="C4765" s="56" t="s">
        <v>23</v>
      </c>
      <c r="D4765" s="54" t="s">
        <v>4218</v>
      </c>
      <c r="E4765" s="54">
        <v>294</v>
      </c>
      <c r="F4765" s="54" t="s">
        <v>4195</v>
      </c>
      <c r="G4765" s="54">
        <v>2706965.4339999999</v>
      </c>
      <c r="H4765" s="54">
        <v>1258640.433</v>
      </c>
      <c r="I4765" s="54" t="s">
        <v>21</v>
      </c>
      <c r="J4765" s="55">
        <v>39630</v>
      </c>
    </row>
    <row r="4766" spans="1:10" x14ac:dyDescent="0.3">
      <c r="A4766" s="54" t="s">
        <v>1647</v>
      </c>
      <c r="B4766" s="54">
        <v>8355</v>
      </c>
      <c r="C4766" s="56" t="s">
        <v>23</v>
      </c>
      <c r="D4766" s="54" t="s">
        <v>4218</v>
      </c>
      <c r="E4766" s="54">
        <v>294</v>
      </c>
      <c r="F4766" s="54" t="s">
        <v>4195</v>
      </c>
      <c r="G4766" s="54">
        <v>2709537.5929999999</v>
      </c>
      <c r="H4766" s="54">
        <v>1261147.3570000001</v>
      </c>
      <c r="I4766" s="54" t="s">
        <v>21</v>
      </c>
      <c r="J4766" s="55">
        <v>39630</v>
      </c>
    </row>
    <row r="4767" spans="1:10" x14ac:dyDescent="0.3">
      <c r="A4767" s="54" t="s">
        <v>1647</v>
      </c>
      <c r="B4767" s="54">
        <v>8355</v>
      </c>
      <c r="C4767" s="56" t="s">
        <v>23</v>
      </c>
      <c r="D4767" s="54" t="s">
        <v>1647</v>
      </c>
      <c r="E4767" s="54">
        <v>4551</v>
      </c>
      <c r="F4767" s="54" t="s">
        <v>1484</v>
      </c>
      <c r="G4767" s="54">
        <v>2710458.301</v>
      </c>
      <c r="H4767" s="54">
        <v>1261292.3189999999</v>
      </c>
      <c r="I4767" s="54" t="s">
        <v>21</v>
      </c>
      <c r="J4767" s="55">
        <v>39630</v>
      </c>
    </row>
    <row r="4768" spans="1:10" x14ac:dyDescent="0.3">
      <c r="A4768" s="54" t="s">
        <v>1652</v>
      </c>
      <c r="B4768" s="54">
        <v>8356</v>
      </c>
      <c r="C4768" s="56" t="s">
        <v>23</v>
      </c>
      <c r="D4768" s="54" t="s">
        <v>1647</v>
      </c>
      <c r="E4768" s="54">
        <v>4551</v>
      </c>
      <c r="F4768" s="54" t="s">
        <v>1484</v>
      </c>
      <c r="G4768" s="54">
        <v>2709808.34</v>
      </c>
      <c r="H4768" s="54">
        <v>1259125.53</v>
      </c>
      <c r="I4768" s="54" t="s">
        <v>21</v>
      </c>
      <c r="J4768" s="55">
        <v>39630</v>
      </c>
    </row>
    <row r="4769" spans="1:10" x14ac:dyDescent="0.3">
      <c r="A4769" s="54" t="s">
        <v>1651</v>
      </c>
      <c r="B4769" s="54">
        <v>8357</v>
      </c>
      <c r="C4769" s="56" t="s">
        <v>23</v>
      </c>
      <c r="D4769" s="54" t="s">
        <v>1647</v>
      </c>
      <c r="E4769" s="54">
        <v>4551</v>
      </c>
      <c r="F4769" s="54" t="s">
        <v>1484</v>
      </c>
      <c r="G4769" s="54">
        <v>2711573.31</v>
      </c>
      <c r="H4769" s="54">
        <v>1258830.7490000001</v>
      </c>
      <c r="I4769" s="54" t="s">
        <v>21</v>
      </c>
      <c r="J4769" s="55">
        <v>39630</v>
      </c>
    </row>
    <row r="4770" spans="1:10" x14ac:dyDescent="0.3">
      <c r="A4770" s="54" t="s">
        <v>1569</v>
      </c>
      <c r="B4770" s="54">
        <v>8360</v>
      </c>
      <c r="C4770" s="56" t="s">
        <v>23</v>
      </c>
      <c r="D4770" s="54" t="s">
        <v>1578</v>
      </c>
      <c r="E4770" s="54">
        <v>4724</v>
      </c>
      <c r="F4770" s="54" t="s">
        <v>1484</v>
      </c>
      <c r="G4770" s="54">
        <v>2715130.1159999999</v>
      </c>
      <c r="H4770" s="54">
        <v>1257708.2320000001</v>
      </c>
      <c r="I4770" s="54" t="s">
        <v>21</v>
      </c>
      <c r="J4770" s="55">
        <v>39630</v>
      </c>
    </row>
    <row r="4771" spans="1:10" x14ac:dyDescent="0.3">
      <c r="A4771" s="54" t="s">
        <v>1569</v>
      </c>
      <c r="B4771" s="54">
        <v>8360</v>
      </c>
      <c r="C4771" s="56" t="s">
        <v>23</v>
      </c>
      <c r="D4771" s="54" t="s">
        <v>1565</v>
      </c>
      <c r="E4771" s="54">
        <v>4746</v>
      </c>
      <c r="F4771" s="54" t="s">
        <v>1484</v>
      </c>
      <c r="G4771" s="54">
        <v>2715446.3870000001</v>
      </c>
      <c r="H4771" s="54">
        <v>1259537.5260000001</v>
      </c>
      <c r="I4771" s="54" t="s">
        <v>21</v>
      </c>
      <c r="J4771" s="55">
        <v>39630</v>
      </c>
    </row>
    <row r="4772" spans="1:10" x14ac:dyDescent="0.3">
      <c r="A4772" s="54" t="s">
        <v>1579</v>
      </c>
      <c r="B4772" s="54">
        <v>8360</v>
      </c>
      <c r="C4772" s="56" t="s">
        <v>46</v>
      </c>
      <c r="D4772" s="54" t="s">
        <v>1578</v>
      </c>
      <c r="E4772" s="54">
        <v>4724</v>
      </c>
      <c r="F4772" s="54" t="s">
        <v>1484</v>
      </c>
      <c r="G4772" s="54">
        <v>2714289.358</v>
      </c>
      <c r="H4772" s="54">
        <v>1256906.1629999999</v>
      </c>
      <c r="I4772" s="54" t="s">
        <v>21</v>
      </c>
      <c r="J4772" s="55">
        <v>39630</v>
      </c>
    </row>
    <row r="4773" spans="1:10" x14ac:dyDescent="0.3">
      <c r="A4773" s="54" t="s">
        <v>1583</v>
      </c>
      <c r="B4773" s="54">
        <v>8362</v>
      </c>
      <c r="C4773" s="56" t="s">
        <v>23</v>
      </c>
      <c r="D4773" s="54" t="s">
        <v>1581</v>
      </c>
      <c r="E4773" s="54">
        <v>4721</v>
      </c>
      <c r="F4773" s="54" t="s">
        <v>1484</v>
      </c>
      <c r="G4773" s="54">
        <v>2713086.588</v>
      </c>
      <c r="H4773" s="54">
        <v>1256785.034</v>
      </c>
      <c r="I4773" s="54" t="s">
        <v>21</v>
      </c>
      <c r="J4773" s="55">
        <v>39630</v>
      </c>
    </row>
    <row r="4774" spans="1:10" x14ac:dyDescent="0.3">
      <c r="A4774" s="54" t="s">
        <v>1582</v>
      </c>
      <c r="B4774" s="54">
        <v>8363</v>
      </c>
      <c r="C4774" s="56" t="s">
        <v>23</v>
      </c>
      <c r="D4774" s="54" t="s">
        <v>4263</v>
      </c>
      <c r="E4774" s="54">
        <v>228</v>
      </c>
      <c r="F4774" s="54" t="s">
        <v>4195</v>
      </c>
      <c r="G4774" s="54">
        <v>2711848.4410000001</v>
      </c>
      <c r="H4774" s="54">
        <v>1254751.517</v>
      </c>
      <c r="I4774" s="54" t="s">
        <v>21</v>
      </c>
      <c r="J4774" s="55">
        <v>39630</v>
      </c>
    </row>
    <row r="4775" spans="1:10" x14ac:dyDescent="0.3">
      <c r="A4775" s="54" t="s">
        <v>1582</v>
      </c>
      <c r="B4775" s="54">
        <v>8363</v>
      </c>
      <c r="C4775" s="56" t="s">
        <v>23</v>
      </c>
      <c r="D4775" s="54" t="s">
        <v>1581</v>
      </c>
      <c r="E4775" s="54">
        <v>4721</v>
      </c>
      <c r="F4775" s="54" t="s">
        <v>1484</v>
      </c>
      <c r="G4775" s="54">
        <v>2711512.7280000001</v>
      </c>
      <c r="H4775" s="54">
        <v>1255914.328</v>
      </c>
      <c r="I4775" s="54" t="s">
        <v>21</v>
      </c>
      <c r="J4775" s="55">
        <v>39630</v>
      </c>
    </row>
    <row r="4776" spans="1:10" x14ac:dyDescent="0.3">
      <c r="A4776" s="54" t="s">
        <v>1557</v>
      </c>
      <c r="B4776" s="54">
        <v>8370</v>
      </c>
      <c r="C4776" s="56" t="s">
        <v>23</v>
      </c>
      <c r="D4776" s="54" t="s">
        <v>1578</v>
      </c>
      <c r="E4776" s="54">
        <v>4724</v>
      </c>
      <c r="F4776" s="54" t="s">
        <v>1484</v>
      </c>
      <c r="G4776" s="54">
        <v>2716415.17</v>
      </c>
      <c r="H4776" s="54">
        <v>1257788.595</v>
      </c>
      <c r="I4776" s="54" t="s">
        <v>21</v>
      </c>
      <c r="J4776" s="55">
        <v>39630</v>
      </c>
    </row>
    <row r="4777" spans="1:10" x14ac:dyDescent="0.3">
      <c r="A4777" s="54" t="s">
        <v>1557</v>
      </c>
      <c r="B4777" s="54">
        <v>8370</v>
      </c>
      <c r="C4777" s="56" t="s">
        <v>23</v>
      </c>
      <c r="D4777" s="54" t="s">
        <v>1557</v>
      </c>
      <c r="E4777" s="54">
        <v>4761</v>
      </c>
      <c r="F4777" s="54" t="s">
        <v>1484</v>
      </c>
      <c r="G4777" s="54">
        <v>2717625.7250000001</v>
      </c>
      <c r="H4777" s="54">
        <v>1257924.2749999999</v>
      </c>
      <c r="I4777" s="54" t="s">
        <v>21</v>
      </c>
      <c r="J4777" s="55">
        <v>39630</v>
      </c>
    </row>
    <row r="4778" spans="1:10" x14ac:dyDescent="0.3">
      <c r="A4778" s="54" t="s">
        <v>1560</v>
      </c>
      <c r="B4778" s="54">
        <v>8371</v>
      </c>
      <c r="C4778" s="56" t="s">
        <v>23</v>
      </c>
      <c r="D4778" s="54" t="s">
        <v>1557</v>
      </c>
      <c r="E4778" s="54">
        <v>4761</v>
      </c>
      <c r="F4778" s="54" t="s">
        <v>1484</v>
      </c>
      <c r="G4778" s="54">
        <v>2718985.699</v>
      </c>
      <c r="H4778" s="54">
        <v>1257117.398</v>
      </c>
      <c r="I4778" s="54" t="s">
        <v>21</v>
      </c>
      <c r="J4778" s="55">
        <v>39630</v>
      </c>
    </row>
    <row r="4779" spans="1:10" x14ac:dyDescent="0.3">
      <c r="A4779" s="54" t="s">
        <v>1559</v>
      </c>
      <c r="B4779" s="54">
        <v>8372</v>
      </c>
      <c r="C4779" s="56" t="s">
        <v>23</v>
      </c>
      <c r="D4779" s="54" t="s">
        <v>1572</v>
      </c>
      <c r="E4779" s="54">
        <v>4726</v>
      </c>
      <c r="F4779" s="54" t="s">
        <v>1484</v>
      </c>
      <c r="G4779" s="54">
        <v>2716306.42</v>
      </c>
      <c r="H4779" s="54">
        <v>1255763.514</v>
      </c>
      <c r="I4779" s="54" t="s">
        <v>21</v>
      </c>
      <c r="J4779" s="55">
        <v>39630</v>
      </c>
    </row>
    <row r="4780" spans="1:10" x14ac:dyDescent="0.3">
      <c r="A4780" s="54" t="s">
        <v>1559</v>
      </c>
      <c r="B4780" s="54">
        <v>8372</v>
      </c>
      <c r="C4780" s="56" t="s">
        <v>23</v>
      </c>
      <c r="D4780" s="54" t="s">
        <v>1557</v>
      </c>
      <c r="E4780" s="54">
        <v>4761</v>
      </c>
      <c r="F4780" s="54" t="s">
        <v>1484</v>
      </c>
      <c r="G4780" s="54">
        <v>2716895.5490000001</v>
      </c>
      <c r="H4780" s="54">
        <v>1256214.923</v>
      </c>
      <c r="I4780" s="54" t="s">
        <v>21</v>
      </c>
      <c r="J4780" s="55">
        <v>39630</v>
      </c>
    </row>
    <row r="4781" spans="1:10" x14ac:dyDescent="0.3">
      <c r="A4781" s="54" t="s">
        <v>1577</v>
      </c>
      <c r="B4781" s="54">
        <v>8374</v>
      </c>
      <c r="C4781" s="56" t="s">
        <v>23</v>
      </c>
      <c r="D4781" s="54" t="s">
        <v>1572</v>
      </c>
      <c r="E4781" s="54">
        <v>4726</v>
      </c>
      <c r="F4781" s="54" t="s">
        <v>1484</v>
      </c>
      <c r="G4781" s="54">
        <v>2713631.7949999999</v>
      </c>
      <c r="H4781" s="54">
        <v>1253605.1299999999</v>
      </c>
      <c r="I4781" s="54" t="s">
        <v>21</v>
      </c>
      <c r="J4781" s="55">
        <v>39630</v>
      </c>
    </row>
    <row r="4782" spans="1:10" x14ac:dyDescent="0.3">
      <c r="A4782" s="54" t="s">
        <v>1576</v>
      </c>
      <c r="B4782" s="54">
        <v>8374</v>
      </c>
      <c r="C4782" s="56" t="s">
        <v>46</v>
      </c>
      <c r="D4782" s="54" t="s">
        <v>1572</v>
      </c>
      <c r="E4782" s="54">
        <v>4726</v>
      </c>
      <c r="F4782" s="54" t="s">
        <v>1484</v>
      </c>
      <c r="G4782" s="54">
        <v>2716455.8569999998</v>
      </c>
      <c r="H4782" s="54">
        <v>1254535.0630000001</v>
      </c>
      <c r="I4782" s="54" t="s">
        <v>21</v>
      </c>
      <c r="J4782" s="55">
        <v>39630</v>
      </c>
    </row>
    <row r="4783" spans="1:10" x14ac:dyDescent="0.3">
      <c r="A4783" s="54" t="s">
        <v>1575</v>
      </c>
      <c r="B4783" s="54">
        <v>8376</v>
      </c>
      <c r="C4783" s="56" t="s">
        <v>46</v>
      </c>
      <c r="D4783" s="54" t="s">
        <v>2410</v>
      </c>
      <c r="E4783" s="54">
        <v>3394</v>
      </c>
      <c r="F4783" s="54" t="s">
        <v>2344</v>
      </c>
      <c r="G4783" s="54">
        <v>2715009.7960000001</v>
      </c>
      <c r="H4783" s="54">
        <v>1249045.277</v>
      </c>
      <c r="I4783" s="54" t="s">
        <v>21</v>
      </c>
      <c r="J4783" s="55">
        <v>39630</v>
      </c>
    </row>
    <row r="4784" spans="1:10" x14ac:dyDescent="0.3">
      <c r="A4784" s="54" t="s">
        <v>1575</v>
      </c>
      <c r="B4784" s="54">
        <v>8376</v>
      </c>
      <c r="C4784" s="56" t="s">
        <v>46</v>
      </c>
      <c r="D4784" s="54" t="s">
        <v>1572</v>
      </c>
      <c r="E4784" s="54">
        <v>4726</v>
      </c>
      <c r="F4784" s="54" t="s">
        <v>1484</v>
      </c>
      <c r="G4784" s="54">
        <v>2714267.5329999998</v>
      </c>
      <c r="H4784" s="54">
        <v>1250255.477</v>
      </c>
      <c r="I4784" s="54" t="s">
        <v>21</v>
      </c>
      <c r="J4784" s="55">
        <v>39630</v>
      </c>
    </row>
    <row r="4785" spans="1:10" x14ac:dyDescent="0.3">
      <c r="A4785" s="54" t="s">
        <v>1572</v>
      </c>
      <c r="B4785" s="54">
        <v>8376</v>
      </c>
      <c r="C4785" s="56" t="s">
        <v>23</v>
      </c>
      <c r="D4785" s="54" t="s">
        <v>2417</v>
      </c>
      <c r="E4785" s="54">
        <v>3392</v>
      </c>
      <c r="F4785" s="54" t="s">
        <v>2344</v>
      </c>
      <c r="G4785" s="54">
        <v>2716536.5440000002</v>
      </c>
      <c r="H4785" s="54">
        <v>1251791.693</v>
      </c>
      <c r="I4785" s="54" t="s">
        <v>21</v>
      </c>
      <c r="J4785" s="55">
        <v>39630</v>
      </c>
    </row>
    <row r="4786" spans="1:10" x14ac:dyDescent="0.3">
      <c r="A4786" s="54" t="s">
        <v>1572</v>
      </c>
      <c r="B4786" s="54">
        <v>8376</v>
      </c>
      <c r="C4786" s="56" t="s">
        <v>23</v>
      </c>
      <c r="D4786" s="54" t="s">
        <v>1572</v>
      </c>
      <c r="E4786" s="54">
        <v>4726</v>
      </c>
      <c r="F4786" s="54" t="s">
        <v>1484</v>
      </c>
      <c r="G4786" s="54">
        <v>2715768.7239999999</v>
      </c>
      <c r="H4786" s="54">
        <v>1252571.024</v>
      </c>
      <c r="I4786" s="54" t="s">
        <v>21</v>
      </c>
      <c r="J4786" s="55">
        <v>39630</v>
      </c>
    </row>
    <row r="4787" spans="1:10" x14ac:dyDescent="0.3">
      <c r="A4787" s="54" t="s">
        <v>4257</v>
      </c>
      <c r="B4787" s="54">
        <v>8400</v>
      </c>
      <c r="C4787" s="56" t="s">
        <v>23</v>
      </c>
      <c r="D4787" s="54" t="s">
        <v>4257</v>
      </c>
      <c r="E4787" s="54">
        <v>230</v>
      </c>
      <c r="F4787" s="54" t="s">
        <v>4195</v>
      </c>
      <c r="G4787" s="54">
        <v>2697279.1469999999</v>
      </c>
      <c r="H4787" s="54">
        <v>1260587.497</v>
      </c>
      <c r="I4787" s="54" t="s">
        <v>21</v>
      </c>
      <c r="J4787" s="55">
        <v>39630</v>
      </c>
    </row>
    <row r="4788" spans="1:10" x14ac:dyDescent="0.3">
      <c r="A4788" s="54" t="s">
        <v>4260</v>
      </c>
      <c r="B4788" s="54">
        <v>8404</v>
      </c>
      <c r="C4788" s="56" t="s">
        <v>46</v>
      </c>
      <c r="D4788" s="54" t="s">
        <v>4257</v>
      </c>
      <c r="E4788" s="54">
        <v>230</v>
      </c>
      <c r="F4788" s="54" t="s">
        <v>4195</v>
      </c>
      <c r="G4788" s="54">
        <v>2698794.301</v>
      </c>
      <c r="H4788" s="54">
        <v>1264937.4739999999</v>
      </c>
      <c r="I4788" s="54" t="s">
        <v>21</v>
      </c>
      <c r="J4788" s="55">
        <v>39630</v>
      </c>
    </row>
    <row r="4789" spans="1:10" x14ac:dyDescent="0.3">
      <c r="A4789" s="54" t="s">
        <v>4259</v>
      </c>
      <c r="B4789" s="54">
        <v>8404</v>
      </c>
      <c r="C4789" s="56" t="s">
        <v>44</v>
      </c>
      <c r="D4789" s="54" t="s">
        <v>4257</v>
      </c>
      <c r="E4789" s="54">
        <v>230</v>
      </c>
      <c r="F4789" s="54" t="s">
        <v>4195</v>
      </c>
      <c r="G4789" s="54">
        <v>2699879.6239999998</v>
      </c>
      <c r="H4789" s="54">
        <v>1266117.895</v>
      </c>
      <c r="I4789" s="54" t="s">
        <v>21</v>
      </c>
      <c r="J4789" s="55">
        <v>39630</v>
      </c>
    </row>
    <row r="4790" spans="1:10" x14ac:dyDescent="0.3">
      <c r="A4790" s="54" t="s">
        <v>4257</v>
      </c>
      <c r="B4790" s="54">
        <v>8404</v>
      </c>
      <c r="C4790" s="56" t="s">
        <v>23</v>
      </c>
      <c r="D4790" s="54" t="s">
        <v>4257</v>
      </c>
      <c r="E4790" s="54">
        <v>230</v>
      </c>
      <c r="F4790" s="54" t="s">
        <v>4195</v>
      </c>
      <c r="G4790" s="54">
        <v>2699485.4010000001</v>
      </c>
      <c r="H4790" s="54">
        <v>1262695.2039999999</v>
      </c>
      <c r="I4790" s="54" t="s">
        <v>21</v>
      </c>
      <c r="J4790" s="55">
        <v>39630</v>
      </c>
    </row>
    <row r="4791" spans="1:10" x14ac:dyDescent="0.3">
      <c r="A4791" s="54" t="s">
        <v>4257</v>
      </c>
      <c r="B4791" s="54">
        <v>8405</v>
      </c>
      <c r="C4791" s="56" t="s">
        <v>23</v>
      </c>
      <c r="D4791" s="54" t="s">
        <v>4266</v>
      </c>
      <c r="E4791" s="54">
        <v>226</v>
      </c>
      <c r="F4791" s="54" t="s">
        <v>4195</v>
      </c>
      <c r="G4791" s="54">
        <v>2702520.02</v>
      </c>
      <c r="H4791" s="54">
        <v>1258747.8019999999</v>
      </c>
      <c r="I4791" s="54" t="s">
        <v>21</v>
      </c>
      <c r="J4791" s="55">
        <v>39630</v>
      </c>
    </row>
    <row r="4792" spans="1:10" x14ac:dyDescent="0.3">
      <c r="A4792" s="54" t="s">
        <v>4257</v>
      </c>
      <c r="B4792" s="54">
        <v>8405</v>
      </c>
      <c r="C4792" s="56" t="s">
        <v>23</v>
      </c>
      <c r="D4792" s="54" t="s">
        <v>4257</v>
      </c>
      <c r="E4792" s="54">
        <v>230</v>
      </c>
      <c r="F4792" s="54" t="s">
        <v>4195</v>
      </c>
      <c r="G4792" s="54">
        <v>2700976.9180000001</v>
      </c>
      <c r="H4792" s="54">
        <v>1259392.693</v>
      </c>
      <c r="I4792" s="54" t="s">
        <v>21</v>
      </c>
      <c r="J4792" s="55">
        <v>39630</v>
      </c>
    </row>
    <row r="4793" spans="1:10" x14ac:dyDescent="0.3">
      <c r="A4793" s="54" t="s">
        <v>4257</v>
      </c>
      <c r="B4793" s="54">
        <v>8406</v>
      </c>
      <c r="C4793" s="56" t="s">
        <v>23</v>
      </c>
      <c r="D4793" s="54" t="s">
        <v>4257</v>
      </c>
      <c r="E4793" s="54">
        <v>230</v>
      </c>
      <c r="F4793" s="54" t="s">
        <v>4195</v>
      </c>
      <c r="G4793" s="54">
        <v>2695114.8229999999</v>
      </c>
      <c r="H4793" s="54">
        <v>1259926.5689999999</v>
      </c>
      <c r="I4793" s="54" t="s">
        <v>21</v>
      </c>
      <c r="J4793" s="55">
        <v>39630</v>
      </c>
    </row>
    <row r="4794" spans="1:10" x14ac:dyDescent="0.3">
      <c r="A4794" s="54" t="s">
        <v>4257</v>
      </c>
      <c r="B4794" s="54">
        <v>8408</v>
      </c>
      <c r="C4794" s="56" t="s">
        <v>23</v>
      </c>
      <c r="D4794" s="54" t="s">
        <v>4257</v>
      </c>
      <c r="E4794" s="54">
        <v>230</v>
      </c>
      <c r="F4794" s="54" t="s">
        <v>4195</v>
      </c>
      <c r="G4794" s="54">
        <v>2693769.0639999998</v>
      </c>
      <c r="H4794" s="54">
        <v>1262631.1459999999</v>
      </c>
      <c r="I4794" s="54" t="s">
        <v>21</v>
      </c>
      <c r="J4794" s="55">
        <v>39630</v>
      </c>
    </row>
    <row r="4795" spans="1:10" x14ac:dyDescent="0.3">
      <c r="A4795" s="54" t="s">
        <v>4257</v>
      </c>
      <c r="B4795" s="54">
        <v>8409</v>
      </c>
      <c r="C4795" s="56" t="s">
        <v>23</v>
      </c>
      <c r="D4795" s="54" t="s">
        <v>4257</v>
      </c>
      <c r="E4795" s="54">
        <v>230</v>
      </c>
      <c r="F4795" s="54" t="s">
        <v>4195</v>
      </c>
      <c r="G4795" s="54">
        <v>2701155.6460000002</v>
      </c>
      <c r="H4795" s="54">
        <v>1262984.8810000001</v>
      </c>
      <c r="I4795" s="54" t="s">
        <v>21</v>
      </c>
      <c r="J4795" s="55">
        <v>39630</v>
      </c>
    </row>
    <row r="4796" spans="1:10" x14ac:dyDescent="0.3">
      <c r="A4796" s="54" t="s">
        <v>4274</v>
      </c>
      <c r="B4796" s="54">
        <v>8412</v>
      </c>
      <c r="C4796" s="56" t="s">
        <v>23</v>
      </c>
      <c r="D4796" s="54" t="s">
        <v>4271</v>
      </c>
      <c r="E4796" s="54">
        <v>223</v>
      </c>
      <c r="F4796" s="54" t="s">
        <v>4195</v>
      </c>
      <c r="G4796" s="54">
        <v>2693264.1979999999</v>
      </c>
      <c r="H4796" s="54">
        <v>1266727.811</v>
      </c>
      <c r="I4796" s="54" t="s">
        <v>21</v>
      </c>
      <c r="J4796" s="55">
        <v>39630</v>
      </c>
    </row>
    <row r="4797" spans="1:10" x14ac:dyDescent="0.3">
      <c r="A4797" s="54" t="s">
        <v>4272</v>
      </c>
      <c r="B4797" s="54">
        <v>8412</v>
      </c>
      <c r="C4797" s="56" t="s">
        <v>46</v>
      </c>
      <c r="D4797" s="54" t="s">
        <v>4271</v>
      </c>
      <c r="E4797" s="54">
        <v>223</v>
      </c>
      <c r="F4797" s="54" t="s">
        <v>4195</v>
      </c>
      <c r="G4797" s="54">
        <v>2692185.6710000001</v>
      </c>
      <c r="H4797" s="54">
        <v>1267725.612</v>
      </c>
      <c r="I4797" s="54" t="s">
        <v>21</v>
      </c>
      <c r="J4797" s="55">
        <v>39630</v>
      </c>
    </row>
    <row r="4798" spans="1:10" x14ac:dyDescent="0.3">
      <c r="A4798" s="54" t="s">
        <v>4273</v>
      </c>
      <c r="B4798" s="54">
        <v>8412</v>
      </c>
      <c r="C4798" s="56" t="s">
        <v>54</v>
      </c>
      <c r="D4798" s="54" t="s">
        <v>4271</v>
      </c>
      <c r="E4798" s="54">
        <v>223</v>
      </c>
      <c r="F4798" s="54" t="s">
        <v>4195</v>
      </c>
      <c r="G4798" s="54">
        <v>2694148.04</v>
      </c>
      <c r="H4798" s="54">
        <v>1265911.92</v>
      </c>
      <c r="I4798" s="54" t="s">
        <v>21</v>
      </c>
      <c r="J4798" s="55">
        <v>39630</v>
      </c>
    </row>
    <row r="4799" spans="1:10" x14ac:dyDescent="0.3">
      <c r="A4799" s="54" t="s">
        <v>4271</v>
      </c>
      <c r="B4799" s="54">
        <v>8413</v>
      </c>
      <c r="C4799" s="56" t="s">
        <v>23</v>
      </c>
      <c r="D4799" s="54" t="s">
        <v>4271</v>
      </c>
      <c r="E4799" s="54">
        <v>223</v>
      </c>
      <c r="F4799" s="54" t="s">
        <v>4195</v>
      </c>
      <c r="G4799" s="54">
        <v>2692217.8390000002</v>
      </c>
      <c r="H4799" s="54">
        <v>1265243.5719999999</v>
      </c>
      <c r="I4799" s="54" t="s">
        <v>21</v>
      </c>
      <c r="J4799" s="55">
        <v>39630</v>
      </c>
    </row>
    <row r="4800" spans="1:10" x14ac:dyDescent="0.3">
      <c r="A4800" s="54" t="s">
        <v>4460</v>
      </c>
      <c r="B4800" s="54">
        <v>8414</v>
      </c>
      <c r="C4800" s="56" t="s">
        <v>23</v>
      </c>
      <c r="D4800" s="54" t="s">
        <v>4460</v>
      </c>
      <c r="E4800" s="54">
        <v>24</v>
      </c>
      <c r="F4800" s="54" t="s">
        <v>4195</v>
      </c>
      <c r="G4800" s="54">
        <v>2689314.0639999998</v>
      </c>
      <c r="H4800" s="54">
        <v>1267314.7779999999</v>
      </c>
      <c r="I4800" s="54" t="s">
        <v>21</v>
      </c>
      <c r="J4800" s="55">
        <v>39630</v>
      </c>
    </row>
    <row r="4801" spans="1:10" x14ac:dyDescent="0.3">
      <c r="A4801" s="54" t="s">
        <v>4461</v>
      </c>
      <c r="B4801" s="54">
        <v>8415</v>
      </c>
      <c r="C4801" s="56" t="s">
        <v>23</v>
      </c>
      <c r="D4801" s="54" t="s">
        <v>4461</v>
      </c>
      <c r="E4801" s="54">
        <v>23</v>
      </c>
      <c r="F4801" s="54" t="s">
        <v>4195</v>
      </c>
      <c r="G4801" s="54">
        <v>2686327.1910000001</v>
      </c>
      <c r="H4801" s="54">
        <v>1268659.976</v>
      </c>
      <c r="I4801" s="54" t="s">
        <v>21</v>
      </c>
      <c r="J4801" s="55">
        <v>39630</v>
      </c>
    </row>
    <row r="4802" spans="1:10" x14ac:dyDescent="0.3">
      <c r="A4802" s="54" t="s">
        <v>4462</v>
      </c>
      <c r="B4802" s="54">
        <v>8415</v>
      </c>
      <c r="C4802" s="56" t="s">
        <v>54</v>
      </c>
      <c r="D4802" s="54" t="s">
        <v>4461</v>
      </c>
      <c r="E4802" s="54">
        <v>23</v>
      </c>
      <c r="F4802" s="54" t="s">
        <v>4195</v>
      </c>
      <c r="G4802" s="54">
        <v>2687796.4789999998</v>
      </c>
      <c r="H4802" s="54">
        <v>1267906.254</v>
      </c>
      <c r="I4802" s="54" t="s">
        <v>21</v>
      </c>
      <c r="J4802" s="55">
        <v>39630</v>
      </c>
    </row>
    <row r="4803" spans="1:10" x14ac:dyDescent="0.3">
      <c r="A4803" s="54" t="s">
        <v>4456</v>
      </c>
      <c r="B4803" s="54">
        <v>8416</v>
      </c>
      <c r="C4803" s="56" t="s">
        <v>23</v>
      </c>
      <c r="D4803" s="54" t="s">
        <v>4456</v>
      </c>
      <c r="E4803" s="54">
        <v>28</v>
      </c>
      <c r="F4803" s="54" t="s">
        <v>4195</v>
      </c>
      <c r="G4803" s="54">
        <v>2687512.5180000002</v>
      </c>
      <c r="H4803" s="54">
        <v>1270948.915</v>
      </c>
      <c r="I4803" s="54" t="s">
        <v>21</v>
      </c>
      <c r="J4803" s="55">
        <v>39630</v>
      </c>
    </row>
    <row r="4804" spans="1:10" x14ac:dyDescent="0.3">
      <c r="A4804" s="54" t="s">
        <v>4267</v>
      </c>
      <c r="B4804" s="54">
        <v>8418</v>
      </c>
      <c r="C4804" s="56" t="s">
        <v>23</v>
      </c>
      <c r="D4804" s="54" t="s">
        <v>4266</v>
      </c>
      <c r="E4804" s="54">
        <v>226</v>
      </c>
      <c r="F4804" s="54" t="s">
        <v>4195</v>
      </c>
      <c r="G4804" s="54">
        <v>2704022.4709999999</v>
      </c>
      <c r="H4804" s="54">
        <v>1258771.804</v>
      </c>
      <c r="I4804" s="54" t="s">
        <v>21</v>
      </c>
      <c r="J4804" s="55">
        <v>42370</v>
      </c>
    </row>
    <row r="4805" spans="1:10" x14ac:dyDescent="0.3">
      <c r="A4805" s="54" t="s">
        <v>4280</v>
      </c>
      <c r="B4805" s="54">
        <v>8421</v>
      </c>
      <c r="C4805" s="56" t="s">
        <v>23</v>
      </c>
      <c r="D4805" s="54" t="s">
        <v>4280</v>
      </c>
      <c r="E4805" s="54">
        <v>215</v>
      </c>
      <c r="F4805" s="54" t="s">
        <v>4195</v>
      </c>
      <c r="G4805" s="54">
        <v>2689228.0430000001</v>
      </c>
      <c r="H4805" s="54">
        <v>1264878.5360000001</v>
      </c>
      <c r="I4805" s="54" t="s">
        <v>21</v>
      </c>
      <c r="J4805" s="55">
        <v>39630</v>
      </c>
    </row>
    <row r="4806" spans="1:10" x14ac:dyDescent="0.3">
      <c r="A4806" s="54" t="s">
        <v>4270</v>
      </c>
      <c r="B4806" s="54">
        <v>8422</v>
      </c>
      <c r="C4806" s="56" t="s">
        <v>23</v>
      </c>
      <c r="D4806" s="54" t="s">
        <v>4270</v>
      </c>
      <c r="E4806" s="54">
        <v>224</v>
      </c>
      <c r="F4806" s="54" t="s">
        <v>4195</v>
      </c>
      <c r="G4806" s="54">
        <v>2690679.247</v>
      </c>
      <c r="H4806" s="54">
        <v>1262803.7849999999</v>
      </c>
      <c r="I4806" s="54" t="s">
        <v>21</v>
      </c>
      <c r="J4806" s="55">
        <v>39630</v>
      </c>
    </row>
    <row r="4807" spans="1:10" x14ac:dyDescent="0.3">
      <c r="A4807" s="54" t="s">
        <v>4433</v>
      </c>
      <c r="B4807" s="54">
        <v>8424</v>
      </c>
      <c r="C4807" s="56" t="s">
        <v>23</v>
      </c>
      <c r="D4807" s="54" t="s">
        <v>4433</v>
      </c>
      <c r="E4807" s="54">
        <v>56</v>
      </c>
      <c r="F4807" s="54" t="s">
        <v>4195</v>
      </c>
      <c r="G4807" s="54">
        <v>2687457.0950000002</v>
      </c>
      <c r="H4807" s="54">
        <v>1262791.7</v>
      </c>
      <c r="I4807" s="54" t="s">
        <v>21</v>
      </c>
      <c r="J4807" s="55">
        <v>39630</v>
      </c>
    </row>
    <row r="4808" spans="1:10" x14ac:dyDescent="0.3">
      <c r="A4808" s="54" t="s">
        <v>4421</v>
      </c>
      <c r="B4808" s="54">
        <v>8425</v>
      </c>
      <c r="C4808" s="56" t="s">
        <v>23</v>
      </c>
      <c r="D4808" s="54" t="s">
        <v>4421</v>
      </c>
      <c r="E4808" s="54">
        <v>65</v>
      </c>
      <c r="F4808" s="54" t="s">
        <v>4195</v>
      </c>
      <c r="G4808" s="54">
        <v>2690047.9879999999</v>
      </c>
      <c r="H4808" s="54">
        <v>1260553.152</v>
      </c>
      <c r="I4808" s="54" t="s">
        <v>21</v>
      </c>
      <c r="J4808" s="55">
        <v>39630</v>
      </c>
    </row>
    <row r="4809" spans="1:10" x14ac:dyDescent="0.3">
      <c r="A4809" s="54" t="s">
        <v>4423</v>
      </c>
      <c r="B4809" s="54">
        <v>8426</v>
      </c>
      <c r="C4809" s="56" t="s">
        <v>23</v>
      </c>
      <c r="D4809" s="54" t="s">
        <v>4423</v>
      </c>
      <c r="E4809" s="54">
        <v>63</v>
      </c>
      <c r="F4809" s="54" t="s">
        <v>4195</v>
      </c>
      <c r="G4809" s="54">
        <v>2687138.8969999999</v>
      </c>
      <c r="H4809" s="54">
        <v>1259645.6159999999</v>
      </c>
      <c r="I4809" s="54" t="s">
        <v>21</v>
      </c>
      <c r="J4809" s="55">
        <v>39630</v>
      </c>
    </row>
    <row r="4810" spans="1:10" x14ac:dyDescent="0.3">
      <c r="A4810" s="54" t="s">
        <v>4432</v>
      </c>
      <c r="B4810" s="54">
        <v>8427</v>
      </c>
      <c r="C4810" s="56" t="s">
        <v>46</v>
      </c>
      <c r="D4810" s="54" t="s">
        <v>4431</v>
      </c>
      <c r="E4810" s="54">
        <v>57</v>
      </c>
      <c r="F4810" s="54" t="s">
        <v>4195</v>
      </c>
      <c r="G4810" s="54">
        <v>2687149.9530000002</v>
      </c>
      <c r="H4810" s="54">
        <v>1265283.2579999999</v>
      </c>
      <c r="I4810" s="54" t="s">
        <v>21</v>
      </c>
      <c r="J4810" s="55">
        <v>39630</v>
      </c>
    </row>
    <row r="4811" spans="1:10" x14ac:dyDescent="0.3">
      <c r="A4811" s="54" t="s">
        <v>4417</v>
      </c>
      <c r="B4811" s="54">
        <v>8427</v>
      </c>
      <c r="C4811" s="56" t="s">
        <v>44</v>
      </c>
      <c r="D4811" s="54" t="s">
        <v>4417</v>
      </c>
      <c r="E4811" s="54">
        <v>68</v>
      </c>
      <c r="F4811" s="54" t="s">
        <v>4195</v>
      </c>
      <c r="G4811" s="54">
        <v>2685117.7859999998</v>
      </c>
      <c r="H4811" s="54">
        <v>1265236.058</v>
      </c>
      <c r="I4811" s="54" t="s">
        <v>21</v>
      </c>
      <c r="J4811" s="55">
        <v>39630</v>
      </c>
    </row>
    <row r="4812" spans="1:10" x14ac:dyDescent="0.3">
      <c r="A4812" s="54" t="s">
        <v>4418</v>
      </c>
      <c r="B4812" s="54">
        <v>8428</v>
      </c>
      <c r="C4812" s="56" t="s">
        <v>23</v>
      </c>
      <c r="D4812" s="54" t="s">
        <v>4431</v>
      </c>
      <c r="E4812" s="54">
        <v>57</v>
      </c>
      <c r="F4812" s="54" t="s">
        <v>4195</v>
      </c>
      <c r="G4812" s="54">
        <v>2685452.14</v>
      </c>
      <c r="H4812" s="54">
        <v>1267375.8259999999</v>
      </c>
      <c r="I4812" s="54" t="s">
        <v>21</v>
      </c>
      <c r="J4812" s="55">
        <v>39630</v>
      </c>
    </row>
    <row r="4813" spans="1:10" x14ac:dyDescent="0.3">
      <c r="A4813" s="54" t="s">
        <v>4418</v>
      </c>
      <c r="B4813" s="54">
        <v>8428</v>
      </c>
      <c r="C4813" s="56" t="s">
        <v>23</v>
      </c>
      <c r="D4813" s="54" t="s">
        <v>4417</v>
      </c>
      <c r="E4813" s="54">
        <v>68</v>
      </c>
      <c r="F4813" s="54" t="s">
        <v>4195</v>
      </c>
      <c r="G4813" s="54">
        <v>2685150.1549999998</v>
      </c>
      <c r="H4813" s="54">
        <v>1266445.1599999999</v>
      </c>
      <c r="I4813" s="54" t="s">
        <v>21</v>
      </c>
      <c r="J4813" s="55">
        <v>39630</v>
      </c>
    </row>
    <row r="4814" spans="1:10" x14ac:dyDescent="0.3">
      <c r="A4814" s="54" t="s">
        <v>4275</v>
      </c>
      <c r="B4814" s="54">
        <v>8442</v>
      </c>
      <c r="C4814" s="56" t="s">
        <v>23</v>
      </c>
      <c r="D4814" s="54" t="s">
        <v>4275</v>
      </c>
      <c r="E4814" s="54">
        <v>221</v>
      </c>
      <c r="F4814" s="54" t="s">
        <v>4195</v>
      </c>
      <c r="G4814" s="54">
        <v>2695758.9640000002</v>
      </c>
      <c r="H4814" s="54">
        <v>1267151.966</v>
      </c>
      <c r="I4814" s="54" t="s">
        <v>21</v>
      </c>
      <c r="J4814" s="55">
        <v>39630</v>
      </c>
    </row>
    <row r="4815" spans="1:10" x14ac:dyDescent="0.3">
      <c r="A4815" s="54" t="s">
        <v>4454</v>
      </c>
      <c r="B4815" s="54">
        <v>8444</v>
      </c>
      <c r="C4815" s="56" t="s">
        <v>23</v>
      </c>
      <c r="D4815" s="54" t="s">
        <v>4454</v>
      </c>
      <c r="E4815" s="54">
        <v>31</v>
      </c>
      <c r="F4815" s="54" t="s">
        <v>4195</v>
      </c>
      <c r="G4815" s="54">
        <v>2693487.1940000001</v>
      </c>
      <c r="H4815" s="54">
        <v>1268481.2549999999</v>
      </c>
      <c r="I4815" s="54" t="s">
        <v>21</v>
      </c>
      <c r="J4815" s="55">
        <v>39630</v>
      </c>
    </row>
    <row r="4816" spans="1:10" x14ac:dyDescent="0.3">
      <c r="A4816" s="54" t="s">
        <v>4448</v>
      </c>
      <c r="B4816" s="54">
        <v>8447</v>
      </c>
      <c r="C4816" s="56" t="s">
        <v>23</v>
      </c>
      <c r="D4816" s="54" t="s">
        <v>4448</v>
      </c>
      <c r="E4816" s="54">
        <v>25</v>
      </c>
      <c r="F4816" s="54" t="s">
        <v>4195</v>
      </c>
      <c r="G4816" s="54">
        <v>2689068.4530000002</v>
      </c>
      <c r="H4816" s="54">
        <v>1279684.8130000001</v>
      </c>
      <c r="I4816" s="54" t="s">
        <v>21</v>
      </c>
      <c r="J4816" s="55">
        <v>39630</v>
      </c>
    </row>
    <row r="4817" spans="1:10" x14ac:dyDescent="0.3">
      <c r="A4817" s="54" t="s">
        <v>4448</v>
      </c>
      <c r="B4817" s="54">
        <v>8447</v>
      </c>
      <c r="C4817" s="56" t="s">
        <v>23</v>
      </c>
      <c r="D4817" s="54" t="s">
        <v>4447</v>
      </c>
      <c r="E4817" s="54">
        <v>34</v>
      </c>
      <c r="F4817" s="54" t="s">
        <v>4195</v>
      </c>
      <c r="G4817" s="54">
        <v>2688246.7239999999</v>
      </c>
      <c r="H4817" s="54">
        <v>1281212.3089999999</v>
      </c>
      <c r="I4817" s="54" t="s">
        <v>21</v>
      </c>
      <c r="J4817" s="55">
        <v>39630</v>
      </c>
    </row>
    <row r="4818" spans="1:10" x14ac:dyDescent="0.3">
      <c r="A4818" s="54" t="s">
        <v>4230</v>
      </c>
      <c r="B4818" s="54">
        <v>8450</v>
      </c>
      <c r="C4818" s="56" t="s">
        <v>23</v>
      </c>
      <c r="D4818" s="54" t="s">
        <v>4230</v>
      </c>
      <c r="E4818" s="54">
        <v>291</v>
      </c>
      <c r="F4818" s="54" t="s">
        <v>4195</v>
      </c>
      <c r="G4818" s="54">
        <v>2693014.0970000001</v>
      </c>
      <c r="H4818" s="54">
        <v>1272291.2350000001</v>
      </c>
      <c r="I4818" s="54" t="s">
        <v>21</v>
      </c>
      <c r="J4818" s="55">
        <v>39630</v>
      </c>
    </row>
    <row r="4819" spans="1:10" x14ac:dyDescent="0.3">
      <c r="A4819" s="54" t="s">
        <v>4451</v>
      </c>
      <c r="B4819" s="54">
        <v>8451</v>
      </c>
      <c r="C4819" s="56" t="s">
        <v>23</v>
      </c>
      <c r="D4819" s="54" t="s">
        <v>4451</v>
      </c>
      <c r="E4819" s="54">
        <v>33</v>
      </c>
      <c r="F4819" s="54" t="s">
        <v>4195</v>
      </c>
      <c r="G4819" s="54">
        <v>2693715.1690000002</v>
      </c>
      <c r="H4819" s="54">
        <v>1273645.2579999999</v>
      </c>
      <c r="I4819" s="54" t="s">
        <v>21</v>
      </c>
      <c r="J4819" s="55">
        <v>39630</v>
      </c>
    </row>
    <row r="4820" spans="1:10" x14ac:dyDescent="0.3">
      <c r="A4820" s="54" t="s">
        <v>4232</v>
      </c>
      <c r="B4820" s="54">
        <v>8452</v>
      </c>
      <c r="C4820" s="56" t="s">
        <v>23</v>
      </c>
      <c r="D4820" s="54" t="s">
        <v>4230</v>
      </c>
      <c r="E4820" s="54">
        <v>291</v>
      </c>
      <c r="F4820" s="54" t="s">
        <v>4195</v>
      </c>
      <c r="G4820" s="54">
        <v>2695275.395</v>
      </c>
      <c r="H4820" s="54">
        <v>1270341.4240000001</v>
      </c>
      <c r="I4820" s="54" t="s">
        <v>21</v>
      </c>
      <c r="J4820" s="55">
        <v>39630</v>
      </c>
    </row>
    <row r="4821" spans="1:10" x14ac:dyDescent="0.3">
      <c r="A4821" s="54" t="s">
        <v>4453</v>
      </c>
      <c r="B4821" s="54">
        <v>8453</v>
      </c>
      <c r="C4821" s="56" t="s">
        <v>23</v>
      </c>
      <c r="D4821" s="54" t="s">
        <v>4451</v>
      </c>
      <c r="E4821" s="54">
        <v>33</v>
      </c>
      <c r="F4821" s="54" t="s">
        <v>4195</v>
      </c>
      <c r="G4821" s="54">
        <v>2690417.5079999999</v>
      </c>
      <c r="H4821" s="54">
        <v>1272494.0160000001</v>
      </c>
      <c r="I4821" s="54" t="s">
        <v>21</v>
      </c>
      <c r="J4821" s="55">
        <v>39630</v>
      </c>
    </row>
    <row r="4822" spans="1:10" x14ac:dyDescent="0.3">
      <c r="A4822" s="54" t="s">
        <v>2629</v>
      </c>
      <c r="B4822" s="54">
        <v>8454</v>
      </c>
      <c r="C4822" s="56" t="s">
        <v>23</v>
      </c>
      <c r="D4822" s="54" t="s">
        <v>2629</v>
      </c>
      <c r="E4822" s="54">
        <v>2933</v>
      </c>
      <c r="F4822" s="54" t="s">
        <v>2609</v>
      </c>
      <c r="G4822" s="54">
        <v>2683700.608</v>
      </c>
      <c r="H4822" s="54">
        <v>1269239.155</v>
      </c>
      <c r="I4822" s="54" t="s">
        <v>21</v>
      </c>
      <c r="J4822" s="55">
        <v>39630</v>
      </c>
    </row>
    <row r="4823" spans="1:10" x14ac:dyDescent="0.3">
      <c r="A4823" s="54" t="s">
        <v>2627</v>
      </c>
      <c r="B4823" s="54">
        <v>8455</v>
      </c>
      <c r="C4823" s="56" t="s">
        <v>23</v>
      </c>
      <c r="D4823" s="54" t="s">
        <v>2629</v>
      </c>
      <c r="E4823" s="54">
        <v>2933</v>
      </c>
      <c r="F4823" s="54" t="s">
        <v>2609</v>
      </c>
      <c r="G4823" s="54">
        <v>2683819.0189999999</v>
      </c>
      <c r="H4823" s="54">
        <v>1271842.4709999999</v>
      </c>
      <c r="I4823" s="54" t="s">
        <v>21</v>
      </c>
      <c r="J4823" s="55">
        <v>39630</v>
      </c>
    </row>
    <row r="4824" spans="1:10" x14ac:dyDescent="0.3">
      <c r="A4824" s="54" t="s">
        <v>2627</v>
      </c>
      <c r="B4824" s="54">
        <v>8455</v>
      </c>
      <c r="C4824" s="56" t="s">
        <v>23</v>
      </c>
      <c r="D4824" s="54" t="s">
        <v>2627</v>
      </c>
      <c r="E4824" s="54">
        <v>2938</v>
      </c>
      <c r="F4824" s="54" t="s">
        <v>2609</v>
      </c>
      <c r="G4824" s="54">
        <v>2684821.5269999998</v>
      </c>
      <c r="H4824" s="54">
        <v>1271281.1810000001</v>
      </c>
      <c r="I4824" s="54" t="s">
        <v>21</v>
      </c>
      <c r="J4824" s="55">
        <v>39630</v>
      </c>
    </row>
    <row r="4825" spans="1:10" x14ac:dyDescent="0.3">
      <c r="A4825" s="54" t="s">
        <v>4231</v>
      </c>
      <c r="B4825" s="54">
        <v>8457</v>
      </c>
      <c r="C4825" s="56" t="s">
        <v>23</v>
      </c>
      <c r="D4825" s="54" t="s">
        <v>4230</v>
      </c>
      <c r="E4825" s="54">
        <v>291</v>
      </c>
      <c r="F4825" s="54" t="s">
        <v>4195</v>
      </c>
      <c r="G4825" s="54">
        <v>2693092.6310000001</v>
      </c>
      <c r="H4825" s="54">
        <v>1270083.7509999999</v>
      </c>
      <c r="I4825" s="54" t="s">
        <v>21</v>
      </c>
      <c r="J4825" s="55">
        <v>39630</v>
      </c>
    </row>
    <row r="4826" spans="1:10" x14ac:dyDescent="0.3">
      <c r="A4826" s="54" t="s">
        <v>4459</v>
      </c>
      <c r="B4826" s="54">
        <v>8458</v>
      </c>
      <c r="C4826" s="56" t="s">
        <v>23</v>
      </c>
      <c r="D4826" s="54" t="s">
        <v>4459</v>
      </c>
      <c r="E4826" s="54">
        <v>26</v>
      </c>
      <c r="F4826" s="54" t="s">
        <v>4195</v>
      </c>
      <c r="G4826" s="54">
        <v>2691097.997</v>
      </c>
      <c r="H4826" s="54">
        <v>1269654.2709999999</v>
      </c>
      <c r="I4826" s="54" t="s">
        <v>21</v>
      </c>
      <c r="J4826" s="55">
        <v>39630</v>
      </c>
    </row>
    <row r="4827" spans="1:10" x14ac:dyDescent="0.3">
      <c r="A4827" s="54" t="s">
        <v>4437</v>
      </c>
      <c r="B4827" s="54">
        <v>8459</v>
      </c>
      <c r="C4827" s="56" t="s">
        <v>23</v>
      </c>
      <c r="D4827" s="54" t="s">
        <v>4437</v>
      </c>
      <c r="E4827" s="54">
        <v>43</v>
      </c>
      <c r="F4827" s="54" t="s">
        <v>4195</v>
      </c>
      <c r="G4827" s="54">
        <v>2689744.9380000001</v>
      </c>
      <c r="H4827" s="54">
        <v>1270228.939</v>
      </c>
      <c r="I4827" s="54" t="s">
        <v>21</v>
      </c>
      <c r="J4827" s="55">
        <v>39630</v>
      </c>
    </row>
    <row r="4828" spans="1:10" x14ac:dyDescent="0.3">
      <c r="A4828" s="54" t="s">
        <v>4446</v>
      </c>
      <c r="B4828" s="54">
        <v>8460</v>
      </c>
      <c r="C4828" s="56" t="s">
        <v>23</v>
      </c>
      <c r="D4828" s="54" t="s">
        <v>4446</v>
      </c>
      <c r="E4828" s="54">
        <v>35</v>
      </c>
      <c r="F4828" s="54" t="s">
        <v>4195</v>
      </c>
      <c r="G4828" s="54">
        <v>2690209.8190000001</v>
      </c>
      <c r="H4828" s="54">
        <v>1274873.8430000001</v>
      </c>
      <c r="I4828" s="54" t="s">
        <v>21</v>
      </c>
      <c r="J4828" s="55">
        <v>39630</v>
      </c>
    </row>
    <row r="4829" spans="1:10" x14ac:dyDescent="0.3">
      <c r="A4829" s="54" t="s">
        <v>4452</v>
      </c>
      <c r="B4829" s="54">
        <v>8461</v>
      </c>
      <c r="C4829" s="56" t="s">
        <v>23</v>
      </c>
      <c r="D4829" s="54" t="s">
        <v>4451</v>
      </c>
      <c r="E4829" s="54">
        <v>33</v>
      </c>
      <c r="F4829" s="54" t="s">
        <v>4195</v>
      </c>
      <c r="G4829" s="54">
        <v>2693132.64</v>
      </c>
      <c r="H4829" s="54">
        <v>1275464.0049999999</v>
      </c>
      <c r="I4829" s="54" t="s">
        <v>21</v>
      </c>
      <c r="J4829" s="55">
        <v>39630</v>
      </c>
    </row>
    <row r="4830" spans="1:10" x14ac:dyDescent="0.3">
      <c r="A4830" s="54" t="s">
        <v>4443</v>
      </c>
      <c r="B4830" s="54">
        <v>8462</v>
      </c>
      <c r="C4830" s="56" t="s">
        <v>23</v>
      </c>
      <c r="D4830" s="54" t="s">
        <v>4443</v>
      </c>
      <c r="E4830" s="54">
        <v>38</v>
      </c>
      <c r="F4830" s="54" t="s">
        <v>4195</v>
      </c>
      <c r="G4830" s="54">
        <v>2688648.13</v>
      </c>
      <c r="H4830" s="54">
        <v>1275885.4169999999</v>
      </c>
      <c r="I4830" s="54" t="s">
        <v>21</v>
      </c>
      <c r="J4830" s="55">
        <v>39630</v>
      </c>
    </row>
    <row r="4831" spans="1:10" x14ac:dyDescent="0.3">
      <c r="A4831" s="54" t="s">
        <v>4464</v>
      </c>
      <c r="B4831" s="54">
        <v>8463</v>
      </c>
      <c r="C4831" s="56" t="s">
        <v>23</v>
      </c>
      <c r="D4831" s="54" t="s">
        <v>4463</v>
      </c>
      <c r="E4831" s="54">
        <v>22</v>
      </c>
      <c r="F4831" s="54" t="s">
        <v>4195</v>
      </c>
      <c r="G4831" s="54">
        <v>2691357.35</v>
      </c>
      <c r="H4831" s="54">
        <v>1278833.3149999999</v>
      </c>
      <c r="I4831" s="54" t="s">
        <v>21</v>
      </c>
      <c r="J4831" s="55">
        <v>39630</v>
      </c>
    </row>
    <row r="4832" spans="1:10" x14ac:dyDescent="0.3">
      <c r="A4832" s="54" t="s">
        <v>4444</v>
      </c>
      <c r="B4832" s="54">
        <v>8464</v>
      </c>
      <c r="C4832" s="56" t="s">
        <v>23</v>
      </c>
      <c r="D4832" s="54" t="s">
        <v>4446</v>
      </c>
      <c r="E4832" s="54">
        <v>35</v>
      </c>
      <c r="F4832" s="54" t="s">
        <v>4195</v>
      </c>
      <c r="G4832" s="54">
        <v>2687787.6540000001</v>
      </c>
      <c r="H4832" s="54">
        <v>1273042.3540000001</v>
      </c>
      <c r="I4832" s="54" t="s">
        <v>21</v>
      </c>
      <c r="J4832" s="55">
        <v>39630</v>
      </c>
    </row>
    <row r="4833" spans="1:10" x14ac:dyDescent="0.3">
      <c r="A4833" s="54" t="s">
        <v>4444</v>
      </c>
      <c r="B4833" s="54">
        <v>8464</v>
      </c>
      <c r="C4833" s="56" t="s">
        <v>23</v>
      </c>
      <c r="D4833" s="54" t="s">
        <v>4443</v>
      </c>
      <c r="E4833" s="54">
        <v>38</v>
      </c>
      <c r="F4833" s="54" t="s">
        <v>4195</v>
      </c>
      <c r="G4833" s="54">
        <v>2687987.3169999998</v>
      </c>
      <c r="H4833" s="54">
        <v>1273199.801</v>
      </c>
      <c r="I4833" s="54" t="s">
        <v>21</v>
      </c>
      <c r="J4833" s="55">
        <v>39630</v>
      </c>
    </row>
    <row r="4834" spans="1:10" x14ac:dyDescent="0.3">
      <c r="A4834" s="54" t="s">
        <v>4441</v>
      </c>
      <c r="B4834" s="54">
        <v>8465</v>
      </c>
      <c r="C4834" s="56" t="s">
        <v>23</v>
      </c>
      <c r="D4834" s="54" t="s">
        <v>4439</v>
      </c>
      <c r="E4834" s="54">
        <v>40</v>
      </c>
      <c r="F4834" s="54" t="s">
        <v>4195</v>
      </c>
      <c r="G4834" s="54">
        <v>2692631.4920000001</v>
      </c>
      <c r="H4834" s="54">
        <v>1277112.4890000001</v>
      </c>
      <c r="I4834" s="54" t="s">
        <v>21</v>
      </c>
      <c r="J4834" s="55">
        <v>39630</v>
      </c>
    </row>
    <row r="4835" spans="1:10" x14ac:dyDescent="0.3">
      <c r="A4835" s="54" t="s">
        <v>4440</v>
      </c>
      <c r="B4835" s="54">
        <v>8465</v>
      </c>
      <c r="C4835" s="56" t="s">
        <v>54</v>
      </c>
      <c r="D4835" s="54" t="s">
        <v>4439</v>
      </c>
      <c r="E4835" s="54">
        <v>40</v>
      </c>
      <c r="F4835" s="54" t="s">
        <v>4195</v>
      </c>
      <c r="G4835" s="54">
        <v>2693250.06</v>
      </c>
      <c r="H4835" s="54">
        <v>1278549.6089999999</v>
      </c>
      <c r="I4835" s="54" t="s">
        <v>21</v>
      </c>
      <c r="J4835" s="55">
        <v>39630</v>
      </c>
    </row>
    <row r="4836" spans="1:10" x14ac:dyDescent="0.3">
      <c r="A4836" s="54" t="s">
        <v>4439</v>
      </c>
      <c r="B4836" s="54">
        <v>8466</v>
      </c>
      <c r="C4836" s="56" t="s">
        <v>23</v>
      </c>
      <c r="D4836" s="54" t="s">
        <v>4445</v>
      </c>
      <c r="E4836" s="54">
        <v>37</v>
      </c>
      <c r="F4836" s="54" t="s">
        <v>4195</v>
      </c>
      <c r="G4836" s="54">
        <v>2694052.571</v>
      </c>
      <c r="H4836" s="54">
        <v>1275700.291</v>
      </c>
      <c r="I4836" s="54" t="s">
        <v>21</v>
      </c>
      <c r="J4836" s="55">
        <v>39630</v>
      </c>
    </row>
    <row r="4837" spans="1:10" x14ac:dyDescent="0.3">
      <c r="A4837" s="54" t="s">
        <v>4439</v>
      </c>
      <c r="B4837" s="54">
        <v>8466</v>
      </c>
      <c r="C4837" s="56" t="s">
        <v>23</v>
      </c>
      <c r="D4837" s="54" t="s">
        <v>4439</v>
      </c>
      <c r="E4837" s="54">
        <v>40</v>
      </c>
      <c r="F4837" s="54" t="s">
        <v>4195</v>
      </c>
      <c r="G4837" s="54">
        <v>2694810.466</v>
      </c>
      <c r="H4837" s="54">
        <v>1276944.1810000001</v>
      </c>
      <c r="I4837" s="54" t="s">
        <v>21</v>
      </c>
      <c r="J4837" s="55">
        <v>39630</v>
      </c>
    </row>
    <row r="4838" spans="1:10" x14ac:dyDescent="0.3">
      <c r="A4838" s="54" t="s">
        <v>4438</v>
      </c>
      <c r="B4838" s="54">
        <v>8467</v>
      </c>
      <c r="C4838" s="56" t="s">
        <v>23</v>
      </c>
      <c r="D4838" s="54" t="s">
        <v>4438</v>
      </c>
      <c r="E4838" s="54">
        <v>41</v>
      </c>
      <c r="F4838" s="54" t="s">
        <v>4195</v>
      </c>
      <c r="G4838" s="54">
        <v>2697026.2560000001</v>
      </c>
      <c r="H4838" s="54">
        <v>1276546.973</v>
      </c>
      <c r="I4838" s="54" t="s">
        <v>21</v>
      </c>
      <c r="J4838" s="55">
        <v>39630</v>
      </c>
    </row>
    <row r="4839" spans="1:10" x14ac:dyDescent="0.3">
      <c r="A4839" s="54" t="s">
        <v>4228</v>
      </c>
      <c r="B4839" s="54">
        <v>8468</v>
      </c>
      <c r="C4839" s="56" t="s">
        <v>46</v>
      </c>
      <c r="D4839" s="54" t="s">
        <v>4226</v>
      </c>
      <c r="E4839" s="54">
        <v>292</v>
      </c>
      <c r="F4839" s="54" t="s">
        <v>4195</v>
      </c>
      <c r="G4839" s="54">
        <v>2699278.6719999998</v>
      </c>
      <c r="H4839" s="54">
        <v>1276917.4040000001</v>
      </c>
      <c r="I4839" s="54" t="s">
        <v>21</v>
      </c>
      <c r="J4839" s="55">
        <v>39630</v>
      </c>
    </row>
    <row r="4840" spans="1:10" x14ac:dyDescent="0.3">
      <c r="A4840" s="54" t="s">
        <v>4229</v>
      </c>
      <c r="B4840" s="54">
        <v>8468</v>
      </c>
      <c r="C4840" s="56" t="s">
        <v>23</v>
      </c>
      <c r="D4840" s="54" t="s">
        <v>4226</v>
      </c>
      <c r="E4840" s="54">
        <v>292</v>
      </c>
      <c r="F4840" s="54" t="s">
        <v>4195</v>
      </c>
      <c r="G4840" s="54">
        <v>2699856.4550000001</v>
      </c>
      <c r="H4840" s="54">
        <v>1275307.034</v>
      </c>
      <c r="I4840" s="54" t="s">
        <v>21</v>
      </c>
      <c r="J4840" s="55">
        <v>39630</v>
      </c>
    </row>
    <row r="4841" spans="1:10" x14ac:dyDescent="0.3">
      <c r="A4841" s="54" t="s">
        <v>4282</v>
      </c>
      <c r="B4841" s="54">
        <v>8471</v>
      </c>
      <c r="C4841" s="56" t="s">
        <v>348</v>
      </c>
      <c r="D4841" s="54" t="s">
        <v>4281</v>
      </c>
      <c r="E4841" s="54">
        <v>214</v>
      </c>
      <c r="F4841" s="54" t="s">
        <v>4195</v>
      </c>
      <c r="G4841" s="54">
        <v>2697860.9810000001</v>
      </c>
      <c r="H4841" s="54">
        <v>1267275.6769999999</v>
      </c>
      <c r="I4841" s="54" t="s">
        <v>21</v>
      </c>
      <c r="J4841" s="55">
        <v>39630</v>
      </c>
    </row>
    <row r="4842" spans="1:10" x14ac:dyDescent="0.3">
      <c r="A4842" s="54" t="s">
        <v>4283</v>
      </c>
      <c r="B4842" s="54">
        <v>8471</v>
      </c>
      <c r="C4842" s="56" t="s">
        <v>98</v>
      </c>
      <c r="D4842" s="54" t="s">
        <v>4281</v>
      </c>
      <c r="E4842" s="54">
        <v>214</v>
      </c>
      <c r="F4842" s="54" t="s">
        <v>4195</v>
      </c>
      <c r="G4842" s="54">
        <v>2697423.449</v>
      </c>
      <c r="H4842" s="54">
        <v>1269235.8940000001</v>
      </c>
      <c r="I4842" s="54" t="s">
        <v>21</v>
      </c>
      <c r="J4842" s="55">
        <v>39630</v>
      </c>
    </row>
    <row r="4843" spans="1:10" x14ac:dyDescent="0.3">
      <c r="A4843" s="54" t="s">
        <v>4281</v>
      </c>
      <c r="B4843" s="54">
        <v>8471</v>
      </c>
      <c r="C4843" s="56" t="s">
        <v>46</v>
      </c>
      <c r="D4843" s="54" t="s">
        <v>4281</v>
      </c>
      <c r="E4843" s="54">
        <v>214</v>
      </c>
      <c r="F4843" s="54" t="s">
        <v>4195</v>
      </c>
      <c r="G4843" s="54">
        <v>2696177.56</v>
      </c>
      <c r="H4843" s="54">
        <v>1268633.0889999999</v>
      </c>
      <c r="I4843" s="54" t="s">
        <v>21</v>
      </c>
      <c r="J4843" s="55">
        <v>39630</v>
      </c>
    </row>
    <row r="4844" spans="1:10" x14ac:dyDescent="0.3">
      <c r="A4844" s="54" t="s">
        <v>4284</v>
      </c>
      <c r="B4844" s="54">
        <v>8471</v>
      </c>
      <c r="C4844" s="56" t="s">
        <v>44</v>
      </c>
      <c r="D4844" s="54" t="s">
        <v>4281</v>
      </c>
      <c r="E4844" s="54">
        <v>214</v>
      </c>
      <c r="F4844" s="54" t="s">
        <v>4195</v>
      </c>
      <c r="G4844" s="54">
        <v>2696012.4360000002</v>
      </c>
      <c r="H4844" s="54">
        <v>1269736.605</v>
      </c>
      <c r="I4844" s="54" t="s">
        <v>21</v>
      </c>
      <c r="J4844" s="55">
        <v>39630</v>
      </c>
    </row>
    <row r="4845" spans="1:10" x14ac:dyDescent="0.3">
      <c r="A4845" s="54" t="s">
        <v>4285</v>
      </c>
      <c r="B4845" s="54">
        <v>8471</v>
      </c>
      <c r="C4845" s="56" t="s">
        <v>23</v>
      </c>
      <c r="D4845" s="54" t="s">
        <v>4281</v>
      </c>
      <c r="E4845" s="54">
        <v>214</v>
      </c>
      <c r="F4845" s="54" t="s">
        <v>4195</v>
      </c>
      <c r="G4845" s="54">
        <v>2697404.4550000001</v>
      </c>
      <c r="H4845" s="54">
        <v>1268087.7579999999</v>
      </c>
      <c r="I4845" s="54" t="s">
        <v>21</v>
      </c>
      <c r="J4845" s="55">
        <v>39630</v>
      </c>
    </row>
    <row r="4846" spans="1:10" x14ac:dyDescent="0.3">
      <c r="A4846" s="54" t="s">
        <v>4265</v>
      </c>
      <c r="B4846" s="54">
        <v>8472</v>
      </c>
      <c r="C4846" s="56" t="s">
        <v>23</v>
      </c>
      <c r="D4846" s="54" t="s">
        <v>4265</v>
      </c>
      <c r="E4846" s="54">
        <v>227</v>
      </c>
      <c r="F4846" s="54" t="s">
        <v>4195</v>
      </c>
      <c r="G4846" s="54">
        <v>2696808.9169999999</v>
      </c>
      <c r="H4846" s="54">
        <v>1265693.314</v>
      </c>
      <c r="I4846" s="54" t="s">
        <v>21</v>
      </c>
      <c r="J4846" s="55">
        <v>39630</v>
      </c>
    </row>
    <row r="4847" spans="1:10" x14ac:dyDescent="0.3">
      <c r="A4847" s="54" t="s">
        <v>4279</v>
      </c>
      <c r="B4847" s="54">
        <v>8474</v>
      </c>
      <c r="C4847" s="56" t="s">
        <v>23</v>
      </c>
      <c r="D4847" s="54" t="s">
        <v>4279</v>
      </c>
      <c r="E4847" s="54">
        <v>216</v>
      </c>
      <c r="F4847" s="54" t="s">
        <v>4195</v>
      </c>
      <c r="G4847" s="54">
        <v>2699835.926</v>
      </c>
      <c r="H4847" s="54">
        <v>1268444.7749999999</v>
      </c>
      <c r="I4847" s="54" t="s">
        <v>21</v>
      </c>
      <c r="J4847" s="55">
        <v>39630</v>
      </c>
    </row>
    <row r="4848" spans="1:10" x14ac:dyDescent="0.3">
      <c r="A4848" s="54" t="s">
        <v>4445</v>
      </c>
      <c r="B4848" s="54">
        <v>8475</v>
      </c>
      <c r="C4848" s="56" t="s">
        <v>23</v>
      </c>
      <c r="D4848" s="54" t="s">
        <v>4445</v>
      </c>
      <c r="E4848" s="54">
        <v>37</v>
      </c>
      <c r="F4848" s="54" t="s">
        <v>4195</v>
      </c>
      <c r="G4848" s="54">
        <v>2696481.98</v>
      </c>
      <c r="H4848" s="54">
        <v>1274194.07</v>
      </c>
      <c r="I4848" s="54" t="s">
        <v>21</v>
      </c>
      <c r="J4848" s="55">
        <v>39630</v>
      </c>
    </row>
    <row r="4849" spans="1:10" x14ac:dyDescent="0.3">
      <c r="A4849" s="54" t="s">
        <v>1658</v>
      </c>
      <c r="B4849" s="54">
        <v>8476</v>
      </c>
      <c r="C4849" s="56" t="s">
        <v>23</v>
      </c>
      <c r="D4849" s="54" t="s">
        <v>4226</v>
      </c>
      <c r="E4849" s="54">
        <v>292</v>
      </c>
      <c r="F4849" s="54" t="s">
        <v>4195</v>
      </c>
      <c r="G4849" s="54">
        <v>2701514.0120000001</v>
      </c>
      <c r="H4849" s="54">
        <v>1278317.1910000001</v>
      </c>
      <c r="I4849" s="54" t="s">
        <v>21</v>
      </c>
      <c r="J4849" s="55">
        <v>39630</v>
      </c>
    </row>
    <row r="4850" spans="1:10" x14ac:dyDescent="0.3">
      <c r="A4850" s="54" t="s">
        <v>1658</v>
      </c>
      <c r="B4850" s="54">
        <v>8476</v>
      </c>
      <c r="C4850" s="56" t="s">
        <v>23</v>
      </c>
      <c r="D4850" s="54" t="s">
        <v>1657</v>
      </c>
      <c r="E4850" s="54">
        <v>4536</v>
      </c>
      <c r="F4850" s="54" t="s">
        <v>1484</v>
      </c>
      <c r="G4850" s="54">
        <v>2700459.0789999999</v>
      </c>
      <c r="H4850" s="54">
        <v>1278544.226</v>
      </c>
      <c r="I4850" s="54" t="s">
        <v>21</v>
      </c>
      <c r="J4850" s="55">
        <v>39630</v>
      </c>
    </row>
    <row r="4851" spans="1:10" x14ac:dyDescent="0.3">
      <c r="A4851" s="54" t="s">
        <v>4227</v>
      </c>
      <c r="B4851" s="54">
        <v>8477</v>
      </c>
      <c r="C4851" s="56" t="s">
        <v>23</v>
      </c>
      <c r="D4851" s="54" t="s">
        <v>4226</v>
      </c>
      <c r="E4851" s="54">
        <v>292</v>
      </c>
      <c r="F4851" s="54" t="s">
        <v>4195</v>
      </c>
      <c r="G4851" s="54">
        <v>2702683.5269999998</v>
      </c>
      <c r="H4851" s="54">
        <v>1276201.362</v>
      </c>
      <c r="I4851" s="54" t="s">
        <v>21</v>
      </c>
      <c r="J4851" s="55">
        <v>39630</v>
      </c>
    </row>
    <row r="4852" spans="1:10" x14ac:dyDescent="0.3">
      <c r="A4852" s="54" t="s">
        <v>4442</v>
      </c>
      <c r="B4852" s="54">
        <v>8478</v>
      </c>
      <c r="C4852" s="56" t="s">
        <v>23</v>
      </c>
      <c r="D4852" s="54" t="s">
        <v>4442</v>
      </c>
      <c r="E4852" s="54">
        <v>39</v>
      </c>
      <c r="F4852" s="54" t="s">
        <v>4195</v>
      </c>
      <c r="G4852" s="54">
        <v>2698295.6579999998</v>
      </c>
      <c r="H4852" s="54">
        <v>1270963.3130000001</v>
      </c>
      <c r="I4852" s="54" t="s">
        <v>21</v>
      </c>
      <c r="J4852" s="55">
        <v>39630</v>
      </c>
    </row>
    <row r="4853" spans="1:10" x14ac:dyDescent="0.3">
      <c r="A4853" s="54" t="s">
        <v>4287</v>
      </c>
      <c r="B4853" s="54">
        <v>8479</v>
      </c>
      <c r="C4853" s="56" t="s">
        <v>23</v>
      </c>
      <c r="D4853" s="54" t="s">
        <v>4287</v>
      </c>
      <c r="E4853" s="54">
        <v>211</v>
      </c>
      <c r="F4853" s="54" t="s">
        <v>4195</v>
      </c>
      <c r="G4853" s="54">
        <v>2701253.574</v>
      </c>
      <c r="H4853" s="54">
        <v>1270591.621</v>
      </c>
      <c r="I4853" s="54" t="s">
        <v>21</v>
      </c>
      <c r="J4853" s="55">
        <v>39630</v>
      </c>
    </row>
    <row r="4854" spans="1:10" x14ac:dyDescent="0.3">
      <c r="A4854" s="54" t="s">
        <v>4206</v>
      </c>
      <c r="B4854" s="54">
        <v>8482</v>
      </c>
      <c r="C4854" s="56" t="s">
        <v>23</v>
      </c>
      <c r="D4854" s="54" t="s">
        <v>4257</v>
      </c>
      <c r="E4854" s="54">
        <v>230</v>
      </c>
      <c r="F4854" s="54" t="s">
        <v>4195</v>
      </c>
      <c r="G4854" s="54">
        <v>2699471.6490000002</v>
      </c>
      <c r="H4854" s="54">
        <v>1258232.7860000001</v>
      </c>
      <c r="I4854" s="54" t="s">
        <v>21</v>
      </c>
      <c r="J4854" s="55">
        <v>39630</v>
      </c>
    </row>
    <row r="4855" spans="1:10" x14ac:dyDescent="0.3">
      <c r="A4855" s="54" t="s">
        <v>4206</v>
      </c>
      <c r="B4855" s="54">
        <v>8482</v>
      </c>
      <c r="C4855" s="56" t="s">
        <v>23</v>
      </c>
      <c r="D4855" s="54" t="s">
        <v>4204</v>
      </c>
      <c r="E4855" s="54">
        <v>296</v>
      </c>
      <c r="F4855" s="54" t="s">
        <v>4195</v>
      </c>
      <c r="G4855" s="54">
        <v>2699140.736</v>
      </c>
      <c r="H4855" s="54">
        <v>1258098.48</v>
      </c>
      <c r="I4855" s="54" t="s">
        <v>21</v>
      </c>
      <c r="J4855" s="55">
        <v>39630</v>
      </c>
    </row>
    <row r="4856" spans="1:10" x14ac:dyDescent="0.3">
      <c r="A4856" s="54" t="s">
        <v>4205</v>
      </c>
      <c r="B4856" s="54">
        <v>8483</v>
      </c>
      <c r="C4856" s="56" t="s">
        <v>23</v>
      </c>
      <c r="D4856" s="54" t="s">
        <v>4253</v>
      </c>
      <c r="E4856" s="54">
        <v>231</v>
      </c>
      <c r="F4856" s="54" t="s">
        <v>4195</v>
      </c>
      <c r="G4856" s="54">
        <v>2701577.7540000002</v>
      </c>
      <c r="H4856" s="54">
        <v>1256910.6769999999</v>
      </c>
      <c r="I4856" s="54" t="s">
        <v>21</v>
      </c>
      <c r="J4856" s="55">
        <v>39630</v>
      </c>
    </row>
    <row r="4857" spans="1:10" x14ac:dyDescent="0.3">
      <c r="A4857" s="54" t="s">
        <v>4205</v>
      </c>
      <c r="B4857" s="54">
        <v>8483</v>
      </c>
      <c r="C4857" s="56" t="s">
        <v>23</v>
      </c>
      <c r="D4857" s="54" t="s">
        <v>4204</v>
      </c>
      <c r="E4857" s="54">
        <v>296</v>
      </c>
      <c r="F4857" s="54" t="s">
        <v>4195</v>
      </c>
      <c r="G4857" s="54">
        <v>2700080.514</v>
      </c>
      <c r="H4857" s="54">
        <v>1256393.531</v>
      </c>
      <c r="I4857" s="54" t="s">
        <v>21</v>
      </c>
      <c r="J4857" s="55">
        <v>39630</v>
      </c>
    </row>
    <row r="4858" spans="1:10" x14ac:dyDescent="0.3">
      <c r="A4858" s="54" t="s">
        <v>4322</v>
      </c>
      <c r="B4858" s="54">
        <v>8484</v>
      </c>
      <c r="C4858" s="56" t="s">
        <v>46</v>
      </c>
      <c r="D4858" s="54" t="s">
        <v>4320</v>
      </c>
      <c r="E4858" s="54">
        <v>180</v>
      </c>
      <c r="F4858" s="54" t="s">
        <v>4195</v>
      </c>
      <c r="G4858" s="54">
        <v>2702302.7259999998</v>
      </c>
      <c r="H4858" s="54">
        <v>1253814.5460000001</v>
      </c>
      <c r="I4858" s="54" t="s">
        <v>21</v>
      </c>
      <c r="J4858" s="55">
        <v>39630</v>
      </c>
    </row>
    <row r="4859" spans="1:10" x14ac:dyDescent="0.3">
      <c r="A4859" s="54" t="s">
        <v>4321</v>
      </c>
      <c r="B4859" s="54">
        <v>8484</v>
      </c>
      <c r="C4859" s="56" t="s">
        <v>44</v>
      </c>
      <c r="D4859" s="54" t="s">
        <v>4320</v>
      </c>
      <c r="E4859" s="54">
        <v>180</v>
      </c>
      <c r="F4859" s="54" t="s">
        <v>4195</v>
      </c>
      <c r="G4859" s="54">
        <v>2700081.7850000001</v>
      </c>
      <c r="H4859" s="54">
        <v>1252688.486</v>
      </c>
      <c r="I4859" s="54" t="s">
        <v>21</v>
      </c>
      <c r="J4859" s="55">
        <v>39630</v>
      </c>
    </row>
    <row r="4860" spans="1:10" x14ac:dyDescent="0.3">
      <c r="A4860" s="54" t="s">
        <v>4320</v>
      </c>
      <c r="B4860" s="54">
        <v>8484</v>
      </c>
      <c r="C4860" s="56" t="s">
        <v>23</v>
      </c>
      <c r="D4860" s="54" t="s">
        <v>4320</v>
      </c>
      <c r="E4860" s="54">
        <v>180</v>
      </c>
      <c r="F4860" s="54" t="s">
        <v>4195</v>
      </c>
      <c r="G4860" s="54">
        <v>2700630.2340000002</v>
      </c>
      <c r="H4860" s="54">
        <v>1254695.432</v>
      </c>
      <c r="I4860" s="54" t="s">
        <v>21</v>
      </c>
      <c r="J4860" s="55">
        <v>39630</v>
      </c>
    </row>
    <row r="4861" spans="1:10" x14ac:dyDescent="0.3">
      <c r="A4861" s="54" t="s">
        <v>4256</v>
      </c>
      <c r="B4861" s="54">
        <v>8486</v>
      </c>
      <c r="C4861" s="56" t="s">
        <v>23</v>
      </c>
      <c r="D4861" s="54" t="s">
        <v>4320</v>
      </c>
      <c r="E4861" s="54">
        <v>180</v>
      </c>
      <c r="F4861" s="54" t="s">
        <v>4195</v>
      </c>
      <c r="G4861" s="54">
        <v>2701675.8960000002</v>
      </c>
      <c r="H4861" s="54">
        <v>1256120.558</v>
      </c>
      <c r="I4861" s="54" t="s">
        <v>21</v>
      </c>
      <c r="J4861" s="55">
        <v>39630</v>
      </c>
    </row>
    <row r="4862" spans="1:10" x14ac:dyDescent="0.3">
      <c r="A4862" s="54" t="s">
        <v>4256</v>
      </c>
      <c r="B4862" s="54">
        <v>8486</v>
      </c>
      <c r="C4862" s="56" t="s">
        <v>23</v>
      </c>
      <c r="D4862" s="54" t="s">
        <v>4253</v>
      </c>
      <c r="E4862" s="54">
        <v>231</v>
      </c>
      <c r="F4862" s="54" t="s">
        <v>4195</v>
      </c>
      <c r="G4862" s="54">
        <v>2703039.503</v>
      </c>
      <c r="H4862" s="54">
        <v>1256350.5220000001</v>
      </c>
      <c r="I4862" s="54" t="s">
        <v>21</v>
      </c>
      <c r="J4862" s="55">
        <v>39630</v>
      </c>
    </row>
    <row r="4863" spans="1:10" x14ac:dyDescent="0.3">
      <c r="A4863" s="54" t="s">
        <v>4254</v>
      </c>
      <c r="B4863" s="54">
        <v>8487</v>
      </c>
      <c r="C4863" s="56" t="s">
        <v>54</v>
      </c>
      <c r="D4863" s="54" t="s">
        <v>4253</v>
      </c>
      <c r="E4863" s="54">
        <v>231</v>
      </c>
      <c r="F4863" s="54" t="s">
        <v>4195</v>
      </c>
      <c r="G4863" s="54">
        <v>2704079.2969999998</v>
      </c>
      <c r="H4863" s="54">
        <v>1255309.6580000001</v>
      </c>
      <c r="I4863" s="54" t="s">
        <v>21</v>
      </c>
      <c r="J4863" s="55">
        <v>39630</v>
      </c>
    </row>
    <row r="4864" spans="1:10" x14ac:dyDescent="0.3">
      <c r="A4864" s="54" t="s">
        <v>4255</v>
      </c>
      <c r="B4864" s="54">
        <v>8487</v>
      </c>
      <c r="C4864" s="56" t="s">
        <v>23</v>
      </c>
      <c r="D4864" s="54" t="s">
        <v>4253</v>
      </c>
      <c r="E4864" s="54">
        <v>231</v>
      </c>
      <c r="F4864" s="54" t="s">
        <v>4195</v>
      </c>
      <c r="G4864" s="54">
        <v>2705011.0129999998</v>
      </c>
      <c r="H4864" s="54">
        <v>1256594.1470000001</v>
      </c>
      <c r="I4864" s="54" t="s">
        <v>21</v>
      </c>
      <c r="J4864" s="55">
        <v>39630</v>
      </c>
    </row>
    <row r="4865" spans="1:10" x14ac:dyDescent="0.3">
      <c r="A4865" s="54" t="s">
        <v>4263</v>
      </c>
      <c r="B4865" s="54">
        <v>8488</v>
      </c>
      <c r="C4865" s="56" t="s">
        <v>23</v>
      </c>
      <c r="D4865" s="54" t="s">
        <v>4316</v>
      </c>
      <c r="E4865" s="54">
        <v>182</v>
      </c>
      <c r="F4865" s="54" t="s">
        <v>4195</v>
      </c>
      <c r="G4865" s="54">
        <v>2705068.608</v>
      </c>
      <c r="H4865" s="54">
        <v>1255180.608</v>
      </c>
      <c r="I4865" s="54" t="s">
        <v>21</v>
      </c>
      <c r="J4865" s="55">
        <v>39630</v>
      </c>
    </row>
    <row r="4866" spans="1:10" x14ac:dyDescent="0.3">
      <c r="A4866" s="54" t="s">
        <v>4263</v>
      </c>
      <c r="B4866" s="54">
        <v>8488</v>
      </c>
      <c r="C4866" s="56" t="s">
        <v>23</v>
      </c>
      <c r="D4866" s="54" t="s">
        <v>4263</v>
      </c>
      <c r="E4866" s="54">
        <v>228</v>
      </c>
      <c r="F4866" s="54" t="s">
        <v>4195</v>
      </c>
      <c r="G4866" s="54">
        <v>2708402.693</v>
      </c>
      <c r="H4866" s="54">
        <v>1255149.42</v>
      </c>
      <c r="I4866" s="54" t="s">
        <v>21</v>
      </c>
      <c r="J4866" s="55">
        <v>39630</v>
      </c>
    </row>
    <row r="4867" spans="1:10" x14ac:dyDescent="0.3">
      <c r="A4867" s="54" t="s">
        <v>4317</v>
      </c>
      <c r="B4867" s="54">
        <v>8489</v>
      </c>
      <c r="C4867" s="56" t="s">
        <v>46</v>
      </c>
      <c r="D4867" s="54" t="s">
        <v>4316</v>
      </c>
      <c r="E4867" s="54">
        <v>182</v>
      </c>
      <c r="F4867" s="54" t="s">
        <v>4195</v>
      </c>
      <c r="G4867" s="54">
        <v>2703643.798</v>
      </c>
      <c r="H4867" s="54">
        <v>1252633.8370000001</v>
      </c>
      <c r="I4867" s="54" t="s">
        <v>21</v>
      </c>
      <c r="J4867" s="55">
        <v>42430</v>
      </c>
    </row>
    <row r="4868" spans="1:10" x14ac:dyDescent="0.3">
      <c r="A4868" s="54" t="s">
        <v>4318</v>
      </c>
      <c r="B4868" s="54">
        <v>8489</v>
      </c>
      <c r="C4868" s="56" t="s">
        <v>54</v>
      </c>
      <c r="D4868" s="54" t="s">
        <v>4316</v>
      </c>
      <c r="E4868" s="54">
        <v>182</v>
      </c>
      <c r="F4868" s="54" t="s">
        <v>4195</v>
      </c>
      <c r="G4868" s="54">
        <v>2705276.0789999999</v>
      </c>
      <c r="H4868" s="54">
        <v>1251461.274</v>
      </c>
      <c r="I4868" s="54" t="s">
        <v>21</v>
      </c>
      <c r="J4868" s="55">
        <v>42430</v>
      </c>
    </row>
    <row r="4869" spans="1:10" x14ac:dyDescent="0.3">
      <c r="A4869" s="54" t="s">
        <v>4316</v>
      </c>
      <c r="B4869" s="54">
        <v>8489</v>
      </c>
      <c r="C4869" s="56" t="s">
        <v>23</v>
      </c>
      <c r="D4869" s="54" t="s">
        <v>4316</v>
      </c>
      <c r="E4869" s="54">
        <v>182</v>
      </c>
      <c r="F4869" s="54" t="s">
        <v>4195</v>
      </c>
      <c r="G4869" s="54">
        <v>2704193.6609999998</v>
      </c>
      <c r="H4869" s="54">
        <v>1253880.017</v>
      </c>
      <c r="I4869" s="54" t="s">
        <v>21</v>
      </c>
      <c r="J4869" s="55">
        <v>39630</v>
      </c>
    </row>
    <row r="4870" spans="1:10" x14ac:dyDescent="0.3">
      <c r="A4870" s="54" t="s">
        <v>4264</v>
      </c>
      <c r="B4870" s="54">
        <v>8492</v>
      </c>
      <c r="C4870" s="56" t="s">
        <v>23</v>
      </c>
      <c r="D4870" s="54" t="s">
        <v>4264</v>
      </c>
      <c r="E4870" s="54">
        <v>181</v>
      </c>
      <c r="F4870" s="54" t="s">
        <v>4195</v>
      </c>
      <c r="G4870" s="54">
        <v>2707848.875</v>
      </c>
      <c r="H4870" s="54">
        <v>1250952.3119999999</v>
      </c>
      <c r="I4870" s="54" t="s">
        <v>21</v>
      </c>
      <c r="J4870" s="55">
        <v>39630</v>
      </c>
    </row>
    <row r="4871" spans="1:10" x14ac:dyDescent="0.3">
      <c r="A4871" s="54" t="s">
        <v>4264</v>
      </c>
      <c r="B4871" s="54">
        <v>8492</v>
      </c>
      <c r="C4871" s="56" t="s">
        <v>23</v>
      </c>
      <c r="D4871" s="54" t="s">
        <v>4263</v>
      </c>
      <c r="E4871" s="54">
        <v>228</v>
      </c>
      <c r="F4871" s="54" t="s">
        <v>4195</v>
      </c>
      <c r="G4871" s="54">
        <v>2707557.09</v>
      </c>
      <c r="H4871" s="54">
        <v>1252165.4609999999</v>
      </c>
      <c r="I4871" s="54" t="s">
        <v>21</v>
      </c>
      <c r="J4871" s="55">
        <v>39630</v>
      </c>
    </row>
    <row r="4872" spans="1:10" x14ac:dyDescent="0.3">
      <c r="A4872" s="54" t="s">
        <v>4203</v>
      </c>
      <c r="B4872" s="54">
        <v>8493</v>
      </c>
      <c r="C4872" s="56" t="s">
        <v>23</v>
      </c>
      <c r="D4872" s="54" t="s">
        <v>4264</v>
      </c>
      <c r="E4872" s="54">
        <v>181</v>
      </c>
      <c r="F4872" s="54" t="s">
        <v>4195</v>
      </c>
      <c r="G4872" s="54">
        <v>2707151.9909999999</v>
      </c>
      <c r="H4872" s="54">
        <v>1250526.699</v>
      </c>
      <c r="I4872" s="54" t="s">
        <v>21</v>
      </c>
      <c r="J4872" s="55">
        <v>39630</v>
      </c>
    </row>
    <row r="4873" spans="1:10" x14ac:dyDescent="0.3">
      <c r="A4873" s="54" t="s">
        <v>4203</v>
      </c>
      <c r="B4873" s="54">
        <v>8493</v>
      </c>
      <c r="C4873" s="56" t="s">
        <v>23</v>
      </c>
      <c r="D4873" s="54" t="s">
        <v>4202</v>
      </c>
      <c r="E4873" s="54">
        <v>297</v>
      </c>
      <c r="F4873" s="54" t="s">
        <v>4195</v>
      </c>
      <c r="G4873" s="54">
        <v>2707508.7459999998</v>
      </c>
      <c r="H4873" s="54">
        <v>1249664.9709999999</v>
      </c>
      <c r="I4873" s="54" t="s">
        <v>21</v>
      </c>
      <c r="J4873" s="55">
        <v>39630</v>
      </c>
    </row>
    <row r="4874" spans="1:10" x14ac:dyDescent="0.3">
      <c r="A4874" s="54" t="s">
        <v>4202</v>
      </c>
      <c r="B4874" s="54">
        <v>8494</v>
      </c>
      <c r="C4874" s="56" t="s">
        <v>23</v>
      </c>
      <c r="D4874" s="54" t="s">
        <v>4362</v>
      </c>
      <c r="E4874" s="54">
        <v>114</v>
      </c>
      <c r="F4874" s="54" t="s">
        <v>4195</v>
      </c>
      <c r="G4874" s="54">
        <v>2711992.3289999999</v>
      </c>
      <c r="H4874" s="54">
        <v>1246484.524</v>
      </c>
      <c r="I4874" s="54" t="s">
        <v>21</v>
      </c>
      <c r="J4874" s="55">
        <v>39630</v>
      </c>
    </row>
    <row r="4875" spans="1:10" x14ac:dyDescent="0.3">
      <c r="A4875" s="54" t="s">
        <v>4202</v>
      </c>
      <c r="B4875" s="54">
        <v>8494</v>
      </c>
      <c r="C4875" s="56" t="s">
        <v>23</v>
      </c>
      <c r="D4875" s="54" t="s">
        <v>4202</v>
      </c>
      <c r="E4875" s="54">
        <v>297</v>
      </c>
      <c r="F4875" s="54" t="s">
        <v>4195</v>
      </c>
      <c r="G4875" s="54">
        <v>2709762.4909999999</v>
      </c>
      <c r="H4875" s="54">
        <v>1247181.0449999999</v>
      </c>
      <c r="I4875" s="54" t="s">
        <v>21</v>
      </c>
      <c r="J4875" s="55">
        <v>39630</v>
      </c>
    </row>
    <row r="4876" spans="1:10" x14ac:dyDescent="0.3">
      <c r="A4876" s="54" t="s">
        <v>1574</v>
      </c>
      <c r="B4876" s="54">
        <v>8495</v>
      </c>
      <c r="C4876" s="56" t="s">
        <v>23</v>
      </c>
      <c r="D4876" s="54" t="s">
        <v>4263</v>
      </c>
      <c r="E4876" s="54">
        <v>228</v>
      </c>
      <c r="F4876" s="54" t="s">
        <v>4195</v>
      </c>
      <c r="G4876" s="54">
        <v>2710845.7579999999</v>
      </c>
      <c r="H4876" s="54">
        <v>1253043.213</v>
      </c>
      <c r="I4876" s="54" t="s">
        <v>21</v>
      </c>
      <c r="J4876" s="55">
        <v>39630</v>
      </c>
    </row>
    <row r="4877" spans="1:10" x14ac:dyDescent="0.3">
      <c r="A4877" s="54" t="s">
        <v>1574</v>
      </c>
      <c r="B4877" s="54">
        <v>8495</v>
      </c>
      <c r="C4877" s="56" t="s">
        <v>23</v>
      </c>
      <c r="D4877" s="54" t="s">
        <v>1572</v>
      </c>
      <c r="E4877" s="54">
        <v>4726</v>
      </c>
      <c r="F4877" s="54" t="s">
        <v>1484</v>
      </c>
      <c r="G4877" s="54">
        <v>2711840.7570000002</v>
      </c>
      <c r="H4877" s="54">
        <v>1253935.138</v>
      </c>
      <c r="I4877" s="54" t="s">
        <v>21</v>
      </c>
      <c r="J4877" s="55">
        <v>39630</v>
      </c>
    </row>
    <row r="4878" spans="1:10" x14ac:dyDescent="0.3">
      <c r="A4878" s="54" t="s">
        <v>2413</v>
      </c>
      <c r="B4878" s="54">
        <v>8496</v>
      </c>
      <c r="C4878" s="56" t="s">
        <v>23</v>
      </c>
      <c r="D4878" s="54" t="s">
        <v>4362</v>
      </c>
      <c r="E4878" s="54">
        <v>114</v>
      </c>
      <c r="F4878" s="54" t="s">
        <v>4195</v>
      </c>
      <c r="G4878" s="54">
        <v>2713921.5809999998</v>
      </c>
      <c r="H4878" s="54">
        <v>1244787.2250000001</v>
      </c>
      <c r="I4878" s="54" t="s">
        <v>21</v>
      </c>
      <c r="J4878" s="55">
        <v>39630</v>
      </c>
    </row>
    <row r="4879" spans="1:10" x14ac:dyDescent="0.3">
      <c r="A4879" s="54" t="s">
        <v>2413</v>
      </c>
      <c r="B4879" s="54">
        <v>8496</v>
      </c>
      <c r="C4879" s="56" t="s">
        <v>23</v>
      </c>
      <c r="D4879" s="54" t="s">
        <v>2410</v>
      </c>
      <c r="E4879" s="54">
        <v>3394</v>
      </c>
      <c r="F4879" s="54" t="s">
        <v>2344</v>
      </c>
      <c r="G4879" s="54">
        <v>2715044.068</v>
      </c>
      <c r="H4879" s="54">
        <v>1245980.6499999999</v>
      </c>
      <c r="I4879" s="54" t="s">
        <v>21</v>
      </c>
      <c r="J4879" s="55">
        <v>39630</v>
      </c>
    </row>
    <row r="4880" spans="1:10" x14ac:dyDescent="0.3">
      <c r="A4880" s="54" t="s">
        <v>4362</v>
      </c>
      <c r="B4880" s="54">
        <v>8497</v>
      </c>
      <c r="C4880" s="56" t="s">
        <v>23</v>
      </c>
      <c r="D4880" s="54" t="s">
        <v>4362</v>
      </c>
      <c r="E4880" s="54">
        <v>114</v>
      </c>
      <c r="F4880" s="54" t="s">
        <v>4195</v>
      </c>
      <c r="G4880" s="54">
        <v>2712346.1719999998</v>
      </c>
      <c r="H4880" s="54">
        <v>1243508.6100000001</v>
      </c>
      <c r="I4880" s="54" t="s">
        <v>21</v>
      </c>
      <c r="J4880" s="55">
        <v>39630</v>
      </c>
    </row>
    <row r="4881" spans="1:10" x14ac:dyDescent="0.3">
      <c r="A4881" s="54" t="s">
        <v>4362</v>
      </c>
      <c r="B4881" s="54">
        <v>8497</v>
      </c>
      <c r="C4881" s="56" t="s">
        <v>23</v>
      </c>
      <c r="D4881" s="54" t="s">
        <v>4361</v>
      </c>
      <c r="E4881" s="54">
        <v>120</v>
      </c>
      <c r="F4881" s="54" t="s">
        <v>4195</v>
      </c>
      <c r="G4881" s="54">
        <v>2712916.969</v>
      </c>
      <c r="H4881" s="54">
        <v>1241428.852</v>
      </c>
      <c r="I4881" s="54" t="s">
        <v>21</v>
      </c>
      <c r="J4881" s="55">
        <v>39630</v>
      </c>
    </row>
    <row r="4882" spans="1:10" x14ac:dyDescent="0.3">
      <c r="A4882" s="54" t="s">
        <v>4366</v>
      </c>
      <c r="B4882" s="54">
        <v>8498</v>
      </c>
      <c r="C4882" s="56" t="s">
        <v>23</v>
      </c>
      <c r="D4882" s="54" t="s">
        <v>4376</v>
      </c>
      <c r="E4882" s="54">
        <v>111</v>
      </c>
      <c r="F4882" s="54" t="s">
        <v>4195</v>
      </c>
      <c r="G4882" s="54">
        <v>2711149.9309999999</v>
      </c>
      <c r="H4882" s="54">
        <v>1242083.202</v>
      </c>
      <c r="I4882" s="54" t="s">
        <v>21</v>
      </c>
      <c r="J4882" s="55">
        <v>41030</v>
      </c>
    </row>
    <row r="4883" spans="1:10" x14ac:dyDescent="0.3">
      <c r="A4883" s="54" t="s">
        <v>4366</v>
      </c>
      <c r="B4883" s="54">
        <v>8498</v>
      </c>
      <c r="C4883" s="56" t="s">
        <v>23</v>
      </c>
      <c r="D4883" s="54" t="s">
        <v>4362</v>
      </c>
      <c r="E4883" s="54">
        <v>114</v>
      </c>
      <c r="F4883" s="54" t="s">
        <v>4195</v>
      </c>
      <c r="G4883" s="54">
        <v>2711002.8360000001</v>
      </c>
      <c r="H4883" s="54">
        <v>1241632.0719999999</v>
      </c>
      <c r="I4883" s="54" t="s">
        <v>21</v>
      </c>
      <c r="J4883" s="55">
        <v>41030</v>
      </c>
    </row>
    <row r="4884" spans="1:10" x14ac:dyDescent="0.3">
      <c r="A4884" s="54" t="s">
        <v>4366</v>
      </c>
      <c r="B4884" s="54">
        <v>8498</v>
      </c>
      <c r="C4884" s="56" t="s">
        <v>23</v>
      </c>
      <c r="D4884" s="54" t="s">
        <v>4365</v>
      </c>
      <c r="E4884" s="54">
        <v>117</v>
      </c>
      <c r="F4884" s="54" t="s">
        <v>4195</v>
      </c>
      <c r="G4884" s="54">
        <v>2710396.6970000002</v>
      </c>
      <c r="H4884" s="54">
        <v>1240786.014</v>
      </c>
      <c r="I4884" s="54" t="s">
        <v>21</v>
      </c>
      <c r="J4884" s="55">
        <v>41030</v>
      </c>
    </row>
    <row r="4885" spans="1:10" x14ac:dyDescent="0.3">
      <c r="A4885" s="54" t="s">
        <v>1573</v>
      </c>
      <c r="B4885" s="54">
        <v>8499</v>
      </c>
      <c r="C4885" s="56" t="s">
        <v>23</v>
      </c>
      <c r="D4885" s="54" t="s">
        <v>4202</v>
      </c>
      <c r="E4885" s="54">
        <v>297</v>
      </c>
      <c r="F4885" s="54" t="s">
        <v>4195</v>
      </c>
      <c r="G4885" s="54">
        <v>2711110.4049999998</v>
      </c>
      <c r="H4885" s="54">
        <v>1249823.074</v>
      </c>
      <c r="I4885" s="54" t="s">
        <v>21</v>
      </c>
      <c r="J4885" s="55">
        <v>39630</v>
      </c>
    </row>
    <row r="4886" spans="1:10" x14ac:dyDescent="0.3">
      <c r="A4886" s="54" t="s">
        <v>1573</v>
      </c>
      <c r="B4886" s="54">
        <v>8499</v>
      </c>
      <c r="C4886" s="56" t="s">
        <v>23</v>
      </c>
      <c r="D4886" s="54" t="s">
        <v>1572</v>
      </c>
      <c r="E4886" s="54">
        <v>4726</v>
      </c>
      <c r="F4886" s="54" t="s">
        <v>1484</v>
      </c>
      <c r="G4886" s="54">
        <v>2712389.8190000001</v>
      </c>
      <c r="H4886" s="54">
        <v>1250772.868</v>
      </c>
      <c r="I4886" s="54" t="s">
        <v>21</v>
      </c>
      <c r="J4886" s="55">
        <v>39630</v>
      </c>
    </row>
    <row r="4887" spans="1:10" x14ac:dyDescent="0.3">
      <c r="A4887" s="54" t="s">
        <v>1631</v>
      </c>
      <c r="B4887" s="54">
        <v>8500</v>
      </c>
      <c r="C4887" s="56" t="s">
        <v>23</v>
      </c>
      <c r="D4887" s="54" t="s">
        <v>1646</v>
      </c>
      <c r="E4887" s="54">
        <v>4561</v>
      </c>
      <c r="F4887" s="54" t="s">
        <v>1484</v>
      </c>
      <c r="G4887" s="54">
        <v>2713346.7140000002</v>
      </c>
      <c r="H4887" s="54">
        <v>1269356.628</v>
      </c>
      <c r="I4887" s="54" t="s">
        <v>21</v>
      </c>
      <c r="J4887" s="55">
        <v>39630</v>
      </c>
    </row>
    <row r="4888" spans="1:10" x14ac:dyDescent="0.3">
      <c r="A4888" s="54" t="s">
        <v>1631</v>
      </c>
      <c r="B4888" s="54">
        <v>8500</v>
      </c>
      <c r="C4888" s="56" t="s">
        <v>23</v>
      </c>
      <c r="D4888" s="54" t="s">
        <v>1631</v>
      </c>
      <c r="E4888" s="54">
        <v>4566</v>
      </c>
      <c r="F4888" s="54" t="s">
        <v>1484</v>
      </c>
      <c r="G4888" s="54">
        <v>2710269.7889999999</v>
      </c>
      <c r="H4888" s="54">
        <v>1268761.3629999999</v>
      </c>
      <c r="I4888" s="54" t="s">
        <v>21</v>
      </c>
      <c r="J4888" s="55">
        <v>39630</v>
      </c>
    </row>
    <row r="4889" spans="1:10" x14ac:dyDescent="0.3">
      <c r="A4889" s="54" t="s">
        <v>1631</v>
      </c>
      <c r="B4889" s="54">
        <v>8500</v>
      </c>
      <c r="C4889" s="56" t="s">
        <v>23</v>
      </c>
      <c r="D4889" s="54" t="s">
        <v>1642</v>
      </c>
      <c r="E4889" s="54">
        <v>4571</v>
      </c>
      <c r="F4889" s="54" t="s">
        <v>1484</v>
      </c>
      <c r="G4889" s="54">
        <v>2707387.9730000002</v>
      </c>
      <c r="H4889" s="54">
        <v>1267870.649</v>
      </c>
      <c r="I4889" s="54" t="s">
        <v>21</v>
      </c>
      <c r="J4889" s="55">
        <v>39630</v>
      </c>
    </row>
    <row r="4890" spans="1:10" x14ac:dyDescent="0.3">
      <c r="A4890" s="54" t="s">
        <v>1631</v>
      </c>
      <c r="B4890" s="54">
        <v>8500</v>
      </c>
      <c r="C4890" s="56" t="s">
        <v>23</v>
      </c>
      <c r="D4890" s="54" t="s">
        <v>1633</v>
      </c>
      <c r="E4890" s="54">
        <v>4591</v>
      </c>
      <c r="F4890" s="54" t="s">
        <v>1484</v>
      </c>
      <c r="G4890" s="54">
        <v>2712653.0520000001</v>
      </c>
      <c r="H4890" s="54">
        <v>1267278.665</v>
      </c>
      <c r="I4890" s="54" t="s">
        <v>21</v>
      </c>
      <c r="J4890" s="55">
        <v>39630</v>
      </c>
    </row>
    <row r="4891" spans="1:10" x14ac:dyDescent="0.3">
      <c r="A4891" s="54" t="s">
        <v>1631</v>
      </c>
      <c r="B4891" s="54">
        <v>8500</v>
      </c>
      <c r="C4891" s="56" t="s">
        <v>23</v>
      </c>
      <c r="D4891" s="54" t="s">
        <v>1628</v>
      </c>
      <c r="E4891" s="54">
        <v>4611</v>
      </c>
      <c r="F4891" s="54" t="s">
        <v>1484</v>
      </c>
      <c r="G4891" s="54">
        <v>2713654.5830000001</v>
      </c>
      <c r="H4891" s="54">
        <v>1268761.4939999999</v>
      </c>
      <c r="I4891" s="54" t="s">
        <v>21</v>
      </c>
      <c r="J4891" s="55">
        <v>39630</v>
      </c>
    </row>
    <row r="4892" spans="1:10" x14ac:dyDescent="0.3">
      <c r="A4892" s="54" t="s">
        <v>1645</v>
      </c>
      <c r="B4892" s="54">
        <v>8500</v>
      </c>
      <c r="C4892" s="56" t="s">
        <v>98</v>
      </c>
      <c r="D4892" s="54" t="s">
        <v>4276</v>
      </c>
      <c r="E4892" s="54">
        <v>220</v>
      </c>
      <c r="F4892" s="54" t="s">
        <v>4195</v>
      </c>
      <c r="G4892" s="54">
        <v>2708203.4920000001</v>
      </c>
      <c r="H4892" s="54">
        <v>1265096.9040000001</v>
      </c>
      <c r="I4892" s="54" t="s">
        <v>21</v>
      </c>
      <c r="J4892" s="55">
        <v>39630</v>
      </c>
    </row>
    <row r="4893" spans="1:10" x14ac:dyDescent="0.3">
      <c r="A4893" s="54" t="s">
        <v>1645</v>
      </c>
      <c r="B4893" s="54">
        <v>8500</v>
      </c>
      <c r="C4893" s="56" t="s">
        <v>98</v>
      </c>
      <c r="D4893" s="54" t="s">
        <v>1631</v>
      </c>
      <c r="E4893" s="54">
        <v>4566</v>
      </c>
      <c r="F4893" s="54" t="s">
        <v>1484</v>
      </c>
      <c r="G4893" s="54">
        <v>2708610.4849999999</v>
      </c>
      <c r="H4893" s="54">
        <v>1265890.335</v>
      </c>
      <c r="I4893" s="54" t="s">
        <v>21</v>
      </c>
      <c r="J4893" s="55">
        <v>39630</v>
      </c>
    </row>
    <row r="4894" spans="1:10" x14ac:dyDescent="0.3">
      <c r="A4894" s="54" t="s">
        <v>1535</v>
      </c>
      <c r="B4894" s="54">
        <v>8505</v>
      </c>
      <c r="C4894" s="56" t="s">
        <v>46</v>
      </c>
      <c r="D4894" s="54" t="s">
        <v>1533</v>
      </c>
      <c r="E4894" s="54">
        <v>4841</v>
      </c>
      <c r="F4894" s="54" t="s">
        <v>1484</v>
      </c>
      <c r="G4894" s="54">
        <v>2713936.6979999999</v>
      </c>
      <c r="H4894" s="54">
        <v>1275374.577</v>
      </c>
      <c r="I4894" s="54" t="s">
        <v>21</v>
      </c>
      <c r="J4894" s="55">
        <v>39630</v>
      </c>
    </row>
    <row r="4895" spans="1:10" x14ac:dyDescent="0.3">
      <c r="A4895" s="54" t="s">
        <v>1533</v>
      </c>
      <c r="B4895" s="54">
        <v>8505</v>
      </c>
      <c r="C4895" s="56" t="s">
        <v>23</v>
      </c>
      <c r="D4895" s="54" t="s">
        <v>1533</v>
      </c>
      <c r="E4895" s="54">
        <v>4841</v>
      </c>
      <c r="F4895" s="54" t="s">
        <v>1484</v>
      </c>
      <c r="G4895" s="54">
        <v>2714037.28</v>
      </c>
      <c r="H4895" s="54">
        <v>1273186.676</v>
      </c>
      <c r="I4895" s="54" t="s">
        <v>21</v>
      </c>
      <c r="J4895" s="55">
        <v>39630</v>
      </c>
    </row>
    <row r="4896" spans="1:10" x14ac:dyDescent="0.3">
      <c r="A4896" s="54" t="s">
        <v>1546</v>
      </c>
      <c r="B4896" s="54">
        <v>8506</v>
      </c>
      <c r="C4896" s="56" t="s">
        <v>23</v>
      </c>
      <c r="D4896" s="54" t="s">
        <v>1544</v>
      </c>
      <c r="E4896" s="54">
        <v>4811</v>
      </c>
      <c r="F4896" s="54" t="s">
        <v>1484</v>
      </c>
      <c r="G4896" s="54">
        <v>2712236.818</v>
      </c>
      <c r="H4896" s="54">
        <v>1275670.334</v>
      </c>
      <c r="I4896" s="54" t="s">
        <v>21</v>
      </c>
      <c r="J4896" s="55">
        <v>39630</v>
      </c>
    </row>
    <row r="4897" spans="1:10" x14ac:dyDescent="0.3">
      <c r="A4897" s="54" t="s">
        <v>1539</v>
      </c>
      <c r="B4897" s="54">
        <v>8507</v>
      </c>
      <c r="C4897" s="56" t="s">
        <v>23</v>
      </c>
      <c r="D4897" s="54" t="s">
        <v>1534</v>
      </c>
      <c r="E4897" s="54">
        <v>4816</v>
      </c>
      <c r="F4897" s="54" t="s">
        <v>1484</v>
      </c>
      <c r="G4897" s="54">
        <v>2713705.7629999998</v>
      </c>
      <c r="H4897" s="54">
        <v>1277513.702</v>
      </c>
      <c r="I4897" s="54" t="s">
        <v>21</v>
      </c>
      <c r="J4897" s="55">
        <v>39630</v>
      </c>
    </row>
    <row r="4898" spans="1:10" x14ac:dyDescent="0.3">
      <c r="A4898" s="54" t="s">
        <v>1539</v>
      </c>
      <c r="B4898" s="54">
        <v>8507</v>
      </c>
      <c r="C4898" s="56" t="s">
        <v>23</v>
      </c>
      <c r="D4898" s="54" t="s">
        <v>1538</v>
      </c>
      <c r="E4898" s="54">
        <v>4826</v>
      </c>
      <c r="F4898" s="54" t="s">
        <v>1484</v>
      </c>
      <c r="G4898" s="54">
        <v>2712349.892</v>
      </c>
      <c r="H4898" s="54">
        <v>1277957.1810000001</v>
      </c>
      <c r="I4898" s="54" t="s">
        <v>21</v>
      </c>
      <c r="J4898" s="55">
        <v>39630</v>
      </c>
    </row>
    <row r="4899" spans="1:10" x14ac:dyDescent="0.3">
      <c r="A4899" s="54" t="s">
        <v>1534</v>
      </c>
      <c r="B4899" s="54">
        <v>8508</v>
      </c>
      <c r="C4899" s="56" t="s">
        <v>23</v>
      </c>
      <c r="D4899" s="54" t="s">
        <v>1534</v>
      </c>
      <c r="E4899" s="54">
        <v>4816</v>
      </c>
      <c r="F4899" s="54" t="s">
        <v>1484</v>
      </c>
      <c r="G4899" s="54">
        <v>2717460.0890000002</v>
      </c>
      <c r="H4899" s="54">
        <v>1276533.2350000001</v>
      </c>
      <c r="I4899" s="54" t="s">
        <v>21</v>
      </c>
      <c r="J4899" s="55">
        <v>39630</v>
      </c>
    </row>
    <row r="4900" spans="1:10" x14ac:dyDescent="0.3">
      <c r="A4900" s="54" t="s">
        <v>1534</v>
      </c>
      <c r="B4900" s="54">
        <v>8508</v>
      </c>
      <c r="C4900" s="56" t="s">
        <v>23</v>
      </c>
      <c r="D4900" s="54" t="s">
        <v>1533</v>
      </c>
      <c r="E4900" s="54">
        <v>4841</v>
      </c>
      <c r="F4900" s="54" t="s">
        <v>1484</v>
      </c>
      <c r="G4900" s="54">
        <v>2714441.9169999999</v>
      </c>
      <c r="H4900" s="54">
        <v>1274588.8189999999</v>
      </c>
      <c r="I4900" s="54" t="s">
        <v>21</v>
      </c>
      <c r="J4900" s="55">
        <v>39630</v>
      </c>
    </row>
    <row r="4901" spans="1:10" x14ac:dyDescent="0.3">
      <c r="A4901" s="54" t="s">
        <v>1630</v>
      </c>
      <c r="B4901" s="54">
        <v>8512</v>
      </c>
      <c r="C4901" s="56" t="s">
        <v>46</v>
      </c>
      <c r="D4901" s="54" t="s">
        <v>1628</v>
      </c>
      <c r="E4901" s="54">
        <v>4611</v>
      </c>
      <c r="F4901" s="54" t="s">
        <v>1484</v>
      </c>
      <c r="G4901" s="54">
        <v>2716339.9619999998</v>
      </c>
      <c r="H4901" s="54">
        <v>1268176.115</v>
      </c>
      <c r="I4901" s="54" t="s">
        <v>21</v>
      </c>
      <c r="J4901" s="55">
        <v>39630</v>
      </c>
    </row>
    <row r="4902" spans="1:10" x14ac:dyDescent="0.3">
      <c r="A4902" s="54" t="s">
        <v>1628</v>
      </c>
      <c r="B4902" s="54">
        <v>8512</v>
      </c>
      <c r="C4902" s="56" t="s">
        <v>23</v>
      </c>
      <c r="D4902" s="54" t="s">
        <v>1628</v>
      </c>
      <c r="E4902" s="54">
        <v>4611</v>
      </c>
      <c r="F4902" s="54" t="s">
        <v>1484</v>
      </c>
      <c r="G4902" s="54">
        <v>2714912.2940000002</v>
      </c>
      <c r="H4902" s="54">
        <v>1267607.3459999999</v>
      </c>
      <c r="I4902" s="54" t="s">
        <v>21</v>
      </c>
      <c r="J4902" s="55">
        <v>39630</v>
      </c>
    </row>
    <row r="4903" spans="1:10" x14ac:dyDescent="0.3">
      <c r="A4903" s="54" t="s">
        <v>1629</v>
      </c>
      <c r="B4903" s="54">
        <v>8512</v>
      </c>
      <c r="C4903" s="56" t="s">
        <v>44</v>
      </c>
      <c r="D4903" s="54" t="s">
        <v>1628</v>
      </c>
      <c r="E4903" s="54">
        <v>4611</v>
      </c>
      <c r="F4903" s="54" t="s">
        <v>1484</v>
      </c>
      <c r="G4903" s="54">
        <v>2717529.06</v>
      </c>
      <c r="H4903" s="54">
        <v>1266435.0449999999</v>
      </c>
      <c r="I4903" s="54" t="s">
        <v>21</v>
      </c>
      <c r="J4903" s="55">
        <v>39630</v>
      </c>
    </row>
    <row r="4904" spans="1:10" x14ac:dyDescent="0.3">
      <c r="A4904" s="54" t="s">
        <v>1523</v>
      </c>
      <c r="B4904" s="54">
        <v>8514</v>
      </c>
      <c r="C4904" s="56" t="s">
        <v>23</v>
      </c>
      <c r="D4904" s="54" t="s">
        <v>1585</v>
      </c>
      <c r="E4904" s="54">
        <v>4711</v>
      </c>
      <c r="F4904" s="54" t="s">
        <v>1484</v>
      </c>
      <c r="G4904" s="54">
        <v>2720044.017</v>
      </c>
      <c r="H4904" s="54">
        <v>1266888.0149999999</v>
      </c>
      <c r="I4904" s="54" t="s">
        <v>21</v>
      </c>
      <c r="J4904" s="55">
        <v>39630</v>
      </c>
    </row>
    <row r="4905" spans="1:10" x14ac:dyDescent="0.3">
      <c r="A4905" s="54" t="s">
        <v>1523</v>
      </c>
      <c r="B4905" s="54">
        <v>8514</v>
      </c>
      <c r="C4905" s="56" t="s">
        <v>23</v>
      </c>
      <c r="D4905" s="54" t="s">
        <v>1523</v>
      </c>
      <c r="E4905" s="54">
        <v>4881</v>
      </c>
      <c r="F4905" s="54" t="s">
        <v>1484</v>
      </c>
      <c r="G4905" s="54">
        <v>2720265.0920000002</v>
      </c>
      <c r="H4905" s="54">
        <v>1268427.0490000001</v>
      </c>
      <c r="I4905" s="54" t="s">
        <v>21</v>
      </c>
      <c r="J4905" s="55">
        <v>39630</v>
      </c>
    </row>
    <row r="4906" spans="1:10" x14ac:dyDescent="0.3">
      <c r="A4906" s="54" t="s">
        <v>1649</v>
      </c>
      <c r="B4906" s="54">
        <v>8522</v>
      </c>
      <c r="C4906" s="56" t="s">
        <v>46</v>
      </c>
      <c r="D4906" s="54" t="s">
        <v>1647</v>
      </c>
      <c r="E4906" s="54">
        <v>4551</v>
      </c>
      <c r="F4906" s="54" t="s">
        <v>1484</v>
      </c>
      <c r="G4906" s="54">
        <v>2710441.9720000001</v>
      </c>
      <c r="H4906" s="54">
        <v>1263383.6410000001</v>
      </c>
      <c r="I4906" s="54" t="s">
        <v>21</v>
      </c>
      <c r="J4906" s="55">
        <v>39630</v>
      </c>
    </row>
    <row r="4907" spans="1:10" x14ac:dyDescent="0.3">
      <c r="A4907" s="54" t="s">
        <v>1650</v>
      </c>
      <c r="B4907" s="54">
        <v>8522</v>
      </c>
      <c r="C4907" s="56" t="s">
        <v>23</v>
      </c>
      <c r="D4907" s="54" t="s">
        <v>1647</v>
      </c>
      <c r="E4907" s="54">
        <v>4551</v>
      </c>
      <c r="F4907" s="54" t="s">
        <v>1484</v>
      </c>
      <c r="G4907" s="54">
        <v>2710078.7880000002</v>
      </c>
      <c r="H4907" s="54">
        <v>1265160.7749999999</v>
      </c>
      <c r="I4907" s="54" t="s">
        <v>21</v>
      </c>
      <c r="J4907" s="55">
        <v>39630</v>
      </c>
    </row>
    <row r="4908" spans="1:10" x14ac:dyDescent="0.3">
      <c r="A4908" s="54" t="s">
        <v>4219</v>
      </c>
      <c r="B4908" s="54">
        <v>8523</v>
      </c>
      <c r="C4908" s="56" t="s">
        <v>23</v>
      </c>
      <c r="D4908" s="54" t="s">
        <v>4276</v>
      </c>
      <c r="E4908" s="54">
        <v>220</v>
      </c>
      <c r="F4908" s="54" t="s">
        <v>4195</v>
      </c>
      <c r="G4908" s="54">
        <v>2708120.5550000002</v>
      </c>
      <c r="H4908" s="54">
        <v>1263643.9169999999</v>
      </c>
      <c r="I4908" s="54" t="s">
        <v>21</v>
      </c>
      <c r="J4908" s="55">
        <v>39630</v>
      </c>
    </row>
    <row r="4909" spans="1:10" x14ac:dyDescent="0.3">
      <c r="A4909" s="54" t="s">
        <v>4219</v>
      </c>
      <c r="B4909" s="54">
        <v>8523</v>
      </c>
      <c r="C4909" s="56" t="s">
        <v>23</v>
      </c>
      <c r="D4909" s="54" t="s">
        <v>4218</v>
      </c>
      <c r="E4909" s="54">
        <v>294</v>
      </c>
      <c r="F4909" s="54" t="s">
        <v>4195</v>
      </c>
      <c r="G4909" s="54">
        <v>2709392.5490000001</v>
      </c>
      <c r="H4909" s="54">
        <v>1262192.8259999999</v>
      </c>
      <c r="I4909" s="54" t="s">
        <v>21</v>
      </c>
      <c r="J4909" s="55">
        <v>39630</v>
      </c>
    </row>
    <row r="4910" spans="1:10" x14ac:dyDescent="0.3">
      <c r="A4910" s="54" t="s">
        <v>1626</v>
      </c>
      <c r="B4910" s="54">
        <v>8524</v>
      </c>
      <c r="C4910" s="56" t="s">
        <v>46</v>
      </c>
      <c r="D4910" s="54" t="s">
        <v>1625</v>
      </c>
      <c r="E4910" s="54">
        <v>4616</v>
      </c>
      <c r="F4910" s="54" t="s">
        <v>1484</v>
      </c>
      <c r="G4910" s="54">
        <v>2705240.35</v>
      </c>
      <c r="H4910" s="54">
        <v>1272942.1000000001</v>
      </c>
      <c r="I4910" s="54" t="s">
        <v>21</v>
      </c>
      <c r="J4910" s="55">
        <v>39630</v>
      </c>
    </row>
    <row r="4911" spans="1:10" x14ac:dyDescent="0.3">
      <c r="A4911" s="54" t="s">
        <v>1627</v>
      </c>
      <c r="B4911" s="54">
        <v>8524</v>
      </c>
      <c r="C4911" s="56" t="s">
        <v>23</v>
      </c>
      <c r="D4911" s="54" t="s">
        <v>1625</v>
      </c>
      <c r="E4911" s="54">
        <v>4616</v>
      </c>
      <c r="F4911" s="54" t="s">
        <v>1484</v>
      </c>
      <c r="G4911" s="54">
        <v>2704563.531</v>
      </c>
      <c r="H4911" s="54">
        <v>1271089.7279999999</v>
      </c>
      <c r="I4911" s="54" t="s">
        <v>21</v>
      </c>
      <c r="J4911" s="55">
        <v>39630</v>
      </c>
    </row>
    <row r="4912" spans="1:10" x14ac:dyDescent="0.3">
      <c r="A4912" s="54" t="s">
        <v>1637</v>
      </c>
      <c r="B4912" s="54">
        <v>8525</v>
      </c>
      <c r="C4912" s="56" t="s">
        <v>23</v>
      </c>
      <c r="D4912" s="54" t="s">
        <v>1634</v>
      </c>
      <c r="E4912" s="54">
        <v>4601</v>
      </c>
      <c r="F4912" s="54" t="s">
        <v>1484</v>
      </c>
      <c r="G4912" s="54">
        <v>2700537.4550000001</v>
      </c>
      <c r="H4912" s="54">
        <v>1272218.575</v>
      </c>
      <c r="I4912" s="54" t="s">
        <v>21</v>
      </c>
      <c r="J4912" s="55">
        <v>39630</v>
      </c>
    </row>
    <row r="4913" spans="1:10" x14ac:dyDescent="0.3">
      <c r="A4913" s="54" t="s">
        <v>1636</v>
      </c>
      <c r="B4913" s="54">
        <v>8525</v>
      </c>
      <c r="C4913" s="56" t="s">
        <v>46</v>
      </c>
      <c r="D4913" s="54" t="s">
        <v>4226</v>
      </c>
      <c r="E4913" s="54">
        <v>292</v>
      </c>
      <c r="F4913" s="54" t="s">
        <v>4195</v>
      </c>
      <c r="G4913" s="54">
        <v>2702028.642</v>
      </c>
      <c r="H4913" s="54">
        <v>1273441.067</v>
      </c>
      <c r="I4913" s="54" t="s">
        <v>21</v>
      </c>
      <c r="J4913" s="55">
        <v>39630</v>
      </c>
    </row>
    <row r="4914" spans="1:10" x14ac:dyDescent="0.3">
      <c r="A4914" s="54" t="s">
        <v>1636</v>
      </c>
      <c r="B4914" s="54">
        <v>8525</v>
      </c>
      <c r="C4914" s="56" t="s">
        <v>46</v>
      </c>
      <c r="D4914" s="54" t="s">
        <v>1634</v>
      </c>
      <c r="E4914" s="54">
        <v>4601</v>
      </c>
      <c r="F4914" s="54" t="s">
        <v>1484</v>
      </c>
      <c r="G4914" s="54">
        <v>2702068.8149999999</v>
      </c>
      <c r="H4914" s="54">
        <v>1273274.3770000001</v>
      </c>
      <c r="I4914" s="54" t="s">
        <v>21</v>
      </c>
      <c r="J4914" s="55">
        <v>39630</v>
      </c>
    </row>
    <row r="4915" spans="1:10" x14ac:dyDescent="0.3">
      <c r="A4915" s="54" t="s">
        <v>1635</v>
      </c>
      <c r="B4915" s="54">
        <v>8526</v>
      </c>
      <c r="C4915" s="56" t="s">
        <v>23</v>
      </c>
      <c r="D4915" s="54" t="s">
        <v>1634</v>
      </c>
      <c r="E4915" s="54">
        <v>4601</v>
      </c>
      <c r="F4915" s="54" t="s">
        <v>1484</v>
      </c>
      <c r="G4915" s="54">
        <v>2699541.2779999999</v>
      </c>
      <c r="H4915" s="54">
        <v>1274155.798</v>
      </c>
      <c r="I4915" s="54" t="s">
        <v>21</v>
      </c>
      <c r="J4915" s="55">
        <v>39630</v>
      </c>
    </row>
    <row r="4916" spans="1:10" x14ac:dyDescent="0.3">
      <c r="A4916" s="54" t="s">
        <v>1624</v>
      </c>
      <c r="B4916" s="54">
        <v>8532</v>
      </c>
      <c r="C4916" s="56" t="s">
        <v>23</v>
      </c>
      <c r="D4916" s="54" t="s">
        <v>1623</v>
      </c>
      <c r="E4916" s="54">
        <v>4621</v>
      </c>
      <c r="F4916" s="54" t="s">
        <v>1484</v>
      </c>
      <c r="G4916" s="54">
        <v>2707545.8930000002</v>
      </c>
      <c r="H4916" s="54">
        <v>1271647.7590000001</v>
      </c>
      <c r="I4916" s="54" t="s">
        <v>21</v>
      </c>
      <c r="J4916" s="55">
        <v>39630</v>
      </c>
    </row>
    <row r="4917" spans="1:10" x14ac:dyDescent="0.3">
      <c r="A4917" s="54" t="s">
        <v>1545</v>
      </c>
      <c r="B4917" s="54">
        <v>8532</v>
      </c>
      <c r="C4917" s="56" t="s">
        <v>46</v>
      </c>
      <c r="D4917" s="54" t="s">
        <v>1623</v>
      </c>
      <c r="E4917" s="54">
        <v>4621</v>
      </c>
      <c r="F4917" s="54" t="s">
        <v>1484</v>
      </c>
      <c r="G4917" s="54">
        <v>2709871.7379999999</v>
      </c>
      <c r="H4917" s="54">
        <v>1272051.7760000001</v>
      </c>
      <c r="I4917" s="54" t="s">
        <v>21</v>
      </c>
      <c r="J4917" s="55">
        <v>39630</v>
      </c>
    </row>
    <row r="4918" spans="1:10" x14ac:dyDescent="0.3">
      <c r="A4918" s="54" t="s">
        <v>1545</v>
      </c>
      <c r="B4918" s="54">
        <v>8532</v>
      </c>
      <c r="C4918" s="56" t="s">
        <v>46</v>
      </c>
      <c r="D4918" s="54" t="s">
        <v>1544</v>
      </c>
      <c r="E4918" s="54">
        <v>4811</v>
      </c>
      <c r="F4918" s="54" t="s">
        <v>1484</v>
      </c>
      <c r="G4918" s="54">
        <v>2710520.6269999999</v>
      </c>
      <c r="H4918" s="54">
        <v>1272783.8130000001</v>
      </c>
      <c r="I4918" s="54" t="s">
        <v>21</v>
      </c>
      <c r="J4918" s="55">
        <v>39630</v>
      </c>
    </row>
    <row r="4919" spans="1:10" x14ac:dyDescent="0.3">
      <c r="A4919" s="54" t="s">
        <v>1544</v>
      </c>
      <c r="B4919" s="54">
        <v>8535</v>
      </c>
      <c r="C4919" s="56" t="s">
        <v>23</v>
      </c>
      <c r="D4919" s="54" t="s">
        <v>1544</v>
      </c>
      <c r="E4919" s="54">
        <v>4811</v>
      </c>
      <c r="F4919" s="54" t="s">
        <v>1484</v>
      </c>
      <c r="G4919" s="54">
        <v>2710531.48</v>
      </c>
      <c r="H4919" s="54">
        <v>1274717.3659999999</v>
      </c>
      <c r="I4919" s="54" t="s">
        <v>21</v>
      </c>
      <c r="J4919" s="55">
        <v>39630</v>
      </c>
    </row>
    <row r="4920" spans="1:10" x14ac:dyDescent="0.3">
      <c r="A4920" s="54" t="s">
        <v>1544</v>
      </c>
      <c r="B4920" s="54">
        <v>8535</v>
      </c>
      <c r="C4920" s="56" t="s">
        <v>23</v>
      </c>
      <c r="D4920" s="54" t="s">
        <v>1541</v>
      </c>
      <c r="E4920" s="54">
        <v>4821</v>
      </c>
      <c r="F4920" s="54" t="s">
        <v>1484</v>
      </c>
      <c r="G4920" s="54">
        <v>2710138.2409999999</v>
      </c>
      <c r="H4920" s="54">
        <v>1276027.442</v>
      </c>
      <c r="I4920" s="54" t="s">
        <v>21</v>
      </c>
      <c r="J4920" s="55">
        <v>39630</v>
      </c>
    </row>
    <row r="4921" spans="1:10" x14ac:dyDescent="0.3">
      <c r="A4921" s="54" t="s">
        <v>1541</v>
      </c>
      <c r="B4921" s="54">
        <v>8536</v>
      </c>
      <c r="C4921" s="56" t="s">
        <v>23</v>
      </c>
      <c r="D4921" s="54" t="s">
        <v>1623</v>
      </c>
      <c r="E4921" s="54">
        <v>4621</v>
      </c>
      <c r="F4921" s="54" t="s">
        <v>1484</v>
      </c>
      <c r="G4921" s="54">
        <v>2707841.7439999999</v>
      </c>
      <c r="H4921" s="54">
        <v>1272751.2990000001</v>
      </c>
      <c r="I4921" s="54" t="s">
        <v>21</v>
      </c>
      <c r="J4921" s="55">
        <v>39630</v>
      </c>
    </row>
    <row r="4922" spans="1:10" x14ac:dyDescent="0.3">
      <c r="A4922" s="54" t="s">
        <v>1541</v>
      </c>
      <c r="B4922" s="54">
        <v>8536</v>
      </c>
      <c r="C4922" s="56" t="s">
        <v>23</v>
      </c>
      <c r="D4922" s="54" t="s">
        <v>1544</v>
      </c>
      <c r="E4922" s="54">
        <v>4811</v>
      </c>
      <c r="F4922" s="54" t="s">
        <v>1484</v>
      </c>
      <c r="G4922" s="54">
        <v>2709234.5449999999</v>
      </c>
      <c r="H4922" s="54">
        <v>1273458.1969999999</v>
      </c>
      <c r="I4922" s="54" t="s">
        <v>21</v>
      </c>
      <c r="J4922" s="55">
        <v>39630</v>
      </c>
    </row>
    <row r="4923" spans="1:10" x14ac:dyDescent="0.3">
      <c r="A4923" s="54" t="s">
        <v>1541</v>
      </c>
      <c r="B4923" s="54">
        <v>8536</v>
      </c>
      <c r="C4923" s="56" t="s">
        <v>23</v>
      </c>
      <c r="D4923" s="54" t="s">
        <v>1541</v>
      </c>
      <c r="E4923" s="54">
        <v>4821</v>
      </c>
      <c r="F4923" s="54" t="s">
        <v>1484</v>
      </c>
      <c r="G4923" s="54">
        <v>2707553.4139999999</v>
      </c>
      <c r="H4923" s="54">
        <v>1274293.121</v>
      </c>
      <c r="I4923" s="54" t="s">
        <v>21</v>
      </c>
      <c r="J4923" s="55">
        <v>39630</v>
      </c>
    </row>
    <row r="4924" spans="1:10" x14ac:dyDescent="0.3">
      <c r="A4924" s="54" t="s">
        <v>1543</v>
      </c>
      <c r="B4924" s="54">
        <v>8537</v>
      </c>
      <c r="C4924" s="56" t="s">
        <v>23</v>
      </c>
      <c r="D4924" s="54" t="s">
        <v>1541</v>
      </c>
      <c r="E4924" s="54">
        <v>4821</v>
      </c>
      <c r="F4924" s="54" t="s">
        <v>1484</v>
      </c>
      <c r="G4924" s="54">
        <v>2704602.01</v>
      </c>
      <c r="H4924" s="54">
        <v>1275817.675</v>
      </c>
      <c r="I4924" s="54" t="s">
        <v>21</v>
      </c>
      <c r="J4924" s="55">
        <v>39630</v>
      </c>
    </row>
    <row r="4925" spans="1:10" x14ac:dyDescent="0.3">
      <c r="A4925" s="54" t="s">
        <v>1542</v>
      </c>
      <c r="B4925" s="54">
        <v>8537</v>
      </c>
      <c r="C4925" s="56" t="s">
        <v>46</v>
      </c>
      <c r="D4925" s="54" t="s">
        <v>1541</v>
      </c>
      <c r="E4925" s="54">
        <v>4821</v>
      </c>
      <c r="F4925" s="54" t="s">
        <v>1484</v>
      </c>
      <c r="G4925" s="54">
        <v>2703521.47</v>
      </c>
      <c r="H4925" s="54">
        <v>1273918.8370000001</v>
      </c>
      <c r="I4925" s="54" t="s">
        <v>21</v>
      </c>
      <c r="J4925" s="55">
        <v>39630</v>
      </c>
    </row>
    <row r="4926" spans="1:10" x14ac:dyDescent="0.3">
      <c r="A4926" s="54" t="s">
        <v>4196</v>
      </c>
      <c r="B4926" s="54">
        <v>8542</v>
      </c>
      <c r="C4926" s="56" t="s">
        <v>23</v>
      </c>
      <c r="D4926" s="54" t="s">
        <v>4257</v>
      </c>
      <c r="E4926" s="54">
        <v>230</v>
      </c>
      <c r="F4926" s="54" t="s">
        <v>4195</v>
      </c>
      <c r="G4926" s="54">
        <v>2700835.963</v>
      </c>
      <c r="H4926" s="54">
        <v>1265406.227</v>
      </c>
      <c r="I4926" s="54" t="s">
        <v>21</v>
      </c>
      <c r="J4926" s="55">
        <v>39630</v>
      </c>
    </row>
    <row r="4927" spans="1:10" x14ac:dyDescent="0.3">
      <c r="A4927" s="54" t="s">
        <v>4196</v>
      </c>
      <c r="B4927" s="54">
        <v>8542</v>
      </c>
      <c r="C4927" s="56" t="s">
        <v>23</v>
      </c>
      <c r="D4927" s="54" t="s">
        <v>4196</v>
      </c>
      <c r="E4927" s="54">
        <v>298</v>
      </c>
      <c r="F4927" s="54" t="s">
        <v>4195</v>
      </c>
      <c r="G4927" s="54">
        <v>2701623.6039999998</v>
      </c>
      <c r="H4927" s="54">
        <v>1264421.811</v>
      </c>
      <c r="I4927" s="54" t="s">
        <v>21</v>
      </c>
      <c r="J4927" s="55">
        <v>39630</v>
      </c>
    </row>
    <row r="4928" spans="1:10" x14ac:dyDescent="0.3">
      <c r="A4928" s="54" t="s">
        <v>4201</v>
      </c>
      <c r="B4928" s="54">
        <v>8543</v>
      </c>
      <c r="C4928" s="56" t="s">
        <v>23</v>
      </c>
      <c r="D4928" s="54" t="s">
        <v>4196</v>
      </c>
      <c r="E4928" s="54">
        <v>298</v>
      </c>
      <c r="F4928" s="54" t="s">
        <v>4195</v>
      </c>
      <c r="G4928" s="54">
        <v>2704759.6609999998</v>
      </c>
      <c r="H4928" s="54">
        <v>1264841.1000000001</v>
      </c>
      <c r="I4928" s="54" t="s">
        <v>21</v>
      </c>
      <c r="J4928" s="55">
        <v>39630</v>
      </c>
    </row>
    <row r="4929" spans="1:10" x14ac:dyDescent="0.3">
      <c r="A4929" s="54" t="s">
        <v>4200</v>
      </c>
      <c r="B4929" s="54">
        <v>8543</v>
      </c>
      <c r="C4929" s="56" t="s">
        <v>54</v>
      </c>
      <c r="D4929" s="54" t="s">
        <v>4196</v>
      </c>
      <c r="E4929" s="54">
        <v>298</v>
      </c>
      <c r="F4929" s="54" t="s">
        <v>4195</v>
      </c>
      <c r="G4929" s="54">
        <v>2704144.4440000001</v>
      </c>
      <c r="H4929" s="54">
        <v>1266297.574</v>
      </c>
      <c r="I4929" s="54" t="s">
        <v>21</v>
      </c>
      <c r="J4929" s="55">
        <v>39630</v>
      </c>
    </row>
    <row r="4930" spans="1:10" x14ac:dyDescent="0.3">
      <c r="A4930" s="54" t="s">
        <v>4199</v>
      </c>
      <c r="B4930" s="54">
        <v>8543</v>
      </c>
      <c r="C4930" s="56" t="s">
        <v>46</v>
      </c>
      <c r="D4930" s="54" t="s">
        <v>4196</v>
      </c>
      <c r="E4930" s="54">
        <v>298</v>
      </c>
      <c r="F4930" s="54" t="s">
        <v>4195</v>
      </c>
      <c r="G4930" s="54">
        <v>2704608.7250000001</v>
      </c>
      <c r="H4930" s="54">
        <v>1267308.8840000001</v>
      </c>
      <c r="I4930" s="54" t="s">
        <v>21</v>
      </c>
      <c r="J4930" s="55">
        <v>39630</v>
      </c>
    </row>
    <row r="4931" spans="1:10" x14ac:dyDescent="0.3">
      <c r="A4931" s="54" t="s">
        <v>4198</v>
      </c>
      <c r="B4931" s="54">
        <v>8544</v>
      </c>
      <c r="C4931" s="56" t="s">
        <v>23</v>
      </c>
      <c r="D4931" s="54" t="s">
        <v>4196</v>
      </c>
      <c r="E4931" s="54">
        <v>298</v>
      </c>
      <c r="F4931" s="54" t="s">
        <v>4195</v>
      </c>
      <c r="G4931" s="54">
        <v>2702537.7489999998</v>
      </c>
      <c r="H4931" s="54">
        <v>1266055.32</v>
      </c>
      <c r="I4931" s="54" t="s">
        <v>21</v>
      </c>
      <c r="J4931" s="55">
        <v>39630</v>
      </c>
    </row>
    <row r="4932" spans="1:10" x14ac:dyDescent="0.3">
      <c r="A4932" s="54" t="s">
        <v>4258</v>
      </c>
      <c r="B4932" s="54">
        <v>8545</v>
      </c>
      <c r="C4932" s="56" t="s">
        <v>54</v>
      </c>
      <c r="D4932" s="54" t="s">
        <v>4268</v>
      </c>
      <c r="E4932" s="54">
        <v>225</v>
      </c>
      <c r="F4932" s="54" t="s">
        <v>4195</v>
      </c>
      <c r="G4932" s="54">
        <v>2701551.1490000002</v>
      </c>
      <c r="H4932" s="54">
        <v>1266480.9040000001</v>
      </c>
      <c r="I4932" s="54" t="s">
        <v>21</v>
      </c>
      <c r="J4932" s="55">
        <v>39630</v>
      </c>
    </row>
    <row r="4933" spans="1:10" x14ac:dyDescent="0.3">
      <c r="A4933" s="54" t="s">
        <v>4258</v>
      </c>
      <c r="B4933" s="54">
        <v>8545</v>
      </c>
      <c r="C4933" s="56" t="s">
        <v>54</v>
      </c>
      <c r="D4933" s="54" t="s">
        <v>4257</v>
      </c>
      <c r="E4933" s="54">
        <v>230</v>
      </c>
      <c r="F4933" s="54" t="s">
        <v>4195</v>
      </c>
      <c r="G4933" s="54">
        <v>2701191.5729999999</v>
      </c>
      <c r="H4933" s="54">
        <v>1265803.4129999999</v>
      </c>
      <c r="I4933" s="54" t="s">
        <v>21</v>
      </c>
      <c r="J4933" s="55">
        <v>39630</v>
      </c>
    </row>
    <row r="4934" spans="1:10" x14ac:dyDescent="0.3">
      <c r="A4934" s="54" t="s">
        <v>4269</v>
      </c>
      <c r="B4934" s="54">
        <v>8545</v>
      </c>
      <c r="C4934" s="56" t="s">
        <v>23</v>
      </c>
      <c r="D4934" s="54" t="s">
        <v>4268</v>
      </c>
      <c r="E4934" s="54">
        <v>225</v>
      </c>
      <c r="F4934" s="54" t="s">
        <v>4195</v>
      </c>
      <c r="G4934" s="54">
        <v>2702134.3280000002</v>
      </c>
      <c r="H4934" s="54">
        <v>1267886.2520000001</v>
      </c>
      <c r="I4934" s="54" t="s">
        <v>21</v>
      </c>
      <c r="J4934" s="55">
        <v>39630</v>
      </c>
    </row>
    <row r="4935" spans="1:10" x14ac:dyDescent="0.3">
      <c r="A4935" s="54" t="s">
        <v>1644</v>
      </c>
      <c r="B4935" s="54">
        <v>8546</v>
      </c>
      <c r="C4935" s="56" t="s">
        <v>23</v>
      </c>
      <c r="D4935" s="54" t="s">
        <v>1642</v>
      </c>
      <c r="E4935" s="54">
        <v>4571</v>
      </c>
      <c r="F4935" s="54" t="s">
        <v>1484</v>
      </c>
      <c r="G4935" s="54">
        <v>2705958.54</v>
      </c>
      <c r="H4935" s="54">
        <v>1267789.1780000001</v>
      </c>
      <c r="I4935" s="54" t="s">
        <v>21</v>
      </c>
      <c r="J4935" s="55">
        <v>39630</v>
      </c>
    </row>
    <row r="4936" spans="1:10" x14ac:dyDescent="0.3">
      <c r="A4936" s="54" t="s">
        <v>1643</v>
      </c>
      <c r="B4936" s="54">
        <v>8546</v>
      </c>
      <c r="C4936" s="56" t="s">
        <v>46</v>
      </c>
      <c r="D4936" s="54" t="s">
        <v>1642</v>
      </c>
      <c r="E4936" s="54">
        <v>4571</v>
      </c>
      <c r="F4936" s="54" t="s">
        <v>1484</v>
      </c>
      <c r="G4936" s="54">
        <v>2705147.7080000001</v>
      </c>
      <c r="H4936" s="54">
        <v>1267742.5819999999</v>
      </c>
      <c r="I4936" s="54" t="s">
        <v>21</v>
      </c>
      <c r="J4936" s="55">
        <v>39630</v>
      </c>
    </row>
    <row r="4937" spans="1:10" x14ac:dyDescent="0.3">
      <c r="A4937" s="54" t="s">
        <v>4197</v>
      </c>
      <c r="B4937" s="54">
        <v>8546</v>
      </c>
      <c r="C4937" s="56" t="s">
        <v>44</v>
      </c>
      <c r="D4937" s="54" t="s">
        <v>4196</v>
      </c>
      <c r="E4937" s="54">
        <v>298</v>
      </c>
      <c r="F4937" s="54" t="s">
        <v>4195</v>
      </c>
      <c r="G4937" s="54">
        <v>2703781.2760000001</v>
      </c>
      <c r="H4937" s="54">
        <v>1267372.1850000001</v>
      </c>
      <c r="I4937" s="54" t="s">
        <v>21</v>
      </c>
      <c r="J4937" s="55">
        <v>39630</v>
      </c>
    </row>
    <row r="4938" spans="1:10" x14ac:dyDescent="0.3">
      <c r="A4938" s="54" t="s">
        <v>1642</v>
      </c>
      <c r="B4938" s="54">
        <v>8547</v>
      </c>
      <c r="C4938" s="56" t="s">
        <v>23</v>
      </c>
      <c r="D4938" s="54" t="s">
        <v>1642</v>
      </c>
      <c r="E4938" s="54">
        <v>4571</v>
      </c>
      <c r="F4938" s="54" t="s">
        <v>1484</v>
      </c>
      <c r="G4938" s="54">
        <v>2706601.0780000002</v>
      </c>
      <c r="H4938" s="54">
        <v>1266304.747</v>
      </c>
      <c r="I4938" s="54" t="s">
        <v>21</v>
      </c>
      <c r="J4938" s="55">
        <v>39630</v>
      </c>
    </row>
    <row r="4939" spans="1:10" x14ac:dyDescent="0.3">
      <c r="A4939" s="54" t="s">
        <v>4278</v>
      </c>
      <c r="B4939" s="54">
        <v>8548</v>
      </c>
      <c r="C4939" s="56" t="s">
        <v>23</v>
      </c>
      <c r="D4939" s="54" t="s">
        <v>4278</v>
      </c>
      <c r="E4939" s="54">
        <v>218</v>
      </c>
      <c r="F4939" s="54" t="s">
        <v>4195</v>
      </c>
      <c r="G4939" s="54">
        <v>2704499.1719999998</v>
      </c>
      <c r="H4939" s="54">
        <v>1268896.047</v>
      </c>
      <c r="I4939" s="54" t="s">
        <v>21</v>
      </c>
      <c r="J4939" s="55">
        <v>39630</v>
      </c>
    </row>
    <row r="4940" spans="1:10" x14ac:dyDescent="0.3">
      <c r="A4940" s="54" t="s">
        <v>1646</v>
      </c>
      <c r="B4940" s="54">
        <v>8552</v>
      </c>
      <c r="C4940" s="56" t="s">
        <v>23</v>
      </c>
      <c r="D4940" s="54" t="s">
        <v>1646</v>
      </c>
      <c r="E4940" s="54">
        <v>4561</v>
      </c>
      <c r="F4940" s="54" t="s">
        <v>1484</v>
      </c>
      <c r="G4940" s="54">
        <v>2712784.5410000002</v>
      </c>
      <c r="H4940" s="54">
        <v>1270580.5759999999</v>
      </c>
      <c r="I4940" s="54" t="s">
        <v>21</v>
      </c>
      <c r="J4940" s="55">
        <v>39630</v>
      </c>
    </row>
    <row r="4941" spans="1:10" x14ac:dyDescent="0.3">
      <c r="A4941" s="54" t="s">
        <v>1639</v>
      </c>
      <c r="B4941" s="54">
        <v>8553</v>
      </c>
      <c r="C4941" s="56" t="s">
        <v>348</v>
      </c>
      <c r="D4941" s="54" t="s">
        <v>1638</v>
      </c>
      <c r="E4941" s="54">
        <v>4590</v>
      </c>
      <c r="F4941" s="54" t="s">
        <v>1484</v>
      </c>
      <c r="G4941" s="54">
        <v>2717865.63</v>
      </c>
      <c r="H4941" s="54">
        <v>1271093.9240000001</v>
      </c>
      <c r="I4941" s="54" t="s">
        <v>21</v>
      </c>
      <c r="J4941" s="55">
        <v>39630</v>
      </c>
    </row>
    <row r="4942" spans="1:10" x14ac:dyDescent="0.3">
      <c r="A4942" s="54" t="s">
        <v>1641</v>
      </c>
      <c r="B4942" s="54">
        <v>8553</v>
      </c>
      <c r="C4942" s="56" t="s">
        <v>46</v>
      </c>
      <c r="D4942" s="54" t="s">
        <v>1638</v>
      </c>
      <c r="E4942" s="54">
        <v>4590</v>
      </c>
      <c r="F4942" s="54" t="s">
        <v>1484</v>
      </c>
      <c r="G4942" s="54">
        <v>2717391.9759999998</v>
      </c>
      <c r="H4942" s="54">
        <v>1269780.372</v>
      </c>
      <c r="I4942" s="54" t="s">
        <v>21</v>
      </c>
      <c r="J4942" s="55">
        <v>39630</v>
      </c>
    </row>
    <row r="4943" spans="1:10" x14ac:dyDescent="0.3">
      <c r="A4943" s="54" t="s">
        <v>1638</v>
      </c>
      <c r="B4943" s="54">
        <v>8553</v>
      </c>
      <c r="C4943" s="56" t="s">
        <v>98</v>
      </c>
      <c r="D4943" s="54" t="s">
        <v>1638</v>
      </c>
      <c r="E4943" s="54">
        <v>4590</v>
      </c>
      <c r="F4943" s="54" t="s">
        <v>1484</v>
      </c>
      <c r="G4943" s="54">
        <v>2716698.8939999999</v>
      </c>
      <c r="H4943" s="54">
        <v>1270732.888</v>
      </c>
      <c r="I4943" s="54" t="s">
        <v>21</v>
      </c>
      <c r="J4943" s="55">
        <v>39630</v>
      </c>
    </row>
    <row r="4944" spans="1:10" x14ac:dyDescent="0.3">
      <c r="A4944" s="54" t="s">
        <v>1640</v>
      </c>
      <c r="B4944" s="54">
        <v>8553</v>
      </c>
      <c r="C4944" s="56" t="s">
        <v>44</v>
      </c>
      <c r="D4944" s="54" t="s">
        <v>1638</v>
      </c>
      <c r="E4944" s="54">
        <v>4590</v>
      </c>
      <c r="F4944" s="54" t="s">
        <v>1484</v>
      </c>
      <c r="G4944" s="54">
        <v>2714842.5970000001</v>
      </c>
      <c r="H4944" s="54">
        <v>1270842.794</v>
      </c>
      <c r="I4944" s="54" t="s">
        <v>21</v>
      </c>
      <c r="J4944" s="55">
        <v>39630</v>
      </c>
    </row>
    <row r="4945" spans="1:10" x14ac:dyDescent="0.3">
      <c r="A4945" s="54" t="s">
        <v>1492</v>
      </c>
      <c r="B4945" s="54">
        <v>8554</v>
      </c>
      <c r="C4945" s="56" t="s">
        <v>44</v>
      </c>
      <c r="D4945" s="54" t="s">
        <v>1523</v>
      </c>
      <c r="E4945" s="54">
        <v>4881</v>
      </c>
      <c r="F4945" s="54" t="s">
        <v>1484</v>
      </c>
      <c r="G4945" s="54">
        <v>2719471.611</v>
      </c>
      <c r="H4945" s="54">
        <v>1270921.202</v>
      </c>
      <c r="I4945" s="54" t="s">
        <v>21</v>
      </c>
      <c r="J4945" s="55">
        <v>39630</v>
      </c>
    </row>
    <row r="4946" spans="1:10" x14ac:dyDescent="0.3">
      <c r="A4946" s="54" t="s">
        <v>1492</v>
      </c>
      <c r="B4946" s="54">
        <v>8554</v>
      </c>
      <c r="C4946" s="56" t="s">
        <v>44</v>
      </c>
      <c r="D4946" s="54" t="s">
        <v>1485</v>
      </c>
      <c r="E4946" s="54">
        <v>4951</v>
      </c>
      <c r="F4946" s="54" t="s">
        <v>1484</v>
      </c>
      <c r="G4946" s="54">
        <v>2720045.02</v>
      </c>
      <c r="H4946" s="54">
        <v>1271545.219</v>
      </c>
      <c r="I4946" s="54" t="s">
        <v>21</v>
      </c>
      <c r="J4946" s="55">
        <v>39630</v>
      </c>
    </row>
    <row r="4947" spans="1:10" x14ac:dyDescent="0.3">
      <c r="A4947" s="54" t="s">
        <v>1493</v>
      </c>
      <c r="B4947" s="54">
        <v>8554</v>
      </c>
      <c r="C4947" s="56" t="s">
        <v>23</v>
      </c>
      <c r="D4947" s="54" t="s">
        <v>1485</v>
      </c>
      <c r="E4947" s="54">
        <v>4951</v>
      </c>
      <c r="F4947" s="54" t="s">
        <v>1484</v>
      </c>
      <c r="G4947" s="54">
        <v>2718469.0720000002</v>
      </c>
      <c r="H4947" s="54">
        <v>1272227.3700000001</v>
      </c>
      <c r="I4947" s="54" t="s">
        <v>21</v>
      </c>
      <c r="J4947" s="55">
        <v>39630</v>
      </c>
    </row>
    <row r="4948" spans="1:10" x14ac:dyDescent="0.3">
      <c r="A4948" s="54" t="s">
        <v>1537</v>
      </c>
      <c r="B4948" s="54">
        <v>8555</v>
      </c>
      <c r="C4948" s="56" t="s">
        <v>23</v>
      </c>
      <c r="D4948" s="54" t="s">
        <v>1536</v>
      </c>
      <c r="E4948" s="54">
        <v>4831</v>
      </c>
      <c r="F4948" s="54" t="s">
        <v>1484</v>
      </c>
      <c r="G4948" s="54">
        <v>2717824.41</v>
      </c>
      <c r="H4948" s="54">
        <v>1273457.385</v>
      </c>
      <c r="I4948" s="54" t="s">
        <v>21</v>
      </c>
      <c r="J4948" s="55">
        <v>39630</v>
      </c>
    </row>
    <row r="4949" spans="1:10" x14ac:dyDescent="0.3">
      <c r="A4949" s="54" t="s">
        <v>1491</v>
      </c>
      <c r="B4949" s="54">
        <v>8556</v>
      </c>
      <c r="C4949" s="56" t="s">
        <v>46</v>
      </c>
      <c r="D4949" s="54" t="s">
        <v>1485</v>
      </c>
      <c r="E4949" s="54">
        <v>4951</v>
      </c>
      <c r="F4949" s="54" t="s">
        <v>1484</v>
      </c>
      <c r="G4949" s="54">
        <v>2721556.7179999999</v>
      </c>
      <c r="H4949" s="54">
        <v>1273454.2860000001</v>
      </c>
      <c r="I4949" s="54" t="s">
        <v>21</v>
      </c>
      <c r="J4949" s="55">
        <v>39630</v>
      </c>
    </row>
    <row r="4950" spans="1:10" x14ac:dyDescent="0.3">
      <c r="A4950" s="54" t="s">
        <v>1490</v>
      </c>
      <c r="B4950" s="54">
        <v>8556</v>
      </c>
      <c r="C4950" s="56" t="s">
        <v>44</v>
      </c>
      <c r="D4950" s="54" t="s">
        <v>1485</v>
      </c>
      <c r="E4950" s="54">
        <v>4951</v>
      </c>
      <c r="F4950" s="54" t="s">
        <v>1484</v>
      </c>
      <c r="G4950" s="54">
        <v>2720106.7319999998</v>
      </c>
      <c r="H4950" s="54">
        <v>1275364.3929999999</v>
      </c>
      <c r="I4950" s="54" t="s">
        <v>21</v>
      </c>
      <c r="J4950" s="55">
        <v>39630</v>
      </c>
    </row>
    <row r="4951" spans="1:10" x14ac:dyDescent="0.3">
      <c r="A4951" s="54" t="s">
        <v>1489</v>
      </c>
      <c r="B4951" s="54">
        <v>8556</v>
      </c>
      <c r="C4951" s="56" t="s">
        <v>98</v>
      </c>
      <c r="D4951" s="54" t="s">
        <v>1485</v>
      </c>
      <c r="E4951" s="54">
        <v>4951</v>
      </c>
      <c r="F4951" s="54" t="s">
        <v>1484</v>
      </c>
      <c r="G4951" s="54">
        <v>2720162.0989999999</v>
      </c>
      <c r="H4951" s="54">
        <v>1274502.824</v>
      </c>
      <c r="I4951" s="54" t="s">
        <v>21</v>
      </c>
      <c r="J4951" s="55">
        <v>39630</v>
      </c>
    </row>
    <row r="4952" spans="1:10" x14ac:dyDescent="0.3">
      <c r="A4952" s="54" t="s">
        <v>1485</v>
      </c>
      <c r="B4952" s="54">
        <v>8556</v>
      </c>
      <c r="C4952" s="56" t="s">
        <v>23</v>
      </c>
      <c r="D4952" s="54" t="s">
        <v>1485</v>
      </c>
      <c r="E4952" s="54">
        <v>4951</v>
      </c>
      <c r="F4952" s="54" t="s">
        <v>1484</v>
      </c>
      <c r="G4952" s="54">
        <v>2719440.676</v>
      </c>
      <c r="H4952" s="54">
        <v>1273166.8089999999</v>
      </c>
      <c r="I4952" s="54" t="s">
        <v>21</v>
      </c>
      <c r="J4952" s="55">
        <v>39630</v>
      </c>
    </row>
    <row r="4953" spans="1:10" x14ac:dyDescent="0.3">
      <c r="A4953" s="54" t="s">
        <v>1532</v>
      </c>
      <c r="B4953" s="54">
        <v>8558</v>
      </c>
      <c r="C4953" s="56" t="s">
        <v>23</v>
      </c>
      <c r="D4953" s="54" t="s">
        <v>1588</v>
      </c>
      <c r="E4953" s="54">
        <v>4701</v>
      </c>
      <c r="F4953" s="54" t="s">
        <v>1484</v>
      </c>
      <c r="G4953" s="54">
        <v>2721773.1290000002</v>
      </c>
      <c r="H4953" s="54">
        <v>1277012.0260000001</v>
      </c>
      <c r="I4953" s="54" t="s">
        <v>21</v>
      </c>
      <c r="J4953" s="55">
        <v>39630</v>
      </c>
    </row>
    <row r="4954" spans="1:10" x14ac:dyDescent="0.3">
      <c r="A4954" s="54" t="s">
        <v>1532</v>
      </c>
      <c r="B4954" s="54">
        <v>8558</v>
      </c>
      <c r="C4954" s="56" t="s">
        <v>23</v>
      </c>
      <c r="D4954" s="54" t="s">
        <v>1532</v>
      </c>
      <c r="E4954" s="54">
        <v>4846</v>
      </c>
      <c r="F4954" s="54" t="s">
        <v>1484</v>
      </c>
      <c r="G4954" s="54">
        <v>2720856.0920000002</v>
      </c>
      <c r="H4954" s="54">
        <v>1277645.635</v>
      </c>
      <c r="I4954" s="54" t="s">
        <v>21</v>
      </c>
      <c r="J4954" s="55">
        <v>39630</v>
      </c>
    </row>
    <row r="4955" spans="1:10" x14ac:dyDescent="0.3">
      <c r="A4955" s="54" t="s">
        <v>1488</v>
      </c>
      <c r="B4955" s="54">
        <v>8560</v>
      </c>
      <c r="C4955" s="56" t="s">
        <v>23</v>
      </c>
      <c r="D4955" s="54" t="s">
        <v>1488</v>
      </c>
      <c r="E4955" s="54">
        <v>4941</v>
      </c>
      <c r="F4955" s="54" t="s">
        <v>1484</v>
      </c>
      <c r="G4955" s="54">
        <v>2723042.5269999998</v>
      </c>
      <c r="H4955" s="54">
        <v>1272693.4650000001</v>
      </c>
      <c r="I4955" s="54" t="s">
        <v>21</v>
      </c>
      <c r="J4955" s="55">
        <v>39630</v>
      </c>
    </row>
    <row r="4956" spans="1:10" x14ac:dyDescent="0.3">
      <c r="A4956" s="54" t="s">
        <v>1488</v>
      </c>
      <c r="B4956" s="54">
        <v>8560</v>
      </c>
      <c r="C4956" s="56" t="s">
        <v>23</v>
      </c>
      <c r="D4956" s="54" t="s">
        <v>1485</v>
      </c>
      <c r="E4956" s="54">
        <v>4951</v>
      </c>
      <c r="F4956" s="54" t="s">
        <v>1484</v>
      </c>
      <c r="G4956" s="54">
        <v>2723285.2590000001</v>
      </c>
      <c r="H4956" s="54">
        <v>1273907.635</v>
      </c>
      <c r="I4956" s="54" t="s">
        <v>21</v>
      </c>
      <c r="J4956" s="55">
        <v>39630</v>
      </c>
    </row>
    <row r="4957" spans="1:10" x14ac:dyDescent="0.3">
      <c r="A4957" s="54" t="s">
        <v>1496</v>
      </c>
      <c r="B4957" s="54">
        <v>8561</v>
      </c>
      <c r="C4957" s="56" t="s">
        <v>23</v>
      </c>
      <c r="D4957" s="54" t="s">
        <v>1488</v>
      </c>
      <c r="E4957" s="54">
        <v>4941</v>
      </c>
      <c r="F4957" s="54" t="s">
        <v>1484</v>
      </c>
      <c r="G4957" s="54">
        <v>2724212.264</v>
      </c>
      <c r="H4957" s="54">
        <v>1272708.879</v>
      </c>
      <c r="I4957" s="54" t="s">
        <v>21</v>
      </c>
      <c r="J4957" s="55">
        <v>39630</v>
      </c>
    </row>
    <row r="4958" spans="1:10" x14ac:dyDescent="0.3">
      <c r="A4958" s="54" t="s">
        <v>1487</v>
      </c>
      <c r="B4958" s="54">
        <v>8564</v>
      </c>
      <c r="C4958" s="56" t="s">
        <v>46</v>
      </c>
      <c r="D4958" s="54" t="s">
        <v>1588</v>
      </c>
      <c r="E4958" s="54">
        <v>4701</v>
      </c>
      <c r="F4958" s="54" t="s">
        <v>1484</v>
      </c>
      <c r="G4958" s="54">
        <v>2724686.392</v>
      </c>
      <c r="H4958" s="54">
        <v>1275223.852</v>
      </c>
      <c r="I4958" s="54" t="s">
        <v>21</v>
      </c>
      <c r="J4958" s="55">
        <v>39630</v>
      </c>
    </row>
    <row r="4959" spans="1:10" x14ac:dyDescent="0.3">
      <c r="A4959" s="54" t="s">
        <v>1487</v>
      </c>
      <c r="B4959" s="54">
        <v>8564</v>
      </c>
      <c r="C4959" s="56" t="s">
        <v>46</v>
      </c>
      <c r="D4959" s="54" t="s">
        <v>1485</v>
      </c>
      <c r="E4959" s="54">
        <v>4951</v>
      </c>
      <c r="F4959" s="54" t="s">
        <v>1484</v>
      </c>
      <c r="G4959" s="54">
        <v>2723951.0269999998</v>
      </c>
      <c r="H4959" s="54">
        <v>1274492.9080000001</v>
      </c>
      <c r="I4959" s="54" t="s">
        <v>21</v>
      </c>
      <c r="J4959" s="55">
        <v>39630</v>
      </c>
    </row>
    <row r="4960" spans="1:10" x14ac:dyDescent="0.3">
      <c r="A4960" s="54" t="s">
        <v>1589</v>
      </c>
      <c r="B4960" s="54">
        <v>8564</v>
      </c>
      <c r="C4960" s="56" t="s">
        <v>293</v>
      </c>
      <c r="D4960" s="54" t="s">
        <v>1588</v>
      </c>
      <c r="E4960" s="54">
        <v>4701</v>
      </c>
      <c r="F4960" s="54" t="s">
        <v>1484</v>
      </c>
      <c r="G4960" s="54">
        <v>2723058.128</v>
      </c>
      <c r="H4960" s="54">
        <v>1277492.7649999999</v>
      </c>
      <c r="I4960" s="54" t="s">
        <v>21</v>
      </c>
      <c r="J4960" s="55">
        <v>39630</v>
      </c>
    </row>
    <row r="4961" spans="1:10" x14ac:dyDescent="0.3">
      <c r="A4961" s="54" t="s">
        <v>1590</v>
      </c>
      <c r="B4961" s="54">
        <v>8564</v>
      </c>
      <c r="C4961" s="56" t="s">
        <v>541</v>
      </c>
      <c r="D4961" s="54" t="s">
        <v>1588</v>
      </c>
      <c r="E4961" s="54">
        <v>4701</v>
      </c>
      <c r="F4961" s="54" t="s">
        <v>1484</v>
      </c>
      <c r="G4961" s="54">
        <v>2722550.7990000001</v>
      </c>
      <c r="H4961" s="54">
        <v>1276478.852</v>
      </c>
      <c r="I4961" s="54" t="s">
        <v>21</v>
      </c>
      <c r="J4961" s="55">
        <v>39630</v>
      </c>
    </row>
    <row r="4962" spans="1:10" x14ac:dyDescent="0.3">
      <c r="A4962" s="54" t="s">
        <v>1593</v>
      </c>
      <c r="B4962" s="54">
        <v>8564</v>
      </c>
      <c r="C4962" s="56" t="s">
        <v>23</v>
      </c>
      <c r="D4962" s="54" t="s">
        <v>1588</v>
      </c>
      <c r="E4962" s="54">
        <v>4701</v>
      </c>
      <c r="F4962" s="54" t="s">
        <v>1484</v>
      </c>
      <c r="G4962" s="54">
        <v>2722495.4720000001</v>
      </c>
      <c r="H4962" s="54">
        <v>1275235.0279999999</v>
      </c>
      <c r="I4962" s="54" t="s">
        <v>21</v>
      </c>
      <c r="J4962" s="55">
        <v>39630</v>
      </c>
    </row>
    <row r="4963" spans="1:10" x14ac:dyDescent="0.3">
      <c r="A4963" s="54" t="s">
        <v>1591</v>
      </c>
      <c r="B4963" s="54">
        <v>8564</v>
      </c>
      <c r="C4963" s="56" t="s">
        <v>348</v>
      </c>
      <c r="D4963" s="54" t="s">
        <v>1588</v>
      </c>
      <c r="E4963" s="54">
        <v>4701</v>
      </c>
      <c r="F4963" s="54" t="s">
        <v>1484</v>
      </c>
      <c r="G4963" s="54">
        <v>2721440.3429999999</v>
      </c>
      <c r="H4963" s="54">
        <v>1275324.2080000001</v>
      </c>
      <c r="I4963" s="54" t="s">
        <v>21</v>
      </c>
      <c r="J4963" s="55">
        <v>39630</v>
      </c>
    </row>
    <row r="4964" spans="1:10" x14ac:dyDescent="0.3">
      <c r="A4964" s="54" t="s">
        <v>1592</v>
      </c>
      <c r="B4964" s="54">
        <v>8564</v>
      </c>
      <c r="C4964" s="56" t="s">
        <v>44</v>
      </c>
      <c r="D4964" s="54" t="s">
        <v>1588</v>
      </c>
      <c r="E4964" s="54">
        <v>4701</v>
      </c>
      <c r="F4964" s="54" t="s">
        <v>1484</v>
      </c>
      <c r="G4964" s="54">
        <v>2723467.2119999998</v>
      </c>
      <c r="H4964" s="54">
        <v>1275970.831</v>
      </c>
      <c r="I4964" s="54" t="s">
        <v>21</v>
      </c>
      <c r="J4964" s="55">
        <v>39630</v>
      </c>
    </row>
    <row r="4965" spans="1:10" x14ac:dyDescent="0.3">
      <c r="A4965" s="54" t="s">
        <v>1486</v>
      </c>
      <c r="B4965" s="54">
        <v>8564</v>
      </c>
      <c r="C4965" s="56" t="s">
        <v>543</v>
      </c>
      <c r="D4965" s="54" t="s">
        <v>1485</v>
      </c>
      <c r="E4965" s="54">
        <v>4951</v>
      </c>
      <c r="F4965" s="54" t="s">
        <v>1484</v>
      </c>
      <c r="G4965" s="54">
        <v>2722046.4840000002</v>
      </c>
      <c r="H4965" s="54">
        <v>1274370.4879999999</v>
      </c>
      <c r="I4965" s="54" t="s">
        <v>21</v>
      </c>
      <c r="J4965" s="55">
        <v>39630</v>
      </c>
    </row>
    <row r="4966" spans="1:10" x14ac:dyDescent="0.3">
      <c r="A4966" s="54" t="s">
        <v>1588</v>
      </c>
      <c r="B4966" s="54">
        <v>8564</v>
      </c>
      <c r="C4966" s="56" t="s">
        <v>98</v>
      </c>
      <c r="D4966" s="54" t="s">
        <v>1588</v>
      </c>
      <c r="E4966" s="54">
        <v>4701</v>
      </c>
      <c r="F4966" s="54" t="s">
        <v>1484</v>
      </c>
      <c r="G4966" s="54">
        <v>2724571.3640000001</v>
      </c>
      <c r="H4966" s="54">
        <v>1277035.0900000001</v>
      </c>
      <c r="I4966" s="54" t="s">
        <v>21</v>
      </c>
      <c r="J4966" s="55">
        <v>39630</v>
      </c>
    </row>
    <row r="4967" spans="1:10" x14ac:dyDescent="0.3">
      <c r="A4967" s="54" t="s">
        <v>1617</v>
      </c>
      <c r="B4967" s="54">
        <v>8565</v>
      </c>
      <c r="C4967" s="56" t="s">
        <v>23</v>
      </c>
      <c r="D4967" s="54" t="s">
        <v>1609</v>
      </c>
      <c r="E4967" s="54">
        <v>4666</v>
      </c>
      <c r="F4967" s="54" t="s">
        <v>1484</v>
      </c>
      <c r="G4967" s="54">
        <v>2726153.7880000002</v>
      </c>
      <c r="H4967" s="54">
        <v>1272925.4169999999</v>
      </c>
      <c r="I4967" s="54" t="s">
        <v>21</v>
      </c>
      <c r="J4967" s="55">
        <v>39630</v>
      </c>
    </row>
    <row r="4968" spans="1:10" x14ac:dyDescent="0.3">
      <c r="A4968" s="54" t="s">
        <v>1615</v>
      </c>
      <c r="B4968" s="54">
        <v>8566</v>
      </c>
      <c r="C4968" s="56" t="s">
        <v>46</v>
      </c>
      <c r="D4968" s="54" t="s">
        <v>1609</v>
      </c>
      <c r="E4968" s="54">
        <v>4666</v>
      </c>
      <c r="F4968" s="54" t="s">
        <v>1484</v>
      </c>
      <c r="G4968" s="54">
        <v>2728172.9989999998</v>
      </c>
      <c r="H4968" s="54">
        <v>1273384.4099999999</v>
      </c>
      <c r="I4968" s="54" t="s">
        <v>21</v>
      </c>
      <c r="J4968" s="55">
        <v>39630</v>
      </c>
    </row>
    <row r="4969" spans="1:10" x14ac:dyDescent="0.3">
      <c r="A4969" s="54" t="s">
        <v>1614</v>
      </c>
      <c r="B4969" s="54">
        <v>8566</v>
      </c>
      <c r="C4969" s="56" t="s">
        <v>98</v>
      </c>
      <c r="D4969" s="54" t="s">
        <v>1609</v>
      </c>
      <c r="E4969" s="54">
        <v>4666</v>
      </c>
      <c r="F4969" s="54" t="s">
        <v>1484</v>
      </c>
      <c r="G4969" s="54">
        <v>2727801.1940000001</v>
      </c>
      <c r="H4969" s="54">
        <v>1274822.672</v>
      </c>
      <c r="I4969" s="54" t="s">
        <v>21</v>
      </c>
      <c r="J4969" s="55">
        <v>39630</v>
      </c>
    </row>
    <row r="4970" spans="1:10" x14ac:dyDescent="0.3">
      <c r="A4970" s="54" t="s">
        <v>1613</v>
      </c>
      <c r="B4970" s="54">
        <v>8566</v>
      </c>
      <c r="C4970" s="56" t="s">
        <v>348</v>
      </c>
      <c r="D4970" s="54" t="s">
        <v>1609</v>
      </c>
      <c r="E4970" s="54">
        <v>4666</v>
      </c>
      <c r="F4970" s="54" t="s">
        <v>1484</v>
      </c>
      <c r="G4970" s="54">
        <v>2726116.5610000002</v>
      </c>
      <c r="H4970" s="54">
        <v>1274762.629</v>
      </c>
      <c r="I4970" s="54" t="s">
        <v>21</v>
      </c>
      <c r="J4970" s="55">
        <v>39630</v>
      </c>
    </row>
    <row r="4971" spans="1:10" x14ac:dyDescent="0.3">
      <c r="A4971" s="54" t="s">
        <v>1616</v>
      </c>
      <c r="B4971" s="54">
        <v>8566</v>
      </c>
      <c r="C4971" s="56" t="s">
        <v>23</v>
      </c>
      <c r="D4971" s="54" t="s">
        <v>1609</v>
      </c>
      <c r="E4971" s="54">
        <v>4666</v>
      </c>
      <c r="F4971" s="54" t="s">
        <v>1484</v>
      </c>
      <c r="G4971" s="54">
        <v>2727196.6770000001</v>
      </c>
      <c r="H4971" s="54">
        <v>1276149.7549999999</v>
      </c>
      <c r="I4971" s="54" t="s">
        <v>21</v>
      </c>
      <c r="J4971" s="55">
        <v>39630</v>
      </c>
    </row>
    <row r="4972" spans="1:10" x14ac:dyDescent="0.3">
      <c r="A4972" s="54" t="s">
        <v>1494</v>
      </c>
      <c r="B4972" s="54">
        <v>8570</v>
      </c>
      <c r="C4972" s="56" t="s">
        <v>23</v>
      </c>
      <c r="D4972" s="54" t="s">
        <v>1517</v>
      </c>
      <c r="E4972" s="54">
        <v>4891</v>
      </c>
      <c r="F4972" s="54" t="s">
        <v>1484</v>
      </c>
      <c r="G4972" s="54">
        <v>2728109.1039999998</v>
      </c>
      <c r="H4972" s="54">
        <v>1270197.1640000001</v>
      </c>
      <c r="I4972" s="54" t="s">
        <v>21</v>
      </c>
      <c r="J4972" s="55">
        <v>39630</v>
      </c>
    </row>
    <row r="4973" spans="1:10" x14ac:dyDescent="0.3">
      <c r="A4973" s="54" t="s">
        <v>1494</v>
      </c>
      <c r="B4973" s="54">
        <v>8570</v>
      </c>
      <c r="C4973" s="56" t="s">
        <v>23</v>
      </c>
      <c r="D4973" s="54" t="s">
        <v>1494</v>
      </c>
      <c r="E4973" s="54">
        <v>4946</v>
      </c>
      <c r="F4973" s="54" t="s">
        <v>1484</v>
      </c>
      <c r="G4973" s="54">
        <v>2725568.05</v>
      </c>
      <c r="H4973" s="54">
        <v>1269989.844</v>
      </c>
      <c r="I4973" s="54" t="s">
        <v>21</v>
      </c>
      <c r="J4973" s="55">
        <v>39630</v>
      </c>
    </row>
    <row r="4974" spans="1:10" x14ac:dyDescent="0.3">
      <c r="A4974" s="54" t="s">
        <v>1521</v>
      </c>
      <c r="B4974" s="54">
        <v>8572</v>
      </c>
      <c r="C4974" s="56" t="s">
        <v>46</v>
      </c>
      <c r="D4974" s="54" t="s">
        <v>1517</v>
      </c>
      <c r="E4974" s="54">
        <v>4891</v>
      </c>
      <c r="F4974" s="54" t="s">
        <v>1484</v>
      </c>
      <c r="G4974" s="54">
        <v>2730975.1030000001</v>
      </c>
      <c r="H4974" s="54">
        <v>1271103.402</v>
      </c>
      <c r="I4974" s="54" t="s">
        <v>21</v>
      </c>
      <c r="J4974" s="55">
        <v>39630</v>
      </c>
    </row>
    <row r="4975" spans="1:10" x14ac:dyDescent="0.3">
      <c r="A4975" s="54" t="s">
        <v>1522</v>
      </c>
      <c r="B4975" s="54">
        <v>8572</v>
      </c>
      <c r="C4975" s="56" t="s">
        <v>23</v>
      </c>
      <c r="D4975" s="54" t="s">
        <v>1517</v>
      </c>
      <c r="E4975" s="54">
        <v>4891</v>
      </c>
      <c r="F4975" s="54" t="s">
        <v>1484</v>
      </c>
      <c r="G4975" s="54">
        <v>2729547.4840000002</v>
      </c>
      <c r="H4975" s="54">
        <v>1271427.2879999999</v>
      </c>
      <c r="I4975" s="54" t="s">
        <v>21</v>
      </c>
      <c r="J4975" s="55">
        <v>39630</v>
      </c>
    </row>
    <row r="4976" spans="1:10" x14ac:dyDescent="0.3">
      <c r="A4976" s="54" t="s">
        <v>1522</v>
      </c>
      <c r="B4976" s="54">
        <v>8572</v>
      </c>
      <c r="C4976" s="56" t="s">
        <v>23</v>
      </c>
      <c r="D4976" s="54" t="s">
        <v>1517</v>
      </c>
      <c r="E4976" s="54">
        <v>4891</v>
      </c>
      <c r="F4976" s="54" t="s">
        <v>1484</v>
      </c>
      <c r="G4976" s="54">
        <v>2732154.7170000002</v>
      </c>
      <c r="H4976" s="54">
        <v>1273529.794</v>
      </c>
      <c r="I4976" s="54" t="s">
        <v>21</v>
      </c>
      <c r="J4976" s="55">
        <v>39630</v>
      </c>
    </row>
    <row r="4977" spans="1:10" x14ac:dyDescent="0.3">
      <c r="A4977" s="54" t="s">
        <v>1520</v>
      </c>
      <c r="B4977" s="54">
        <v>8572</v>
      </c>
      <c r="C4977" s="56" t="s">
        <v>44</v>
      </c>
      <c r="D4977" s="54" t="s">
        <v>1517</v>
      </c>
      <c r="E4977" s="54">
        <v>4891</v>
      </c>
      <c r="F4977" s="54" t="s">
        <v>1484</v>
      </c>
      <c r="G4977" s="54">
        <v>2731227.764</v>
      </c>
      <c r="H4977" s="54">
        <v>1273388.179</v>
      </c>
      <c r="I4977" s="54" t="s">
        <v>21</v>
      </c>
      <c r="J4977" s="55">
        <v>39630</v>
      </c>
    </row>
    <row r="4978" spans="1:10" x14ac:dyDescent="0.3">
      <c r="A4978" s="54" t="s">
        <v>1519</v>
      </c>
      <c r="B4978" s="54">
        <v>8572</v>
      </c>
      <c r="C4978" s="56" t="s">
        <v>98</v>
      </c>
      <c r="D4978" s="54" t="s">
        <v>1517</v>
      </c>
      <c r="E4978" s="54">
        <v>4891</v>
      </c>
      <c r="F4978" s="54" t="s">
        <v>1484</v>
      </c>
      <c r="G4978" s="54">
        <v>2731464.1150000002</v>
      </c>
      <c r="H4978" s="54">
        <v>1270662.6529999999</v>
      </c>
      <c r="I4978" s="54" t="s">
        <v>21</v>
      </c>
      <c r="J4978" s="55">
        <v>39630</v>
      </c>
    </row>
    <row r="4979" spans="1:10" x14ac:dyDescent="0.3">
      <c r="A4979" s="54" t="s">
        <v>1611</v>
      </c>
      <c r="B4979" s="54">
        <v>8573</v>
      </c>
      <c r="C4979" s="56" t="s">
        <v>46</v>
      </c>
      <c r="D4979" s="54" t="s">
        <v>1609</v>
      </c>
      <c r="E4979" s="54">
        <v>4666</v>
      </c>
      <c r="F4979" s="54" t="s">
        <v>1484</v>
      </c>
      <c r="G4979" s="54">
        <v>2728940.9920000001</v>
      </c>
      <c r="H4979" s="54">
        <v>1274580.628</v>
      </c>
      <c r="I4979" s="54" t="s">
        <v>21</v>
      </c>
      <c r="J4979" s="55">
        <v>39630</v>
      </c>
    </row>
    <row r="4980" spans="1:10" x14ac:dyDescent="0.3">
      <c r="A4980" s="54" t="s">
        <v>1610</v>
      </c>
      <c r="B4980" s="54">
        <v>8573</v>
      </c>
      <c r="C4980" s="56" t="s">
        <v>44</v>
      </c>
      <c r="D4980" s="54" t="s">
        <v>1609</v>
      </c>
      <c r="E4980" s="54">
        <v>4666</v>
      </c>
      <c r="F4980" s="54" t="s">
        <v>1484</v>
      </c>
      <c r="G4980" s="54">
        <v>2730116.4210000001</v>
      </c>
      <c r="H4980" s="54">
        <v>1273360.9469999999</v>
      </c>
      <c r="I4980" s="54" t="s">
        <v>21</v>
      </c>
      <c r="J4980" s="55">
        <v>39630</v>
      </c>
    </row>
    <row r="4981" spans="1:10" x14ac:dyDescent="0.3">
      <c r="A4981" s="54" t="s">
        <v>1612</v>
      </c>
      <c r="B4981" s="54">
        <v>8573</v>
      </c>
      <c r="C4981" s="56" t="s">
        <v>23</v>
      </c>
      <c r="D4981" s="54" t="s">
        <v>1609</v>
      </c>
      <c r="E4981" s="54">
        <v>4666</v>
      </c>
      <c r="F4981" s="54" t="s">
        <v>1484</v>
      </c>
      <c r="G4981" s="54">
        <v>2730200.8020000001</v>
      </c>
      <c r="H4981" s="54">
        <v>1275729.173</v>
      </c>
      <c r="I4981" s="54" t="s">
        <v>21</v>
      </c>
      <c r="J4981" s="55">
        <v>39630</v>
      </c>
    </row>
    <row r="4982" spans="1:10" x14ac:dyDescent="0.3">
      <c r="A4982" s="54" t="s">
        <v>1600</v>
      </c>
      <c r="B4982" s="54">
        <v>8574</v>
      </c>
      <c r="C4982" s="56" t="s">
        <v>98</v>
      </c>
      <c r="D4982" s="54" t="s">
        <v>1599</v>
      </c>
      <c r="E4982" s="54">
        <v>4683</v>
      </c>
      <c r="F4982" s="54" t="s">
        <v>1484</v>
      </c>
      <c r="G4982" s="54">
        <v>2732675.787</v>
      </c>
      <c r="H4982" s="54">
        <v>1276230.2009999999</v>
      </c>
      <c r="I4982" s="54" t="s">
        <v>21</v>
      </c>
      <c r="J4982" s="55">
        <v>41122</v>
      </c>
    </row>
    <row r="4983" spans="1:10" x14ac:dyDescent="0.3">
      <c r="A4983" s="54" t="s">
        <v>1602</v>
      </c>
      <c r="B4983" s="54">
        <v>8574</v>
      </c>
      <c r="C4983" s="56" t="s">
        <v>54</v>
      </c>
      <c r="D4983" s="54" t="s">
        <v>1599</v>
      </c>
      <c r="E4983" s="54">
        <v>4683</v>
      </c>
      <c r="F4983" s="54" t="s">
        <v>1484</v>
      </c>
      <c r="G4983" s="54">
        <v>2733165.0419999999</v>
      </c>
      <c r="H4983" s="54">
        <v>1273854.3529999999</v>
      </c>
      <c r="I4983" s="54" t="s">
        <v>21</v>
      </c>
      <c r="J4983" s="55">
        <v>39630</v>
      </c>
    </row>
    <row r="4984" spans="1:10" x14ac:dyDescent="0.3">
      <c r="A4984" s="54" t="s">
        <v>1599</v>
      </c>
      <c r="B4984" s="54">
        <v>8574</v>
      </c>
      <c r="C4984" s="56" t="s">
        <v>44</v>
      </c>
      <c r="D4984" s="54" t="s">
        <v>1599</v>
      </c>
      <c r="E4984" s="54">
        <v>4683</v>
      </c>
      <c r="F4984" s="54" t="s">
        <v>1484</v>
      </c>
      <c r="G4984" s="54">
        <v>2731786.8029999998</v>
      </c>
      <c r="H4984" s="54">
        <v>1276432.909</v>
      </c>
      <c r="I4984" s="54" t="s">
        <v>21</v>
      </c>
      <c r="J4984" s="55">
        <v>41122</v>
      </c>
    </row>
    <row r="4985" spans="1:10" x14ac:dyDescent="0.3">
      <c r="A4985" s="54" t="s">
        <v>1599</v>
      </c>
      <c r="B4985" s="54">
        <v>8574</v>
      </c>
      <c r="C4985" s="56" t="s">
        <v>44</v>
      </c>
      <c r="D4985" s="54" t="s">
        <v>1599</v>
      </c>
      <c r="E4985" s="54">
        <v>4683</v>
      </c>
      <c r="F4985" s="54" t="s">
        <v>1484</v>
      </c>
      <c r="G4985" s="54">
        <v>2733042.659</v>
      </c>
      <c r="H4985" s="54">
        <v>1275392.2709999999</v>
      </c>
      <c r="I4985" s="54" t="s">
        <v>21</v>
      </c>
      <c r="J4985" s="55">
        <v>41122</v>
      </c>
    </row>
    <row r="4986" spans="1:10" x14ac:dyDescent="0.3">
      <c r="A4986" s="54" t="s">
        <v>1601</v>
      </c>
      <c r="B4986" s="54">
        <v>8574</v>
      </c>
      <c r="C4986" s="56" t="s">
        <v>46</v>
      </c>
      <c r="D4986" s="54" t="s">
        <v>1599</v>
      </c>
      <c r="E4986" s="54">
        <v>4683</v>
      </c>
      <c r="F4986" s="54" t="s">
        <v>1484</v>
      </c>
      <c r="G4986" s="54">
        <v>2731783.3990000002</v>
      </c>
      <c r="H4986" s="54">
        <v>1275012.838</v>
      </c>
      <c r="I4986" s="54" t="s">
        <v>21</v>
      </c>
      <c r="J4986" s="55">
        <v>41122</v>
      </c>
    </row>
    <row r="4987" spans="1:10" x14ac:dyDescent="0.3">
      <c r="A4987" s="54" t="s">
        <v>1495</v>
      </c>
      <c r="B4987" s="54">
        <v>8575</v>
      </c>
      <c r="C4987" s="56" t="s">
        <v>23</v>
      </c>
      <c r="D4987" s="54" t="s">
        <v>1507</v>
      </c>
      <c r="E4987" s="54">
        <v>4911</v>
      </c>
      <c r="F4987" s="54" t="s">
        <v>1484</v>
      </c>
      <c r="G4987" s="54">
        <v>2728903.2779999999</v>
      </c>
      <c r="H4987" s="54">
        <v>1268333.4709999999</v>
      </c>
      <c r="I4987" s="54" t="s">
        <v>21</v>
      </c>
      <c r="J4987" s="55">
        <v>39630</v>
      </c>
    </row>
    <row r="4988" spans="1:10" x14ac:dyDescent="0.3">
      <c r="A4988" s="54" t="s">
        <v>1495</v>
      </c>
      <c r="B4988" s="54">
        <v>8575</v>
      </c>
      <c r="C4988" s="56" t="s">
        <v>23</v>
      </c>
      <c r="D4988" s="54" t="s">
        <v>1497</v>
      </c>
      <c r="E4988" s="54">
        <v>4921</v>
      </c>
      <c r="F4988" s="54" t="s">
        <v>1484</v>
      </c>
      <c r="G4988" s="54">
        <v>2727624.1349999998</v>
      </c>
      <c r="H4988" s="54">
        <v>1266464.399</v>
      </c>
      <c r="I4988" s="54" t="s">
        <v>21</v>
      </c>
      <c r="J4988" s="55">
        <v>39630</v>
      </c>
    </row>
    <row r="4989" spans="1:10" x14ac:dyDescent="0.3">
      <c r="A4989" s="54" t="s">
        <v>1495</v>
      </c>
      <c r="B4989" s="54">
        <v>8575</v>
      </c>
      <c r="C4989" s="56" t="s">
        <v>23</v>
      </c>
      <c r="D4989" s="54" t="s">
        <v>1494</v>
      </c>
      <c r="E4989" s="54">
        <v>4946</v>
      </c>
      <c r="F4989" s="54" t="s">
        <v>1484</v>
      </c>
      <c r="G4989" s="54">
        <v>2727929.4530000002</v>
      </c>
      <c r="H4989" s="54">
        <v>1269243.916</v>
      </c>
      <c r="I4989" s="54" t="s">
        <v>21</v>
      </c>
      <c r="J4989" s="55">
        <v>39630</v>
      </c>
    </row>
    <row r="4990" spans="1:10" x14ac:dyDescent="0.3">
      <c r="A4990" s="54" t="s">
        <v>1510</v>
      </c>
      <c r="B4990" s="54">
        <v>8575</v>
      </c>
      <c r="C4990" s="56" t="s">
        <v>54</v>
      </c>
      <c r="D4990" s="54" t="s">
        <v>1507</v>
      </c>
      <c r="E4990" s="54">
        <v>4911</v>
      </c>
      <c r="F4990" s="54" t="s">
        <v>1484</v>
      </c>
      <c r="G4990" s="54">
        <v>2728608.9160000002</v>
      </c>
      <c r="H4990" s="54">
        <v>1266757.1129999999</v>
      </c>
      <c r="I4990" s="54" t="s">
        <v>21</v>
      </c>
      <c r="J4990" s="55">
        <v>39630</v>
      </c>
    </row>
    <row r="4991" spans="1:10" x14ac:dyDescent="0.3">
      <c r="A4991" s="54" t="s">
        <v>1518</v>
      </c>
      <c r="B4991" s="54">
        <v>8576</v>
      </c>
      <c r="C4991" s="56" t="s">
        <v>23</v>
      </c>
      <c r="D4991" s="54" t="s">
        <v>1517</v>
      </c>
      <c r="E4991" s="54">
        <v>4891</v>
      </c>
      <c r="F4991" s="54" t="s">
        <v>1484</v>
      </c>
      <c r="G4991" s="54">
        <v>2729009.176</v>
      </c>
      <c r="H4991" s="54">
        <v>1269716.784</v>
      </c>
      <c r="I4991" s="54" t="s">
        <v>21</v>
      </c>
      <c r="J4991" s="55">
        <v>39630</v>
      </c>
    </row>
    <row r="4992" spans="1:10" x14ac:dyDescent="0.3">
      <c r="A4992" s="54" t="s">
        <v>1561</v>
      </c>
      <c r="B4992" s="54">
        <v>8577</v>
      </c>
      <c r="C4992" s="56" t="s">
        <v>23</v>
      </c>
      <c r="D4992" s="54" t="s">
        <v>1561</v>
      </c>
      <c r="E4992" s="54">
        <v>4756</v>
      </c>
      <c r="F4992" s="54" t="s">
        <v>1484</v>
      </c>
      <c r="G4992" s="54">
        <v>2727592.9670000002</v>
      </c>
      <c r="H4992" s="54">
        <v>1263946.074</v>
      </c>
      <c r="I4992" s="54" t="s">
        <v>21</v>
      </c>
      <c r="J4992" s="55">
        <v>39630</v>
      </c>
    </row>
    <row r="4993" spans="1:10" x14ac:dyDescent="0.3">
      <c r="A4993" s="54" t="s">
        <v>1687</v>
      </c>
      <c r="B4993" s="54">
        <v>8580</v>
      </c>
      <c r="C4993" s="56" t="s">
        <v>23</v>
      </c>
      <c r="D4993" s="54" t="s">
        <v>1695</v>
      </c>
      <c r="E4993" s="54">
        <v>4441</v>
      </c>
      <c r="F4993" s="54" t="s">
        <v>1484</v>
      </c>
      <c r="G4993" s="54">
        <v>2742193.4139999999</v>
      </c>
      <c r="H4993" s="54">
        <v>1267773.02</v>
      </c>
      <c r="I4993" s="54" t="s">
        <v>21</v>
      </c>
      <c r="J4993" s="55">
        <v>39630</v>
      </c>
    </row>
    <row r="4994" spans="1:10" x14ac:dyDescent="0.3">
      <c r="A4994" s="54" t="s">
        <v>1687</v>
      </c>
      <c r="B4994" s="54">
        <v>8580</v>
      </c>
      <c r="C4994" s="56" t="s">
        <v>23</v>
      </c>
      <c r="D4994" s="54" t="s">
        <v>1687</v>
      </c>
      <c r="E4994" s="54">
        <v>4461</v>
      </c>
      <c r="F4994" s="54" t="s">
        <v>1484</v>
      </c>
      <c r="G4994" s="54">
        <v>2739884.6710000001</v>
      </c>
      <c r="H4994" s="54">
        <v>1267200.7279999999</v>
      </c>
      <c r="I4994" s="54" t="s">
        <v>21</v>
      </c>
      <c r="J4994" s="55">
        <v>39630</v>
      </c>
    </row>
    <row r="4995" spans="1:10" x14ac:dyDescent="0.3">
      <c r="A4995" s="54" t="s">
        <v>1690</v>
      </c>
      <c r="B4995" s="54">
        <v>8580</v>
      </c>
      <c r="C4995" s="56" t="s">
        <v>293</v>
      </c>
      <c r="D4995" s="54" t="s">
        <v>1687</v>
      </c>
      <c r="E4995" s="54">
        <v>4461</v>
      </c>
      <c r="F4995" s="54" t="s">
        <v>1484</v>
      </c>
      <c r="G4995" s="54">
        <v>2737011.9780000001</v>
      </c>
      <c r="H4995" s="54">
        <v>1267656.0360000001</v>
      </c>
      <c r="I4995" s="54" t="s">
        <v>21</v>
      </c>
      <c r="J4995" s="55">
        <v>41671</v>
      </c>
    </row>
    <row r="4996" spans="1:10" x14ac:dyDescent="0.3">
      <c r="A4996" s="54" t="s">
        <v>1691</v>
      </c>
      <c r="B4996" s="54">
        <v>8580</v>
      </c>
      <c r="C4996" s="56" t="s">
        <v>348</v>
      </c>
      <c r="D4996" s="54" t="s">
        <v>1662</v>
      </c>
      <c r="E4996" s="54">
        <v>3202</v>
      </c>
      <c r="F4996" s="54" t="s">
        <v>2344</v>
      </c>
      <c r="G4996" s="54">
        <v>2741458.53</v>
      </c>
      <c r="H4996" s="54">
        <v>1266002.8540000001</v>
      </c>
      <c r="I4996" s="54" t="s">
        <v>21</v>
      </c>
      <c r="J4996" s="55">
        <v>39630</v>
      </c>
    </row>
    <row r="4997" spans="1:10" x14ac:dyDescent="0.3">
      <c r="A4997" s="54" t="s">
        <v>1691</v>
      </c>
      <c r="B4997" s="54">
        <v>8580</v>
      </c>
      <c r="C4997" s="56" t="s">
        <v>348</v>
      </c>
      <c r="D4997" s="54" t="s">
        <v>1687</v>
      </c>
      <c r="E4997" s="54">
        <v>4461</v>
      </c>
      <c r="F4997" s="54" t="s">
        <v>1484</v>
      </c>
      <c r="G4997" s="54">
        <v>2740888.486</v>
      </c>
      <c r="H4997" s="54">
        <v>1265974.213</v>
      </c>
      <c r="I4997" s="54" t="s">
        <v>21</v>
      </c>
      <c r="J4997" s="55">
        <v>39630</v>
      </c>
    </row>
    <row r="4998" spans="1:10" x14ac:dyDescent="0.3">
      <c r="A4998" s="54" t="s">
        <v>1706</v>
      </c>
      <c r="B4998" s="54">
        <v>8580</v>
      </c>
      <c r="C4998" s="56" t="s">
        <v>541</v>
      </c>
      <c r="D4998" s="54" t="s">
        <v>1706</v>
      </c>
      <c r="E4998" s="54">
        <v>4416</v>
      </c>
      <c r="F4998" s="54" t="s">
        <v>1484</v>
      </c>
      <c r="G4998" s="54">
        <v>2741132.202</v>
      </c>
      <c r="H4998" s="54">
        <v>1269250.0419999999</v>
      </c>
      <c r="I4998" s="54" t="s">
        <v>21</v>
      </c>
      <c r="J4998" s="55">
        <v>39630</v>
      </c>
    </row>
    <row r="4999" spans="1:10" x14ac:dyDescent="0.3">
      <c r="A4999" s="54" t="s">
        <v>1694</v>
      </c>
      <c r="B4999" s="54">
        <v>8580</v>
      </c>
      <c r="C4999" s="56" t="s">
        <v>44</v>
      </c>
      <c r="D4999" s="54" t="s">
        <v>1694</v>
      </c>
      <c r="E4999" s="54">
        <v>4446</v>
      </c>
      <c r="F4999" s="54" t="s">
        <v>1484</v>
      </c>
      <c r="G4999" s="54">
        <v>2738650.7960000001</v>
      </c>
      <c r="H4999" s="54">
        <v>1270472.52</v>
      </c>
      <c r="I4999" s="54" t="s">
        <v>21</v>
      </c>
      <c r="J4999" s="55">
        <v>39630</v>
      </c>
    </row>
    <row r="5000" spans="1:10" x14ac:dyDescent="0.3">
      <c r="A5000" s="54" t="s">
        <v>1689</v>
      </c>
      <c r="B5000" s="54">
        <v>8581</v>
      </c>
      <c r="C5000" s="56" t="s">
        <v>23</v>
      </c>
      <c r="D5000" s="54" t="s">
        <v>1687</v>
      </c>
      <c r="E5000" s="54">
        <v>4461</v>
      </c>
      <c r="F5000" s="54" t="s">
        <v>1484</v>
      </c>
      <c r="G5000" s="54">
        <v>2737461.1439999999</v>
      </c>
      <c r="H5000" s="54">
        <v>1266705.2109999999</v>
      </c>
      <c r="I5000" s="54" t="s">
        <v>21</v>
      </c>
      <c r="J5000" s="55">
        <v>39630</v>
      </c>
    </row>
    <row r="5001" spans="1:10" x14ac:dyDescent="0.3">
      <c r="A5001" s="54" t="s">
        <v>1709</v>
      </c>
      <c r="B5001" s="54">
        <v>8582</v>
      </c>
      <c r="C5001" s="56" t="s">
        <v>23</v>
      </c>
      <c r="D5001" s="54" t="s">
        <v>1709</v>
      </c>
      <c r="E5001" s="54">
        <v>4406</v>
      </c>
      <c r="F5001" s="54" t="s">
        <v>1484</v>
      </c>
      <c r="G5001" s="54">
        <v>2741656.8339999998</v>
      </c>
      <c r="H5001" s="54">
        <v>1271130.9609999999</v>
      </c>
      <c r="I5001" s="54" t="s">
        <v>21</v>
      </c>
      <c r="J5001" s="55">
        <v>39630</v>
      </c>
    </row>
    <row r="5002" spans="1:10" x14ac:dyDescent="0.3">
      <c r="A5002" s="54" t="s">
        <v>1668</v>
      </c>
      <c r="B5002" s="54">
        <v>8583</v>
      </c>
      <c r="C5002" s="56" t="s">
        <v>46</v>
      </c>
      <c r="D5002" s="54" t="s">
        <v>1666</v>
      </c>
      <c r="E5002" s="54">
        <v>4506</v>
      </c>
      <c r="F5002" s="54" t="s">
        <v>1484</v>
      </c>
      <c r="G5002" s="54">
        <v>2732396.8739999998</v>
      </c>
      <c r="H5002" s="54">
        <v>1268584.9380000001</v>
      </c>
      <c r="I5002" s="54" t="s">
        <v>21</v>
      </c>
      <c r="J5002" s="55">
        <v>39630</v>
      </c>
    </row>
    <row r="5003" spans="1:10" x14ac:dyDescent="0.3">
      <c r="A5003" s="54" t="s">
        <v>1669</v>
      </c>
      <c r="B5003" s="54">
        <v>8583</v>
      </c>
      <c r="C5003" s="56" t="s">
        <v>54</v>
      </c>
      <c r="D5003" s="54" t="s">
        <v>1666</v>
      </c>
      <c r="E5003" s="54">
        <v>4506</v>
      </c>
      <c r="F5003" s="54" t="s">
        <v>1484</v>
      </c>
      <c r="G5003" s="54">
        <v>2733675.6129999999</v>
      </c>
      <c r="H5003" s="54">
        <v>1266312.152</v>
      </c>
      <c r="I5003" s="54" t="s">
        <v>21</v>
      </c>
      <c r="J5003" s="55">
        <v>39630</v>
      </c>
    </row>
    <row r="5004" spans="1:10" x14ac:dyDescent="0.3">
      <c r="A5004" s="54" t="s">
        <v>1666</v>
      </c>
      <c r="B5004" s="54">
        <v>8583</v>
      </c>
      <c r="C5004" s="56" t="s">
        <v>23</v>
      </c>
      <c r="D5004" s="54" t="s">
        <v>1666</v>
      </c>
      <c r="E5004" s="54">
        <v>4506</v>
      </c>
      <c r="F5004" s="54" t="s">
        <v>1484</v>
      </c>
      <c r="G5004" s="54">
        <v>2731778.895</v>
      </c>
      <c r="H5004" s="54">
        <v>1266845.2590000001</v>
      </c>
      <c r="I5004" s="54" t="s">
        <v>21</v>
      </c>
      <c r="J5004" s="55">
        <v>39630</v>
      </c>
    </row>
    <row r="5005" spans="1:10" x14ac:dyDescent="0.3">
      <c r="A5005" s="54" t="s">
        <v>1509</v>
      </c>
      <c r="B5005" s="54">
        <v>8584</v>
      </c>
      <c r="C5005" s="56" t="s">
        <v>23</v>
      </c>
      <c r="D5005" s="54" t="s">
        <v>1507</v>
      </c>
      <c r="E5005" s="54">
        <v>4911</v>
      </c>
      <c r="F5005" s="54" t="s">
        <v>1484</v>
      </c>
      <c r="G5005" s="54">
        <v>2731834.8730000001</v>
      </c>
      <c r="H5005" s="54">
        <v>1269518.5519999999</v>
      </c>
      <c r="I5005" s="54" t="s">
        <v>21</v>
      </c>
      <c r="J5005" s="55">
        <v>39630</v>
      </c>
    </row>
    <row r="5006" spans="1:10" x14ac:dyDescent="0.3">
      <c r="A5006" s="54" t="s">
        <v>1508</v>
      </c>
      <c r="B5006" s="54">
        <v>8584</v>
      </c>
      <c r="C5006" s="56" t="s">
        <v>54</v>
      </c>
      <c r="D5006" s="54" t="s">
        <v>1517</v>
      </c>
      <c r="E5006" s="54">
        <v>4891</v>
      </c>
      <c r="F5006" s="54" t="s">
        <v>1484</v>
      </c>
      <c r="G5006" s="54">
        <v>2730357.2080000001</v>
      </c>
      <c r="H5006" s="54">
        <v>1269665.0589999999</v>
      </c>
      <c r="I5006" s="54" t="s">
        <v>21</v>
      </c>
      <c r="J5006" s="55">
        <v>39630</v>
      </c>
    </row>
    <row r="5007" spans="1:10" x14ac:dyDescent="0.3">
      <c r="A5007" s="54" t="s">
        <v>1508</v>
      </c>
      <c r="B5007" s="54">
        <v>8584</v>
      </c>
      <c r="C5007" s="56" t="s">
        <v>54</v>
      </c>
      <c r="D5007" s="54" t="s">
        <v>1507</v>
      </c>
      <c r="E5007" s="54">
        <v>4911</v>
      </c>
      <c r="F5007" s="54" t="s">
        <v>1484</v>
      </c>
      <c r="G5007" s="54">
        <v>2730585.932</v>
      </c>
      <c r="H5007" s="54">
        <v>1269317.517</v>
      </c>
      <c r="I5007" s="54" t="s">
        <v>21</v>
      </c>
      <c r="J5007" s="55">
        <v>39630</v>
      </c>
    </row>
    <row r="5008" spans="1:10" x14ac:dyDescent="0.3">
      <c r="A5008" s="54" t="s">
        <v>1511</v>
      </c>
      <c r="B5008" s="54">
        <v>8585</v>
      </c>
      <c r="C5008" s="56" t="s">
        <v>538</v>
      </c>
      <c r="D5008" s="54" t="s">
        <v>1511</v>
      </c>
      <c r="E5008" s="54">
        <v>4901</v>
      </c>
      <c r="F5008" s="54" t="s">
        <v>1484</v>
      </c>
      <c r="G5008" s="54">
        <v>2732268.3879999998</v>
      </c>
      <c r="H5008" s="54">
        <v>1271858.318</v>
      </c>
      <c r="I5008" s="54" t="s">
        <v>21</v>
      </c>
      <c r="J5008" s="55">
        <v>39630</v>
      </c>
    </row>
    <row r="5009" spans="1:10" x14ac:dyDescent="0.3">
      <c r="A5009" s="54" t="s">
        <v>1515</v>
      </c>
      <c r="B5009" s="54">
        <v>8585</v>
      </c>
      <c r="C5009" s="56" t="s">
        <v>46</v>
      </c>
      <c r="D5009" s="54" t="s">
        <v>1511</v>
      </c>
      <c r="E5009" s="54">
        <v>4901</v>
      </c>
      <c r="F5009" s="54" t="s">
        <v>1484</v>
      </c>
      <c r="G5009" s="54">
        <v>2734465.6329999999</v>
      </c>
      <c r="H5009" s="54">
        <v>1271357.889</v>
      </c>
      <c r="I5009" s="54" t="s">
        <v>21</v>
      </c>
      <c r="J5009" s="55">
        <v>39630</v>
      </c>
    </row>
    <row r="5010" spans="1:10" x14ac:dyDescent="0.3">
      <c r="A5010" s="54" t="s">
        <v>1605</v>
      </c>
      <c r="B5010" s="54">
        <v>8585</v>
      </c>
      <c r="C5010" s="56" t="s">
        <v>293</v>
      </c>
      <c r="D5010" s="54" t="s">
        <v>1603</v>
      </c>
      <c r="E5010" s="54">
        <v>4681</v>
      </c>
      <c r="F5010" s="54" t="s">
        <v>1484</v>
      </c>
      <c r="G5010" s="54">
        <v>2735727.6719999998</v>
      </c>
      <c r="H5010" s="54">
        <v>1273470.7220000001</v>
      </c>
      <c r="I5010" s="54" t="s">
        <v>21</v>
      </c>
      <c r="J5010" s="55">
        <v>39630</v>
      </c>
    </row>
    <row r="5011" spans="1:10" x14ac:dyDescent="0.3">
      <c r="A5011" s="54" t="s">
        <v>1514</v>
      </c>
      <c r="B5011" s="54">
        <v>8585</v>
      </c>
      <c r="C5011" s="54">
        <v>10</v>
      </c>
      <c r="D5011" s="54" t="s">
        <v>1511</v>
      </c>
      <c r="E5011" s="54">
        <v>4901</v>
      </c>
      <c r="F5011" s="54" t="s">
        <v>1484</v>
      </c>
      <c r="G5011" s="54">
        <v>2733767.594</v>
      </c>
      <c r="H5011" s="54">
        <v>1272283.6229999999</v>
      </c>
      <c r="I5011" s="54" t="s">
        <v>21</v>
      </c>
      <c r="J5011" s="55">
        <v>39630</v>
      </c>
    </row>
    <row r="5012" spans="1:10" x14ac:dyDescent="0.3">
      <c r="A5012" s="54" t="s">
        <v>1603</v>
      </c>
      <c r="B5012" s="54">
        <v>8585</v>
      </c>
      <c r="C5012" s="56" t="s">
        <v>98</v>
      </c>
      <c r="D5012" s="54" t="s">
        <v>1603</v>
      </c>
      <c r="E5012" s="54">
        <v>4681</v>
      </c>
      <c r="F5012" s="54" t="s">
        <v>1484</v>
      </c>
      <c r="G5012" s="54">
        <v>2736057.3360000001</v>
      </c>
      <c r="H5012" s="54">
        <v>1271855.0260000001</v>
      </c>
      <c r="I5012" s="54" t="s">
        <v>21</v>
      </c>
      <c r="J5012" s="55">
        <v>39630</v>
      </c>
    </row>
    <row r="5013" spans="1:10" x14ac:dyDescent="0.3">
      <c r="A5013" s="54" t="s">
        <v>1516</v>
      </c>
      <c r="B5013" s="54">
        <v>8585</v>
      </c>
      <c r="C5013" s="56" t="s">
        <v>54</v>
      </c>
      <c r="D5013" s="54" t="s">
        <v>1511</v>
      </c>
      <c r="E5013" s="54">
        <v>4901</v>
      </c>
      <c r="F5013" s="54" t="s">
        <v>1484</v>
      </c>
      <c r="G5013" s="54">
        <v>2733192.8369999998</v>
      </c>
      <c r="H5013" s="54">
        <v>1271187.895</v>
      </c>
      <c r="I5013" s="54" t="s">
        <v>21</v>
      </c>
      <c r="J5013" s="55">
        <v>39630</v>
      </c>
    </row>
    <row r="5014" spans="1:10" x14ac:dyDescent="0.3">
      <c r="A5014" s="54" t="s">
        <v>1606</v>
      </c>
      <c r="B5014" s="54">
        <v>8585</v>
      </c>
      <c r="C5014" s="56" t="s">
        <v>541</v>
      </c>
      <c r="D5014" s="54" t="s">
        <v>1603</v>
      </c>
      <c r="E5014" s="54">
        <v>4681</v>
      </c>
      <c r="F5014" s="54" t="s">
        <v>1484</v>
      </c>
      <c r="G5014" s="54">
        <v>2734394.3539999998</v>
      </c>
      <c r="H5014" s="54">
        <v>1275045.892</v>
      </c>
      <c r="I5014" s="54" t="s">
        <v>21</v>
      </c>
      <c r="J5014" s="55">
        <v>39630</v>
      </c>
    </row>
    <row r="5015" spans="1:10" x14ac:dyDescent="0.3">
      <c r="A5015" s="54" t="s">
        <v>1607</v>
      </c>
      <c r="B5015" s="54">
        <v>8585</v>
      </c>
      <c r="C5015" s="56" t="s">
        <v>348</v>
      </c>
      <c r="D5015" s="54" t="s">
        <v>1603</v>
      </c>
      <c r="E5015" s="54">
        <v>4681</v>
      </c>
      <c r="F5015" s="54" t="s">
        <v>1484</v>
      </c>
      <c r="G5015" s="54">
        <v>2734783.3859999999</v>
      </c>
      <c r="H5015" s="54">
        <v>1273982.818</v>
      </c>
      <c r="I5015" s="54" t="s">
        <v>21</v>
      </c>
      <c r="J5015" s="55">
        <v>39630</v>
      </c>
    </row>
    <row r="5016" spans="1:10" x14ac:dyDescent="0.3">
      <c r="A5016" s="54" t="s">
        <v>1513</v>
      </c>
      <c r="B5016" s="54">
        <v>8586</v>
      </c>
      <c r="C5016" s="56" t="s">
        <v>46</v>
      </c>
      <c r="D5016" s="54" t="s">
        <v>1511</v>
      </c>
      <c r="E5016" s="54">
        <v>4901</v>
      </c>
      <c r="F5016" s="54" t="s">
        <v>1484</v>
      </c>
      <c r="G5016" s="54">
        <v>2733671.452</v>
      </c>
      <c r="H5016" s="54">
        <v>1269901.844</v>
      </c>
      <c r="I5016" s="54" t="s">
        <v>21</v>
      </c>
      <c r="J5016" s="55">
        <v>39630</v>
      </c>
    </row>
    <row r="5017" spans="1:10" x14ac:dyDescent="0.3">
      <c r="A5017" s="54" t="s">
        <v>1512</v>
      </c>
      <c r="B5017" s="54">
        <v>8586</v>
      </c>
      <c r="C5017" s="54">
        <v>10</v>
      </c>
      <c r="D5017" s="54" t="s">
        <v>1511</v>
      </c>
      <c r="E5017" s="54">
        <v>4901</v>
      </c>
      <c r="F5017" s="54" t="s">
        <v>1484</v>
      </c>
      <c r="G5017" s="54">
        <v>2735147.04</v>
      </c>
      <c r="H5017" s="54">
        <v>1270479.882</v>
      </c>
      <c r="I5017" s="54" t="s">
        <v>21</v>
      </c>
      <c r="J5017" s="55">
        <v>39630</v>
      </c>
    </row>
    <row r="5018" spans="1:10" x14ac:dyDescent="0.3">
      <c r="A5018" s="54" t="s">
        <v>1683</v>
      </c>
      <c r="B5018" s="54">
        <v>8586</v>
      </c>
      <c r="C5018" s="56" t="s">
        <v>541</v>
      </c>
      <c r="D5018" s="54" t="s">
        <v>1680</v>
      </c>
      <c r="E5018" s="54">
        <v>4476</v>
      </c>
      <c r="F5018" s="54" t="s">
        <v>1484</v>
      </c>
      <c r="G5018" s="54">
        <v>2735593.1910000001</v>
      </c>
      <c r="H5018" s="54">
        <v>1266588.638</v>
      </c>
      <c r="I5018" s="54" t="s">
        <v>21</v>
      </c>
      <c r="J5018" s="55">
        <v>39630</v>
      </c>
    </row>
    <row r="5019" spans="1:10" x14ac:dyDescent="0.3">
      <c r="A5019" s="54" t="s">
        <v>1682</v>
      </c>
      <c r="B5019" s="54">
        <v>8586</v>
      </c>
      <c r="C5019" s="56" t="s">
        <v>293</v>
      </c>
      <c r="D5019" s="54" t="s">
        <v>1680</v>
      </c>
      <c r="E5019" s="54">
        <v>4476</v>
      </c>
      <c r="F5019" s="54" t="s">
        <v>1484</v>
      </c>
      <c r="G5019" s="54">
        <v>2736227.3089999999</v>
      </c>
      <c r="H5019" s="54">
        <v>1269008.2609999999</v>
      </c>
      <c r="I5019" s="54" t="s">
        <v>21</v>
      </c>
      <c r="J5019" s="55">
        <v>39630</v>
      </c>
    </row>
    <row r="5020" spans="1:10" x14ac:dyDescent="0.3">
      <c r="A5020" s="54" t="s">
        <v>1681</v>
      </c>
      <c r="B5020" s="54">
        <v>8586</v>
      </c>
      <c r="C5020" s="56" t="s">
        <v>538</v>
      </c>
      <c r="D5020" s="54" t="s">
        <v>1680</v>
      </c>
      <c r="E5020" s="54">
        <v>4476</v>
      </c>
      <c r="F5020" s="54" t="s">
        <v>1484</v>
      </c>
      <c r="G5020" s="54">
        <v>2733714.676</v>
      </c>
      <c r="H5020" s="54">
        <v>1268412.324</v>
      </c>
      <c r="I5020" s="54" t="s">
        <v>21</v>
      </c>
      <c r="J5020" s="55">
        <v>39630</v>
      </c>
    </row>
    <row r="5021" spans="1:10" x14ac:dyDescent="0.3">
      <c r="A5021" s="54" t="s">
        <v>1680</v>
      </c>
      <c r="B5021" s="54">
        <v>8586</v>
      </c>
      <c r="C5021" s="56" t="s">
        <v>23</v>
      </c>
      <c r="D5021" s="54" t="s">
        <v>1680</v>
      </c>
      <c r="E5021" s="54">
        <v>4476</v>
      </c>
      <c r="F5021" s="54" t="s">
        <v>1484</v>
      </c>
      <c r="G5021" s="54">
        <v>2735140.2080000001</v>
      </c>
      <c r="H5021" s="54">
        <v>1268038.1299999999</v>
      </c>
      <c r="I5021" s="54" t="s">
        <v>21</v>
      </c>
      <c r="J5021" s="55">
        <v>39630</v>
      </c>
    </row>
    <row r="5022" spans="1:10" x14ac:dyDescent="0.3">
      <c r="A5022" s="54" t="s">
        <v>1604</v>
      </c>
      <c r="B5022" s="54">
        <v>8586</v>
      </c>
      <c r="C5022" s="56" t="s">
        <v>44</v>
      </c>
      <c r="D5022" s="54" t="s">
        <v>1680</v>
      </c>
      <c r="E5022" s="54">
        <v>4476</v>
      </c>
      <c r="F5022" s="54" t="s">
        <v>1484</v>
      </c>
      <c r="G5022" s="54">
        <v>2735936.05</v>
      </c>
      <c r="H5022" s="54">
        <v>1269917.8389999999</v>
      </c>
      <c r="I5022" s="54" t="s">
        <v>21</v>
      </c>
      <c r="J5022" s="55">
        <v>39630</v>
      </c>
    </row>
    <row r="5023" spans="1:10" x14ac:dyDescent="0.3">
      <c r="A5023" s="54" t="s">
        <v>1604</v>
      </c>
      <c r="B5023" s="54">
        <v>8586</v>
      </c>
      <c r="C5023" s="56" t="s">
        <v>44</v>
      </c>
      <c r="D5023" s="54" t="s">
        <v>1603</v>
      </c>
      <c r="E5023" s="54">
        <v>4681</v>
      </c>
      <c r="F5023" s="54" t="s">
        <v>1484</v>
      </c>
      <c r="G5023" s="54">
        <v>2736795.852</v>
      </c>
      <c r="H5023" s="54">
        <v>1270578.4920000001</v>
      </c>
      <c r="I5023" s="54" t="s">
        <v>21</v>
      </c>
      <c r="J5023" s="55">
        <v>39630</v>
      </c>
    </row>
    <row r="5024" spans="1:10" x14ac:dyDescent="0.3">
      <c r="A5024" s="54" t="s">
        <v>1684</v>
      </c>
      <c r="B5024" s="54">
        <v>8586</v>
      </c>
      <c r="C5024" s="56" t="s">
        <v>348</v>
      </c>
      <c r="D5024" s="54" t="s">
        <v>1680</v>
      </c>
      <c r="E5024" s="54">
        <v>4476</v>
      </c>
      <c r="F5024" s="54" t="s">
        <v>1484</v>
      </c>
      <c r="G5024" s="54">
        <v>2733848.537</v>
      </c>
      <c r="H5024" s="54">
        <v>1267350.6780000001</v>
      </c>
      <c r="I5024" s="54" t="s">
        <v>21</v>
      </c>
      <c r="J5024" s="55">
        <v>39630</v>
      </c>
    </row>
    <row r="5025" spans="1:10" x14ac:dyDescent="0.3">
      <c r="A5025" s="54" t="s">
        <v>1688</v>
      </c>
      <c r="B5025" s="54">
        <v>8587</v>
      </c>
      <c r="C5025" s="56" t="s">
        <v>23</v>
      </c>
      <c r="D5025" s="54" t="s">
        <v>1687</v>
      </c>
      <c r="E5025" s="54">
        <v>4461</v>
      </c>
      <c r="F5025" s="54" t="s">
        <v>1484</v>
      </c>
      <c r="G5025" s="54">
        <v>2738208.574</v>
      </c>
      <c r="H5025" s="54">
        <v>1269338.3259999999</v>
      </c>
      <c r="I5025" s="54" t="s">
        <v>21</v>
      </c>
      <c r="J5025" s="55">
        <v>39630</v>
      </c>
    </row>
    <row r="5026" spans="1:10" x14ac:dyDescent="0.3">
      <c r="A5026" s="54" t="s">
        <v>1665</v>
      </c>
      <c r="B5026" s="54">
        <v>8588</v>
      </c>
      <c r="C5026" s="56" t="s">
        <v>23</v>
      </c>
      <c r="D5026" s="54" t="s">
        <v>1661</v>
      </c>
      <c r="E5026" s="54">
        <v>4511</v>
      </c>
      <c r="F5026" s="54" t="s">
        <v>1484</v>
      </c>
      <c r="G5026" s="54">
        <v>2737283.355</v>
      </c>
      <c r="H5026" s="54">
        <v>1264926.2990000001</v>
      </c>
      <c r="I5026" s="54" t="s">
        <v>21</v>
      </c>
      <c r="J5026" s="55">
        <v>39630</v>
      </c>
    </row>
    <row r="5027" spans="1:10" x14ac:dyDescent="0.3">
      <c r="A5027" s="54" t="s">
        <v>1664</v>
      </c>
      <c r="B5027" s="54">
        <v>8589</v>
      </c>
      <c r="C5027" s="56" t="s">
        <v>23</v>
      </c>
      <c r="D5027" s="54" t="s">
        <v>1661</v>
      </c>
      <c r="E5027" s="54">
        <v>4511</v>
      </c>
      <c r="F5027" s="54" t="s">
        <v>1484</v>
      </c>
      <c r="G5027" s="54">
        <v>2736252.5559999999</v>
      </c>
      <c r="H5027" s="54">
        <v>1263275.6780000001</v>
      </c>
      <c r="I5027" s="54" t="s">
        <v>21</v>
      </c>
      <c r="J5027" s="55">
        <v>39630</v>
      </c>
    </row>
    <row r="5028" spans="1:10" x14ac:dyDescent="0.3">
      <c r="A5028" s="54" t="s">
        <v>1693</v>
      </c>
      <c r="B5028" s="54">
        <v>8590</v>
      </c>
      <c r="C5028" s="56" t="s">
        <v>23</v>
      </c>
      <c r="D5028" s="54" t="s">
        <v>1693</v>
      </c>
      <c r="E5028" s="54">
        <v>4436</v>
      </c>
      <c r="F5028" s="54" t="s">
        <v>1484</v>
      </c>
      <c r="G5028" s="54">
        <v>2744417.926</v>
      </c>
      <c r="H5028" s="54">
        <v>1270024.0630000001</v>
      </c>
      <c r="I5028" s="54" t="s">
        <v>21</v>
      </c>
      <c r="J5028" s="55">
        <v>39630</v>
      </c>
    </row>
    <row r="5029" spans="1:10" x14ac:dyDescent="0.3">
      <c r="A5029" s="54" t="s">
        <v>1693</v>
      </c>
      <c r="B5029" s="54">
        <v>8590</v>
      </c>
      <c r="C5029" s="56" t="s">
        <v>23</v>
      </c>
      <c r="D5029" s="54" t="s">
        <v>1692</v>
      </c>
      <c r="E5029" s="54">
        <v>4451</v>
      </c>
      <c r="F5029" s="54" t="s">
        <v>1484</v>
      </c>
      <c r="G5029" s="54">
        <v>2744040.5070000002</v>
      </c>
      <c r="H5029" s="54">
        <v>1271244.5989999999</v>
      </c>
      <c r="I5029" s="54" t="s">
        <v>21</v>
      </c>
      <c r="J5029" s="55">
        <v>39630</v>
      </c>
    </row>
    <row r="5030" spans="1:10" x14ac:dyDescent="0.3">
      <c r="A5030" s="54" t="s">
        <v>1692</v>
      </c>
      <c r="B5030" s="54">
        <v>8592</v>
      </c>
      <c r="C5030" s="56" t="s">
        <v>23</v>
      </c>
      <c r="D5030" s="54" t="s">
        <v>1692</v>
      </c>
      <c r="E5030" s="54">
        <v>4451</v>
      </c>
      <c r="F5030" s="54" t="s">
        <v>1484</v>
      </c>
      <c r="G5030" s="54">
        <v>2743081.628</v>
      </c>
      <c r="H5030" s="54">
        <v>1271400.0889999999</v>
      </c>
      <c r="I5030" s="54" t="s">
        <v>21</v>
      </c>
      <c r="J5030" s="55">
        <v>39630</v>
      </c>
    </row>
    <row r="5031" spans="1:10" x14ac:dyDescent="0.3">
      <c r="A5031" s="54" t="s">
        <v>1704</v>
      </c>
      <c r="B5031" s="54">
        <v>8593</v>
      </c>
      <c r="C5031" s="56" t="s">
        <v>23</v>
      </c>
      <c r="D5031" s="54" t="s">
        <v>1704</v>
      </c>
      <c r="E5031" s="54">
        <v>4426</v>
      </c>
      <c r="F5031" s="54" t="s">
        <v>1484</v>
      </c>
      <c r="G5031" s="54">
        <v>2741110.6</v>
      </c>
      <c r="H5031" s="54">
        <v>1272660.422</v>
      </c>
      <c r="I5031" s="54" t="s">
        <v>21</v>
      </c>
      <c r="J5031" s="55">
        <v>39630</v>
      </c>
    </row>
    <row r="5032" spans="1:10" x14ac:dyDescent="0.3">
      <c r="A5032" s="54" t="s">
        <v>1618</v>
      </c>
      <c r="B5032" s="54">
        <v>8594</v>
      </c>
      <c r="C5032" s="56" t="s">
        <v>23</v>
      </c>
      <c r="D5032" s="54" t="s">
        <v>1618</v>
      </c>
      <c r="E5032" s="54">
        <v>4656</v>
      </c>
      <c r="F5032" s="54" t="s">
        <v>1484</v>
      </c>
      <c r="G5032" s="54">
        <v>2738990.159</v>
      </c>
      <c r="H5032" s="54">
        <v>1273596.8330000001</v>
      </c>
      <c r="I5032" s="54" t="s">
        <v>21</v>
      </c>
      <c r="J5032" s="55">
        <v>39630</v>
      </c>
    </row>
    <row r="5033" spans="1:10" x14ac:dyDescent="0.3">
      <c r="A5033" s="54" t="s">
        <v>1622</v>
      </c>
      <c r="B5033" s="54">
        <v>8595</v>
      </c>
      <c r="C5033" s="56" t="s">
        <v>23</v>
      </c>
      <c r="D5033" s="54" t="s">
        <v>1622</v>
      </c>
      <c r="E5033" s="54">
        <v>4641</v>
      </c>
      <c r="F5033" s="54" t="s">
        <v>1484</v>
      </c>
      <c r="G5033" s="54">
        <v>2736920.352</v>
      </c>
      <c r="H5033" s="54">
        <v>1274053.341</v>
      </c>
      <c r="I5033" s="54" t="s">
        <v>21</v>
      </c>
      <c r="J5033" s="55">
        <v>39630</v>
      </c>
    </row>
    <row r="5034" spans="1:10" x14ac:dyDescent="0.3">
      <c r="A5034" s="54" t="s">
        <v>1596</v>
      </c>
      <c r="B5034" s="54">
        <v>8596</v>
      </c>
      <c r="C5034" s="56" t="s">
        <v>54</v>
      </c>
      <c r="D5034" s="54" t="s">
        <v>1596</v>
      </c>
      <c r="E5034" s="54">
        <v>4691</v>
      </c>
      <c r="F5034" s="54" t="s">
        <v>1484</v>
      </c>
      <c r="G5034" s="54">
        <v>2735053.0989999999</v>
      </c>
      <c r="H5034" s="54">
        <v>1277123.5970000001</v>
      </c>
      <c r="I5034" s="54" t="s">
        <v>21</v>
      </c>
      <c r="J5034" s="55">
        <v>39630</v>
      </c>
    </row>
    <row r="5035" spans="1:10" x14ac:dyDescent="0.3">
      <c r="A5035" s="54" t="s">
        <v>1598</v>
      </c>
      <c r="B5035" s="54">
        <v>8596</v>
      </c>
      <c r="C5035" s="56" t="s">
        <v>23</v>
      </c>
      <c r="D5035" s="54" t="s">
        <v>1596</v>
      </c>
      <c r="E5035" s="54">
        <v>4691</v>
      </c>
      <c r="F5035" s="54" t="s">
        <v>1484</v>
      </c>
      <c r="G5035" s="54">
        <v>2734289.1669999999</v>
      </c>
      <c r="H5035" s="54">
        <v>1276546.47</v>
      </c>
      <c r="I5035" s="54" t="s">
        <v>21</v>
      </c>
      <c r="J5035" s="55">
        <v>39630</v>
      </c>
    </row>
    <row r="5036" spans="1:10" x14ac:dyDescent="0.3">
      <c r="A5036" s="54" t="s">
        <v>1597</v>
      </c>
      <c r="B5036" s="54">
        <v>8597</v>
      </c>
      <c r="C5036" s="56" t="s">
        <v>23</v>
      </c>
      <c r="D5036" s="54" t="s">
        <v>1596</v>
      </c>
      <c r="E5036" s="54">
        <v>4691</v>
      </c>
      <c r="F5036" s="54" t="s">
        <v>1484</v>
      </c>
      <c r="G5036" s="54">
        <v>2736225.8369999998</v>
      </c>
      <c r="H5036" s="54">
        <v>1276387.9450000001</v>
      </c>
      <c r="I5036" s="54" t="s">
        <v>21</v>
      </c>
      <c r="J5036" s="55">
        <v>39630</v>
      </c>
    </row>
    <row r="5037" spans="1:10" x14ac:dyDescent="0.3">
      <c r="A5037" s="54" t="s">
        <v>1608</v>
      </c>
      <c r="B5037" s="54">
        <v>8598</v>
      </c>
      <c r="C5037" s="56" t="s">
        <v>23</v>
      </c>
      <c r="D5037" s="54" t="s">
        <v>1608</v>
      </c>
      <c r="E5037" s="54">
        <v>4643</v>
      </c>
      <c r="F5037" s="54" t="s">
        <v>1484</v>
      </c>
      <c r="G5037" s="54">
        <v>2733071.8289999999</v>
      </c>
      <c r="H5037" s="54">
        <v>1277451.4369999999</v>
      </c>
      <c r="I5037" s="54" t="s">
        <v>21</v>
      </c>
      <c r="J5037" s="55">
        <v>39630</v>
      </c>
    </row>
    <row r="5038" spans="1:10" x14ac:dyDescent="0.3">
      <c r="A5038" s="54" t="s">
        <v>1608</v>
      </c>
      <c r="B5038" s="54">
        <v>8598</v>
      </c>
      <c r="C5038" s="56" t="s">
        <v>23</v>
      </c>
      <c r="D5038" s="54" t="s">
        <v>1595</v>
      </c>
      <c r="E5038" s="54">
        <v>4671</v>
      </c>
      <c r="F5038" s="54" t="s">
        <v>1484</v>
      </c>
      <c r="G5038" s="54">
        <v>2732538.594</v>
      </c>
      <c r="H5038" s="54">
        <v>1277606.601</v>
      </c>
      <c r="I5038" s="54" t="s">
        <v>21</v>
      </c>
      <c r="J5038" s="55">
        <v>39630</v>
      </c>
    </row>
    <row r="5039" spans="1:10" x14ac:dyDescent="0.3">
      <c r="A5039" s="54" t="s">
        <v>1695</v>
      </c>
      <c r="B5039" s="54">
        <v>8599</v>
      </c>
      <c r="C5039" s="56" t="s">
        <v>23</v>
      </c>
      <c r="D5039" s="54" t="s">
        <v>1695</v>
      </c>
      <c r="E5039" s="54">
        <v>4441</v>
      </c>
      <c r="F5039" s="54" t="s">
        <v>1484</v>
      </c>
      <c r="G5039" s="54">
        <v>2744905.7919999999</v>
      </c>
      <c r="H5039" s="54">
        <v>1268458.3259999999</v>
      </c>
      <c r="I5039" s="54" t="s">
        <v>21</v>
      </c>
      <c r="J5039" s="55">
        <v>39630</v>
      </c>
    </row>
    <row r="5040" spans="1:10" x14ac:dyDescent="0.3">
      <c r="A5040" s="54" t="s">
        <v>4301</v>
      </c>
      <c r="B5040" s="54">
        <v>8600</v>
      </c>
      <c r="C5040" s="56" t="s">
        <v>23</v>
      </c>
      <c r="D5040" s="54" t="s">
        <v>4434</v>
      </c>
      <c r="E5040" s="54">
        <v>54</v>
      </c>
      <c r="F5040" s="54" t="s">
        <v>4195</v>
      </c>
      <c r="G5040" s="54">
        <v>2689512.338</v>
      </c>
      <c r="H5040" s="54">
        <v>1251504.0190000001</v>
      </c>
      <c r="I5040" s="54" t="s">
        <v>21</v>
      </c>
      <c r="J5040" s="55">
        <v>39630</v>
      </c>
    </row>
    <row r="5041" spans="1:10" x14ac:dyDescent="0.3">
      <c r="A5041" s="54" t="s">
        <v>4301</v>
      </c>
      <c r="B5041" s="54">
        <v>8600</v>
      </c>
      <c r="C5041" s="56" t="s">
        <v>23</v>
      </c>
      <c r="D5041" s="54" t="s">
        <v>4301</v>
      </c>
      <c r="E5041" s="54">
        <v>191</v>
      </c>
      <c r="F5041" s="54" t="s">
        <v>4195</v>
      </c>
      <c r="G5041" s="54">
        <v>2689262.139</v>
      </c>
      <c r="H5041" s="54">
        <v>1249776.7919999999</v>
      </c>
      <c r="I5041" s="54" t="s">
        <v>21</v>
      </c>
      <c r="J5041" s="55">
        <v>39630</v>
      </c>
    </row>
    <row r="5042" spans="1:10" x14ac:dyDescent="0.3">
      <c r="A5042" s="54" t="s">
        <v>4301</v>
      </c>
      <c r="B5042" s="54">
        <v>8600</v>
      </c>
      <c r="C5042" s="56" t="s">
        <v>23</v>
      </c>
      <c r="D5042" s="54" t="s">
        <v>4300</v>
      </c>
      <c r="E5042" s="54">
        <v>197</v>
      </c>
      <c r="F5042" s="54" t="s">
        <v>4195</v>
      </c>
      <c r="G5042" s="54">
        <v>2691467.915</v>
      </c>
      <c r="H5042" s="54">
        <v>1249610.5490000001</v>
      </c>
      <c r="I5042" s="54" t="s">
        <v>21</v>
      </c>
      <c r="J5042" s="55">
        <v>39630</v>
      </c>
    </row>
    <row r="5043" spans="1:10" x14ac:dyDescent="0.3">
      <c r="A5043" s="54" t="s">
        <v>4289</v>
      </c>
      <c r="B5043" s="54">
        <v>8602</v>
      </c>
      <c r="C5043" s="56" t="s">
        <v>23</v>
      </c>
      <c r="D5043" s="54" t="s">
        <v>4288</v>
      </c>
      <c r="E5043" s="54">
        <v>200</v>
      </c>
      <c r="F5043" s="54" t="s">
        <v>4195</v>
      </c>
      <c r="G5043" s="54">
        <v>2691466.5430000001</v>
      </c>
      <c r="H5043" s="54">
        <v>1251584.486</v>
      </c>
      <c r="I5043" s="54" t="s">
        <v>21</v>
      </c>
      <c r="J5043" s="55">
        <v>39630</v>
      </c>
    </row>
    <row r="5044" spans="1:10" x14ac:dyDescent="0.3">
      <c r="A5044" s="54" t="s">
        <v>4300</v>
      </c>
      <c r="B5044" s="54">
        <v>8603</v>
      </c>
      <c r="C5044" s="56" t="s">
        <v>23</v>
      </c>
      <c r="D5044" s="54" t="s">
        <v>4301</v>
      </c>
      <c r="E5044" s="54">
        <v>191</v>
      </c>
      <c r="F5044" s="54" t="s">
        <v>4195</v>
      </c>
      <c r="G5044" s="54">
        <v>2691189.04</v>
      </c>
      <c r="H5044" s="54">
        <v>1249105.3230000001</v>
      </c>
      <c r="I5044" s="54" t="s">
        <v>21</v>
      </c>
      <c r="J5044" s="55">
        <v>39630</v>
      </c>
    </row>
    <row r="5045" spans="1:10" x14ac:dyDescent="0.3">
      <c r="A5045" s="54" t="s">
        <v>4300</v>
      </c>
      <c r="B5045" s="54">
        <v>8603</v>
      </c>
      <c r="C5045" s="56" t="s">
        <v>23</v>
      </c>
      <c r="D5045" s="54" t="s">
        <v>4300</v>
      </c>
      <c r="E5045" s="54">
        <v>197</v>
      </c>
      <c r="F5045" s="54" t="s">
        <v>4195</v>
      </c>
      <c r="G5045" s="54">
        <v>2691949.3870000001</v>
      </c>
      <c r="H5045" s="54">
        <v>1248660.6529999999</v>
      </c>
      <c r="I5045" s="54" t="s">
        <v>21</v>
      </c>
      <c r="J5045" s="55">
        <v>39630</v>
      </c>
    </row>
    <row r="5046" spans="1:10" x14ac:dyDescent="0.3">
      <c r="A5046" s="54" t="s">
        <v>4291</v>
      </c>
      <c r="B5046" s="54">
        <v>8604</v>
      </c>
      <c r="C5046" s="56" t="s">
        <v>23</v>
      </c>
      <c r="D5046" s="54" t="s">
        <v>4291</v>
      </c>
      <c r="E5046" s="54">
        <v>199</v>
      </c>
      <c r="F5046" s="54" t="s">
        <v>4195</v>
      </c>
      <c r="G5046" s="54">
        <v>2693863.7149999999</v>
      </c>
      <c r="H5046" s="54">
        <v>1250081.0649999999</v>
      </c>
      <c r="I5046" s="54" t="s">
        <v>21</v>
      </c>
      <c r="J5046" s="55">
        <v>39630</v>
      </c>
    </row>
    <row r="5047" spans="1:10" x14ac:dyDescent="0.3">
      <c r="A5047" s="54" t="s">
        <v>4292</v>
      </c>
      <c r="B5047" s="54">
        <v>8605</v>
      </c>
      <c r="C5047" s="56" t="s">
        <v>23</v>
      </c>
      <c r="D5047" s="54" t="s">
        <v>4293</v>
      </c>
      <c r="E5047" s="54">
        <v>198</v>
      </c>
      <c r="F5047" s="54" t="s">
        <v>4195</v>
      </c>
      <c r="G5047" s="54">
        <v>2696365.9169999999</v>
      </c>
      <c r="H5047" s="54">
        <v>1248111.94</v>
      </c>
      <c r="I5047" s="54" t="s">
        <v>21</v>
      </c>
      <c r="J5047" s="55">
        <v>39630</v>
      </c>
    </row>
    <row r="5048" spans="1:10" x14ac:dyDescent="0.3">
      <c r="A5048" s="54" t="s">
        <v>4292</v>
      </c>
      <c r="B5048" s="54">
        <v>8605</v>
      </c>
      <c r="C5048" s="56" t="s">
        <v>23</v>
      </c>
      <c r="D5048" s="54" t="s">
        <v>4291</v>
      </c>
      <c r="E5048" s="54">
        <v>199</v>
      </c>
      <c r="F5048" s="54" t="s">
        <v>4195</v>
      </c>
      <c r="G5048" s="54">
        <v>2696567.3259999999</v>
      </c>
      <c r="H5048" s="54">
        <v>1249196.399</v>
      </c>
      <c r="I5048" s="54" t="s">
        <v>21</v>
      </c>
      <c r="J5048" s="55">
        <v>39630</v>
      </c>
    </row>
    <row r="5049" spans="1:10" x14ac:dyDescent="0.3">
      <c r="A5049" s="54" t="s">
        <v>4308</v>
      </c>
      <c r="B5049" s="54">
        <v>8606</v>
      </c>
      <c r="C5049" s="56" t="s">
        <v>46</v>
      </c>
      <c r="D5049" s="54" t="s">
        <v>4308</v>
      </c>
      <c r="E5049" s="54">
        <v>194</v>
      </c>
      <c r="F5049" s="54" t="s">
        <v>4195</v>
      </c>
      <c r="G5049" s="54">
        <v>2693749.7659999998</v>
      </c>
      <c r="H5049" s="54">
        <v>1246889.6229999999</v>
      </c>
      <c r="I5049" s="54" t="s">
        <v>21</v>
      </c>
      <c r="J5049" s="55">
        <v>39630</v>
      </c>
    </row>
    <row r="5050" spans="1:10" x14ac:dyDescent="0.3">
      <c r="A5050" s="54" t="s">
        <v>4299</v>
      </c>
      <c r="B5050" s="54">
        <v>8606</v>
      </c>
      <c r="C5050" s="56" t="s">
        <v>23</v>
      </c>
      <c r="D5050" s="54" t="s">
        <v>4293</v>
      </c>
      <c r="E5050" s="54">
        <v>198</v>
      </c>
      <c r="F5050" s="54" t="s">
        <v>4195</v>
      </c>
      <c r="G5050" s="54">
        <v>2694724.798</v>
      </c>
      <c r="H5050" s="54">
        <v>1247481.7860000001</v>
      </c>
      <c r="I5050" s="54" t="s">
        <v>21</v>
      </c>
      <c r="J5050" s="55">
        <v>39630</v>
      </c>
    </row>
    <row r="5051" spans="1:10" x14ac:dyDescent="0.3">
      <c r="A5051" s="54" t="s">
        <v>4302</v>
      </c>
      <c r="B5051" s="54">
        <v>8607</v>
      </c>
      <c r="C5051" s="56" t="s">
        <v>23</v>
      </c>
      <c r="D5051" s="54" t="s">
        <v>4363</v>
      </c>
      <c r="E5051" s="54">
        <v>119</v>
      </c>
      <c r="F5051" s="54" t="s">
        <v>4195</v>
      </c>
      <c r="G5051" s="54">
        <v>2700407.7949999999</v>
      </c>
      <c r="H5051" s="54">
        <v>1244431.8219999999</v>
      </c>
      <c r="I5051" s="54" t="s">
        <v>21</v>
      </c>
      <c r="J5051" s="55">
        <v>39630</v>
      </c>
    </row>
    <row r="5052" spans="1:10" x14ac:dyDescent="0.3">
      <c r="A5052" s="54" t="s">
        <v>4302</v>
      </c>
      <c r="B5052" s="54">
        <v>8607</v>
      </c>
      <c r="C5052" s="56" t="s">
        <v>23</v>
      </c>
      <c r="D5052" s="54" t="s">
        <v>4294</v>
      </c>
      <c r="E5052" s="54">
        <v>196</v>
      </c>
      <c r="F5052" s="54" t="s">
        <v>4195</v>
      </c>
      <c r="G5052" s="54">
        <v>2699768.2370000002</v>
      </c>
      <c r="H5052" s="54">
        <v>1242805.0179999999</v>
      </c>
      <c r="I5052" s="54" t="s">
        <v>21</v>
      </c>
      <c r="J5052" s="55">
        <v>39630</v>
      </c>
    </row>
    <row r="5053" spans="1:10" x14ac:dyDescent="0.3">
      <c r="A5053" s="54" t="s">
        <v>4375</v>
      </c>
      <c r="B5053" s="54">
        <v>8608</v>
      </c>
      <c r="C5053" s="56" t="s">
        <v>23</v>
      </c>
      <c r="D5053" s="54" t="s">
        <v>4375</v>
      </c>
      <c r="E5053" s="54">
        <v>112</v>
      </c>
      <c r="F5053" s="54" t="s">
        <v>4195</v>
      </c>
      <c r="G5053" s="54">
        <v>2703824.1570000001</v>
      </c>
      <c r="H5053" s="54">
        <v>1236881.2709999999</v>
      </c>
      <c r="I5053" s="54" t="s">
        <v>21</v>
      </c>
      <c r="J5053" s="55">
        <v>39630</v>
      </c>
    </row>
    <row r="5054" spans="1:10" x14ac:dyDescent="0.3">
      <c r="A5054" s="54" t="s">
        <v>4375</v>
      </c>
      <c r="B5054" s="54">
        <v>8608</v>
      </c>
      <c r="C5054" s="56" t="s">
        <v>23</v>
      </c>
      <c r="D5054" s="54" t="s">
        <v>4373</v>
      </c>
      <c r="E5054" s="54">
        <v>113</v>
      </c>
      <c r="F5054" s="54" t="s">
        <v>4195</v>
      </c>
      <c r="G5054" s="54">
        <v>2705285.9580000001</v>
      </c>
      <c r="H5054" s="54">
        <v>1236110.8689999999</v>
      </c>
      <c r="I5054" s="54" t="s">
        <v>21</v>
      </c>
      <c r="J5054" s="55">
        <v>39630</v>
      </c>
    </row>
    <row r="5055" spans="1:10" x14ac:dyDescent="0.3">
      <c r="A5055" s="54" t="s">
        <v>4293</v>
      </c>
      <c r="B5055" s="54">
        <v>8610</v>
      </c>
      <c r="C5055" s="56" t="s">
        <v>23</v>
      </c>
      <c r="D5055" s="54" t="s">
        <v>4293</v>
      </c>
      <c r="E5055" s="54">
        <v>198</v>
      </c>
      <c r="F5055" s="54" t="s">
        <v>4195</v>
      </c>
      <c r="G5055" s="54">
        <v>2697017.0589999999</v>
      </c>
      <c r="H5055" s="54">
        <v>1245448.915</v>
      </c>
      <c r="I5055" s="54" t="s">
        <v>21</v>
      </c>
      <c r="J5055" s="55">
        <v>39630</v>
      </c>
    </row>
    <row r="5056" spans="1:10" x14ac:dyDescent="0.3">
      <c r="A5056" s="54" t="s">
        <v>4372</v>
      </c>
      <c r="B5056" s="54">
        <v>8614</v>
      </c>
      <c r="C5056" s="56" t="s">
        <v>23</v>
      </c>
      <c r="D5056" s="54" t="s">
        <v>4368</v>
      </c>
      <c r="E5056" s="54">
        <v>115</v>
      </c>
      <c r="F5056" s="54" t="s">
        <v>4195</v>
      </c>
      <c r="G5056" s="54">
        <v>2699668.4870000002</v>
      </c>
      <c r="H5056" s="54">
        <v>1241938.024</v>
      </c>
      <c r="I5056" s="54" t="s">
        <v>21</v>
      </c>
      <c r="J5056" s="55">
        <v>39630</v>
      </c>
    </row>
    <row r="5057" spans="1:10" x14ac:dyDescent="0.3">
      <c r="A5057" s="54" t="s">
        <v>4298</v>
      </c>
      <c r="B5057" s="54">
        <v>8614</v>
      </c>
      <c r="C5057" s="56" t="s">
        <v>46</v>
      </c>
      <c r="D5057" s="54" t="s">
        <v>4293</v>
      </c>
      <c r="E5057" s="54">
        <v>198</v>
      </c>
      <c r="F5057" s="54" t="s">
        <v>4195</v>
      </c>
      <c r="G5057" s="54">
        <v>2698878.878</v>
      </c>
      <c r="H5057" s="54">
        <v>1242643.777</v>
      </c>
      <c r="I5057" s="54" t="s">
        <v>21</v>
      </c>
      <c r="J5057" s="55">
        <v>39630</v>
      </c>
    </row>
    <row r="5058" spans="1:10" x14ac:dyDescent="0.3">
      <c r="A5058" s="54" t="s">
        <v>4296</v>
      </c>
      <c r="B5058" s="54">
        <v>8615</v>
      </c>
      <c r="C5058" s="56" t="s">
        <v>46</v>
      </c>
      <c r="D5058" s="54" t="s">
        <v>4293</v>
      </c>
      <c r="E5058" s="54">
        <v>198</v>
      </c>
      <c r="F5058" s="54" t="s">
        <v>4195</v>
      </c>
      <c r="G5058" s="54">
        <v>2697717.0410000002</v>
      </c>
      <c r="H5058" s="54">
        <v>1248122.24</v>
      </c>
      <c r="I5058" s="54" t="s">
        <v>21</v>
      </c>
      <c r="J5058" s="55">
        <v>39630</v>
      </c>
    </row>
    <row r="5059" spans="1:10" x14ac:dyDescent="0.3">
      <c r="A5059" s="54" t="s">
        <v>4297</v>
      </c>
      <c r="B5059" s="54">
        <v>8615</v>
      </c>
      <c r="C5059" s="56" t="s">
        <v>23</v>
      </c>
      <c r="D5059" s="54" t="s">
        <v>4293</v>
      </c>
      <c r="E5059" s="54">
        <v>198</v>
      </c>
      <c r="F5059" s="54" t="s">
        <v>4195</v>
      </c>
      <c r="G5059" s="54">
        <v>2698345.12</v>
      </c>
      <c r="H5059" s="54">
        <v>1246934.031</v>
      </c>
      <c r="I5059" s="54" t="s">
        <v>21</v>
      </c>
      <c r="J5059" s="55">
        <v>39630</v>
      </c>
    </row>
    <row r="5060" spans="1:10" x14ac:dyDescent="0.3">
      <c r="A5060" s="54" t="s">
        <v>4295</v>
      </c>
      <c r="B5060" s="54">
        <v>8616</v>
      </c>
      <c r="C5060" s="56" t="s">
        <v>23</v>
      </c>
      <c r="D5060" s="54" t="s">
        <v>4293</v>
      </c>
      <c r="E5060" s="54">
        <v>198</v>
      </c>
      <c r="F5060" s="54" t="s">
        <v>4195</v>
      </c>
      <c r="G5060" s="54">
        <v>2696134.0240000002</v>
      </c>
      <c r="H5060" s="54">
        <v>1242785.74</v>
      </c>
      <c r="I5060" s="54" t="s">
        <v>21</v>
      </c>
      <c r="J5060" s="55">
        <v>39630</v>
      </c>
    </row>
    <row r="5061" spans="1:10" x14ac:dyDescent="0.3">
      <c r="A5061" s="54" t="s">
        <v>4294</v>
      </c>
      <c r="B5061" s="54">
        <v>8617</v>
      </c>
      <c r="C5061" s="56" t="s">
        <v>23</v>
      </c>
      <c r="D5061" s="54" t="s">
        <v>4368</v>
      </c>
      <c r="E5061" s="54">
        <v>115</v>
      </c>
      <c r="F5061" s="54" t="s">
        <v>4195</v>
      </c>
      <c r="G5061" s="54">
        <v>2698067.7239999999</v>
      </c>
      <c r="H5061" s="54">
        <v>1240667.5819999999</v>
      </c>
      <c r="I5061" s="54" t="s">
        <v>21</v>
      </c>
      <c r="J5061" s="55">
        <v>39630</v>
      </c>
    </row>
    <row r="5062" spans="1:10" x14ac:dyDescent="0.3">
      <c r="A5062" s="54" t="s">
        <v>4294</v>
      </c>
      <c r="B5062" s="54">
        <v>8617</v>
      </c>
      <c r="C5062" s="56" t="s">
        <v>23</v>
      </c>
      <c r="D5062" s="54" t="s">
        <v>4294</v>
      </c>
      <c r="E5062" s="54">
        <v>196</v>
      </c>
      <c r="F5062" s="54" t="s">
        <v>4195</v>
      </c>
      <c r="G5062" s="54">
        <v>2696845.3620000002</v>
      </c>
      <c r="H5062" s="54">
        <v>1240948.9550000001</v>
      </c>
      <c r="I5062" s="54" t="s">
        <v>21</v>
      </c>
      <c r="J5062" s="55">
        <v>39630</v>
      </c>
    </row>
    <row r="5063" spans="1:10" x14ac:dyDescent="0.3">
      <c r="A5063" s="54" t="s">
        <v>4294</v>
      </c>
      <c r="B5063" s="54">
        <v>8617</v>
      </c>
      <c r="C5063" s="56" t="s">
        <v>23</v>
      </c>
      <c r="D5063" s="54" t="s">
        <v>4293</v>
      </c>
      <c r="E5063" s="54">
        <v>198</v>
      </c>
      <c r="F5063" s="54" t="s">
        <v>4195</v>
      </c>
      <c r="G5063" s="54">
        <v>2698050.3420000002</v>
      </c>
      <c r="H5063" s="54">
        <v>1242595.3859999999</v>
      </c>
      <c r="I5063" s="54" t="s">
        <v>21</v>
      </c>
      <c r="J5063" s="55">
        <v>39630</v>
      </c>
    </row>
    <row r="5064" spans="1:10" x14ac:dyDescent="0.3">
      <c r="A5064" s="54" t="s">
        <v>4342</v>
      </c>
      <c r="B5064" s="54">
        <v>8618</v>
      </c>
      <c r="C5064" s="56" t="s">
        <v>23</v>
      </c>
      <c r="D5064" s="54" t="s">
        <v>4344</v>
      </c>
      <c r="E5064" s="54">
        <v>155</v>
      </c>
      <c r="F5064" s="54" t="s">
        <v>4195</v>
      </c>
      <c r="G5064" s="54">
        <v>2696379.4330000002</v>
      </c>
      <c r="H5064" s="54">
        <v>1235751.9550000001</v>
      </c>
      <c r="I5064" s="54" t="s">
        <v>21</v>
      </c>
      <c r="J5064" s="55">
        <v>39630</v>
      </c>
    </row>
    <row r="5065" spans="1:10" x14ac:dyDescent="0.3">
      <c r="A5065" s="54" t="s">
        <v>4342</v>
      </c>
      <c r="B5065" s="54">
        <v>8618</v>
      </c>
      <c r="C5065" s="56" t="s">
        <v>23</v>
      </c>
      <c r="D5065" s="54" t="s">
        <v>4342</v>
      </c>
      <c r="E5065" s="54">
        <v>157</v>
      </c>
      <c r="F5065" s="54" t="s">
        <v>4195</v>
      </c>
      <c r="G5065" s="54">
        <v>2696819.071</v>
      </c>
      <c r="H5065" s="54">
        <v>1236755.4210000001</v>
      </c>
      <c r="I5065" s="54" t="s">
        <v>21</v>
      </c>
      <c r="J5065" s="55">
        <v>39630</v>
      </c>
    </row>
    <row r="5066" spans="1:10" x14ac:dyDescent="0.3">
      <c r="A5066" s="54" t="s">
        <v>4327</v>
      </c>
      <c r="B5066" s="54">
        <v>8620</v>
      </c>
      <c r="C5066" s="56" t="s">
        <v>23</v>
      </c>
      <c r="D5066" s="54" t="s">
        <v>4359</v>
      </c>
      <c r="E5066" s="54">
        <v>121</v>
      </c>
      <c r="F5066" s="54" t="s">
        <v>4195</v>
      </c>
      <c r="G5066" s="54">
        <v>2703484.568</v>
      </c>
      <c r="H5066" s="54">
        <v>1241824.341</v>
      </c>
      <c r="I5066" s="54" t="s">
        <v>21</v>
      </c>
      <c r="J5066" s="55">
        <v>39630</v>
      </c>
    </row>
    <row r="5067" spans="1:10" x14ac:dyDescent="0.3">
      <c r="A5067" s="54" t="s">
        <v>4327</v>
      </c>
      <c r="B5067" s="54">
        <v>8623</v>
      </c>
      <c r="C5067" s="56" t="s">
        <v>23</v>
      </c>
      <c r="D5067" s="54" t="s">
        <v>4359</v>
      </c>
      <c r="E5067" s="54">
        <v>121</v>
      </c>
      <c r="F5067" s="54" t="s">
        <v>4195</v>
      </c>
      <c r="G5067" s="54">
        <v>2704513.5559999999</v>
      </c>
      <c r="H5067" s="54">
        <v>1243287.879</v>
      </c>
      <c r="I5067" s="54" t="s">
        <v>21</v>
      </c>
      <c r="J5067" s="55">
        <v>39630</v>
      </c>
    </row>
    <row r="5068" spans="1:10" x14ac:dyDescent="0.3">
      <c r="A5068" s="54" t="s">
        <v>4327</v>
      </c>
      <c r="B5068" s="54">
        <v>8623</v>
      </c>
      <c r="C5068" s="56" t="s">
        <v>23</v>
      </c>
      <c r="D5068" s="54" t="s">
        <v>4326</v>
      </c>
      <c r="E5068" s="54">
        <v>177</v>
      </c>
      <c r="F5068" s="54" t="s">
        <v>4195</v>
      </c>
      <c r="G5068" s="54">
        <v>2704059.091</v>
      </c>
      <c r="H5068" s="54">
        <v>1243946.9010000001</v>
      </c>
      <c r="I5068" s="54" t="s">
        <v>21</v>
      </c>
      <c r="J5068" s="55">
        <v>39630</v>
      </c>
    </row>
    <row r="5069" spans="1:10" x14ac:dyDescent="0.3">
      <c r="A5069" s="54" t="s">
        <v>4371</v>
      </c>
      <c r="B5069" s="54">
        <v>8624</v>
      </c>
      <c r="C5069" s="56" t="s">
        <v>23</v>
      </c>
      <c r="D5069" s="54" t="s">
        <v>4368</v>
      </c>
      <c r="E5069" s="54">
        <v>115</v>
      </c>
      <c r="F5069" s="54" t="s">
        <v>4195</v>
      </c>
      <c r="G5069" s="54">
        <v>2701589.27</v>
      </c>
      <c r="H5069" s="54">
        <v>1240609.9080000001</v>
      </c>
      <c r="I5069" s="54" t="s">
        <v>21</v>
      </c>
      <c r="J5069" s="55">
        <v>39630</v>
      </c>
    </row>
    <row r="5070" spans="1:10" x14ac:dyDescent="0.3">
      <c r="A5070" s="54" t="s">
        <v>4370</v>
      </c>
      <c r="B5070" s="54">
        <v>8625</v>
      </c>
      <c r="C5070" s="56" t="s">
        <v>23</v>
      </c>
      <c r="D5070" s="54" t="s">
        <v>4368</v>
      </c>
      <c r="E5070" s="54">
        <v>115</v>
      </c>
      <c r="F5070" s="54" t="s">
        <v>4195</v>
      </c>
      <c r="G5070" s="54">
        <v>2699749.5890000002</v>
      </c>
      <c r="H5070" s="54">
        <v>1240085.0689999999</v>
      </c>
      <c r="I5070" s="54" t="s">
        <v>21</v>
      </c>
      <c r="J5070" s="55">
        <v>39630</v>
      </c>
    </row>
    <row r="5071" spans="1:10" x14ac:dyDescent="0.3">
      <c r="A5071" s="54" t="s">
        <v>4369</v>
      </c>
      <c r="B5071" s="54">
        <v>8626</v>
      </c>
      <c r="C5071" s="56" t="s">
        <v>23</v>
      </c>
      <c r="D5071" s="54" t="s">
        <v>4368</v>
      </c>
      <c r="E5071" s="54">
        <v>115</v>
      </c>
      <c r="F5071" s="54" t="s">
        <v>4195</v>
      </c>
      <c r="G5071" s="54">
        <v>2701920.0529999998</v>
      </c>
      <c r="H5071" s="54">
        <v>1238480.564</v>
      </c>
      <c r="I5071" s="54" t="s">
        <v>21</v>
      </c>
      <c r="J5071" s="55">
        <v>39630</v>
      </c>
    </row>
    <row r="5072" spans="1:10" x14ac:dyDescent="0.3">
      <c r="A5072" s="54" t="s">
        <v>4347</v>
      </c>
      <c r="B5072" s="54">
        <v>8627</v>
      </c>
      <c r="C5072" s="56" t="s">
        <v>23</v>
      </c>
      <c r="D5072" s="54" t="s">
        <v>4368</v>
      </c>
      <c r="E5072" s="54">
        <v>115</v>
      </c>
      <c r="F5072" s="54" t="s">
        <v>4195</v>
      </c>
      <c r="G5072" s="54">
        <v>2698215.0630000001</v>
      </c>
      <c r="H5072" s="54">
        <v>1238330.044</v>
      </c>
      <c r="I5072" s="54" t="s">
        <v>21</v>
      </c>
      <c r="J5072" s="55">
        <v>39630</v>
      </c>
    </row>
    <row r="5073" spans="1:10" x14ac:dyDescent="0.3">
      <c r="A5073" s="54" t="s">
        <v>4347</v>
      </c>
      <c r="B5073" s="54">
        <v>8627</v>
      </c>
      <c r="C5073" s="56" t="s">
        <v>23</v>
      </c>
      <c r="D5073" s="54" t="s">
        <v>4347</v>
      </c>
      <c r="E5073" s="54">
        <v>116</v>
      </c>
      <c r="F5073" s="54" t="s">
        <v>4195</v>
      </c>
      <c r="G5073" s="54">
        <v>2700132.054</v>
      </c>
      <c r="H5073" s="54">
        <v>1237273.872</v>
      </c>
      <c r="I5073" s="54" t="s">
        <v>21</v>
      </c>
      <c r="J5073" s="55">
        <v>39630</v>
      </c>
    </row>
    <row r="5074" spans="1:10" x14ac:dyDescent="0.3">
      <c r="A5074" s="54" t="s">
        <v>4347</v>
      </c>
      <c r="B5074" s="54">
        <v>8627</v>
      </c>
      <c r="C5074" s="56" t="s">
        <v>23</v>
      </c>
      <c r="D5074" s="54" t="s">
        <v>4341</v>
      </c>
      <c r="E5074" s="54">
        <v>153</v>
      </c>
      <c r="F5074" s="54" t="s">
        <v>4195</v>
      </c>
      <c r="G5074" s="54">
        <v>2701435.2990000001</v>
      </c>
      <c r="H5074" s="54">
        <v>1235759.7879999999</v>
      </c>
      <c r="I5074" s="54" t="s">
        <v>21</v>
      </c>
      <c r="J5074" s="55">
        <v>39630</v>
      </c>
    </row>
    <row r="5075" spans="1:10" x14ac:dyDescent="0.3">
      <c r="A5075" s="54" t="s">
        <v>2458</v>
      </c>
      <c r="B5075" s="54">
        <v>8630</v>
      </c>
      <c r="C5075" s="56" t="s">
        <v>23</v>
      </c>
      <c r="D5075" s="54" t="s">
        <v>4373</v>
      </c>
      <c r="E5075" s="54">
        <v>113</v>
      </c>
      <c r="F5075" s="54" t="s">
        <v>4195</v>
      </c>
      <c r="G5075" s="54">
        <v>2707134.03</v>
      </c>
      <c r="H5075" s="54">
        <v>1235737.4569999999</v>
      </c>
      <c r="I5075" s="54" t="s">
        <v>21</v>
      </c>
      <c r="J5075" s="55">
        <v>39630</v>
      </c>
    </row>
    <row r="5076" spans="1:10" x14ac:dyDescent="0.3">
      <c r="A5076" s="54" t="s">
        <v>2458</v>
      </c>
      <c r="B5076" s="54">
        <v>8630</v>
      </c>
      <c r="C5076" s="56" t="s">
        <v>23</v>
      </c>
      <c r="D5076" s="54" t="s">
        <v>4364</v>
      </c>
      <c r="E5076" s="54">
        <v>118</v>
      </c>
      <c r="F5076" s="54" t="s">
        <v>4195</v>
      </c>
      <c r="G5076" s="54">
        <v>2707632.2889999999</v>
      </c>
      <c r="H5076" s="54">
        <v>1235101.7790000001</v>
      </c>
      <c r="I5076" s="54" t="s">
        <v>21</v>
      </c>
      <c r="J5076" s="55">
        <v>39630</v>
      </c>
    </row>
    <row r="5077" spans="1:10" x14ac:dyDescent="0.3">
      <c r="A5077" s="54" t="s">
        <v>2458</v>
      </c>
      <c r="B5077" s="54">
        <v>8630</v>
      </c>
      <c r="C5077" s="56" t="s">
        <v>23</v>
      </c>
      <c r="D5077" s="54" t="s">
        <v>2451</v>
      </c>
      <c r="E5077" s="54">
        <v>3340</v>
      </c>
      <c r="F5077" s="54" t="s">
        <v>2344</v>
      </c>
      <c r="G5077" s="54">
        <v>2706890.304</v>
      </c>
      <c r="H5077" s="54">
        <v>1234209.5079999999</v>
      </c>
      <c r="I5077" s="54" t="s">
        <v>21</v>
      </c>
      <c r="J5077" s="55">
        <v>39630</v>
      </c>
    </row>
    <row r="5078" spans="1:10" x14ac:dyDescent="0.3">
      <c r="A5078" s="54" t="s">
        <v>4374</v>
      </c>
      <c r="B5078" s="54">
        <v>8632</v>
      </c>
      <c r="C5078" s="56" t="s">
        <v>23</v>
      </c>
      <c r="D5078" s="54" t="s">
        <v>4373</v>
      </c>
      <c r="E5078" s="54">
        <v>113</v>
      </c>
      <c r="F5078" s="54" t="s">
        <v>4195</v>
      </c>
      <c r="G5078" s="54">
        <v>2706739.88</v>
      </c>
      <c r="H5078" s="54">
        <v>1236217.777</v>
      </c>
      <c r="I5078" s="54" t="s">
        <v>21</v>
      </c>
      <c r="J5078" s="55">
        <v>39630</v>
      </c>
    </row>
    <row r="5079" spans="1:10" x14ac:dyDescent="0.3">
      <c r="A5079" s="54" t="s">
        <v>2457</v>
      </c>
      <c r="B5079" s="54">
        <v>8633</v>
      </c>
      <c r="C5079" s="56" t="s">
        <v>23</v>
      </c>
      <c r="D5079" s="54" t="s">
        <v>4375</v>
      </c>
      <c r="E5079" s="54">
        <v>112</v>
      </c>
      <c r="F5079" s="54" t="s">
        <v>4195</v>
      </c>
      <c r="G5079" s="54">
        <v>2702888.4029999999</v>
      </c>
      <c r="H5079" s="54">
        <v>1235060.392</v>
      </c>
      <c r="I5079" s="54" t="s">
        <v>21</v>
      </c>
      <c r="J5079" s="55">
        <v>39630</v>
      </c>
    </row>
    <row r="5080" spans="1:10" x14ac:dyDescent="0.3">
      <c r="A5080" s="54" t="s">
        <v>2457</v>
      </c>
      <c r="B5080" s="54">
        <v>8633</v>
      </c>
      <c r="C5080" s="56" t="s">
        <v>23</v>
      </c>
      <c r="D5080" s="54" t="s">
        <v>2451</v>
      </c>
      <c r="E5080" s="54">
        <v>3340</v>
      </c>
      <c r="F5080" s="54" t="s">
        <v>2344</v>
      </c>
      <c r="G5080" s="54">
        <v>2704101.1529999999</v>
      </c>
      <c r="H5080" s="54">
        <v>1233916.959</v>
      </c>
      <c r="I5080" s="54" t="s">
        <v>21</v>
      </c>
      <c r="J5080" s="55">
        <v>39630</v>
      </c>
    </row>
    <row r="5081" spans="1:10" x14ac:dyDescent="0.3">
      <c r="A5081" s="54" t="s">
        <v>4341</v>
      </c>
      <c r="B5081" s="54">
        <v>8634</v>
      </c>
      <c r="C5081" s="56" t="s">
        <v>23</v>
      </c>
      <c r="D5081" s="54" t="s">
        <v>4341</v>
      </c>
      <c r="E5081" s="54">
        <v>153</v>
      </c>
      <c r="F5081" s="54" t="s">
        <v>4195</v>
      </c>
      <c r="G5081" s="54">
        <v>2700459.8769999999</v>
      </c>
      <c r="H5081" s="54">
        <v>1234657.8759999999</v>
      </c>
      <c r="I5081" s="54" t="s">
        <v>21</v>
      </c>
      <c r="J5081" s="55">
        <v>39630</v>
      </c>
    </row>
    <row r="5082" spans="1:10" x14ac:dyDescent="0.3">
      <c r="A5082" s="54" t="s">
        <v>4341</v>
      </c>
      <c r="B5082" s="54">
        <v>8634</v>
      </c>
      <c r="C5082" s="56" t="s">
        <v>23</v>
      </c>
      <c r="D5082" s="54" t="s">
        <v>4339</v>
      </c>
      <c r="E5082" s="54">
        <v>158</v>
      </c>
      <c r="F5082" s="54" t="s">
        <v>4195</v>
      </c>
      <c r="G5082" s="54">
        <v>2699702.9730000002</v>
      </c>
      <c r="H5082" s="54">
        <v>1233276.675</v>
      </c>
      <c r="I5082" s="54" t="s">
        <v>21</v>
      </c>
      <c r="J5082" s="55">
        <v>39630</v>
      </c>
    </row>
    <row r="5083" spans="1:10" x14ac:dyDescent="0.3">
      <c r="A5083" s="54" t="s">
        <v>4373</v>
      </c>
      <c r="B5083" s="54">
        <v>8635</v>
      </c>
      <c r="C5083" s="56" t="s">
        <v>23</v>
      </c>
      <c r="D5083" s="54" t="s">
        <v>4373</v>
      </c>
      <c r="E5083" s="54">
        <v>113</v>
      </c>
      <c r="F5083" s="54" t="s">
        <v>4195</v>
      </c>
      <c r="G5083" s="54">
        <v>2708601.7289999998</v>
      </c>
      <c r="H5083" s="54">
        <v>1236992.9450000001</v>
      </c>
      <c r="I5083" s="54" t="s">
        <v>21</v>
      </c>
      <c r="J5083" s="55">
        <v>39630</v>
      </c>
    </row>
    <row r="5084" spans="1:10" x14ac:dyDescent="0.3">
      <c r="A5084" s="54" t="s">
        <v>2445</v>
      </c>
      <c r="B5084" s="54">
        <v>8636</v>
      </c>
      <c r="C5084" s="56" t="s">
        <v>23</v>
      </c>
      <c r="D5084" s="54" t="s">
        <v>4373</v>
      </c>
      <c r="E5084" s="54">
        <v>113</v>
      </c>
      <c r="F5084" s="54" t="s">
        <v>4195</v>
      </c>
      <c r="G5084" s="54">
        <v>2709841.767</v>
      </c>
      <c r="H5084" s="54">
        <v>1236602.1410000001</v>
      </c>
      <c r="I5084" s="54" t="s">
        <v>21</v>
      </c>
      <c r="J5084" s="55">
        <v>39630</v>
      </c>
    </row>
    <row r="5085" spans="1:10" x14ac:dyDescent="0.3">
      <c r="A5085" s="54" t="s">
        <v>2445</v>
      </c>
      <c r="B5085" s="54">
        <v>8636</v>
      </c>
      <c r="C5085" s="56" t="s">
        <v>23</v>
      </c>
      <c r="D5085" s="54" t="s">
        <v>4364</v>
      </c>
      <c r="E5085" s="54">
        <v>118</v>
      </c>
      <c r="F5085" s="54" t="s">
        <v>4195</v>
      </c>
      <c r="G5085" s="54">
        <v>2710868.8259999999</v>
      </c>
      <c r="H5085" s="54">
        <v>1236234.838</v>
      </c>
      <c r="I5085" s="54" t="s">
        <v>21</v>
      </c>
      <c r="J5085" s="55">
        <v>39630</v>
      </c>
    </row>
    <row r="5086" spans="1:10" x14ac:dyDescent="0.3">
      <c r="A5086" s="54" t="s">
        <v>2445</v>
      </c>
      <c r="B5086" s="54">
        <v>8636</v>
      </c>
      <c r="C5086" s="56" t="s">
        <v>23</v>
      </c>
      <c r="D5086" s="54" t="s">
        <v>4361</v>
      </c>
      <c r="E5086" s="54">
        <v>120</v>
      </c>
      <c r="F5086" s="54" t="s">
        <v>4195</v>
      </c>
      <c r="G5086" s="54">
        <v>2712510.5060000001</v>
      </c>
      <c r="H5086" s="54">
        <v>1238014.4509999999</v>
      </c>
      <c r="I5086" s="54" t="s">
        <v>21</v>
      </c>
      <c r="J5086" s="55">
        <v>39630</v>
      </c>
    </row>
    <row r="5087" spans="1:10" x14ac:dyDescent="0.3">
      <c r="A5087" s="54" t="s">
        <v>2445</v>
      </c>
      <c r="B5087" s="54">
        <v>8636</v>
      </c>
      <c r="C5087" s="56" t="s">
        <v>23</v>
      </c>
      <c r="D5087" s="54" t="s">
        <v>2435</v>
      </c>
      <c r="E5087" s="54">
        <v>3342</v>
      </c>
      <c r="F5087" s="54" t="s">
        <v>2344</v>
      </c>
      <c r="G5087" s="54">
        <v>2714299.2</v>
      </c>
      <c r="H5087" s="54">
        <v>1238439.3</v>
      </c>
      <c r="I5087" s="54" t="s">
        <v>21</v>
      </c>
      <c r="J5087" s="55">
        <v>39630</v>
      </c>
    </row>
    <row r="5088" spans="1:10" x14ac:dyDescent="0.3">
      <c r="A5088" s="54" t="s">
        <v>2444</v>
      </c>
      <c r="B5088" s="54">
        <v>8637</v>
      </c>
      <c r="C5088" s="56" t="s">
        <v>23</v>
      </c>
      <c r="D5088" s="54" t="s">
        <v>4361</v>
      </c>
      <c r="E5088" s="54">
        <v>120</v>
      </c>
      <c r="F5088" s="54" t="s">
        <v>4195</v>
      </c>
      <c r="G5088" s="54">
        <v>2712841.4479999999</v>
      </c>
      <c r="H5088" s="54">
        <v>1236176.29</v>
      </c>
      <c r="I5088" s="54" t="s">
        <v>21</v>
      </c>
      <c r="J5088" s="55">
        <v>39630</v>
      </c>
    </row>
    <row r="5089" spans="1:10" x14ac:dyDescent="0.3">
      <c r="A5089" s="54" t="s">
        <v>2444</v>
      </c>
      <c r="B5089" s="54">
        <v>8637</v>
      </c>
      <c r="C5089" s="56" t="s">
        <v>23</v>
      </c>
      <c r="D5089" s="54" t="s">
        <v>2435</v>
      </c>
      <c r="E5089" s="54">
        <v>3342</v>
      </c>
      <c r="F5089" s="54" t="s">
        <v>2344</v>
      </c>
      <c r="G5089" s="54">
        <v>2713604.682</v>
      </c>
      <c r="H5089" s="54">
        <v>1235612.6769999999</v>
      </c>
      <c r="I5089" s="54" t="s">
        <v>21</v>
      </c>
      <c r="J5089" s="55">
        <v>39630</v>
      </c>
    </row>
    <row r="5090" spans="1:10" x14ac:dyDescent="0.3">
      <c r="A5090" s="54" t="s">
        <v>2443</v>
      </c>
      <c r="B5090" s="54">
        <v>8638</v>
      </c>
      <c r="C5090" s="56" t="s">
        <v>23</v>
      </c>
      <c r="D5090" s="54" t="s">
        <v>2435</v>
      </c>
      <c r="E5090" s="54">
        <v>3342</v>
      </c>
      <c r="F5090" s="54" t="s">
        <v>2344</v>
      </c>
      <c r="G5090" s="54">
        <v>2716463.7590000001</v>
      </c>
      <c r="H5090" s="54">
        <v>1239154.2150000001</v>
      </c>
      <c r="I5090" s="54" t="s">
        <v>21</v>
      </c>
      <c r="J5090" s="55">
        <v>39630</v>
      </c>
    </row>
    <row r="5091" spans="1:10" x14ac:dyDescent="0.3">
      <c r="A5091" s="54" t="s">
        <v>3404</v>
      </c>
      <c r="B5091" s="54">
        <v>8640</v>
      </c>
      <c r="C5091" s="56" t="s">
        <v>44</v>
      </c>
      <c r="D5091" s="54" t="s">
        <v>3401</v>
      </c>
      <c r="E5091" s="54">
        <v>1322</v>
      </c>
      <c r="F5091" s="54" t="s">
        <v>3350</v>
      </c>
      <c r="G5091" s="54">
        <v>2702929.4580000001</v>
      </c>
      <c r="H5091" s="54">
        <v>1230040.6939999999</v>
      </c>
      <c r="I5091" s="54" t="s">
        <v>21</v>
      </c>
      <c r="J5091" s="55">
        <v>39630</v>
      </c>
    </row>
    <row r="5092" spans="1:10" x14ac:dyDescent="0.3">
      <c r="A5092" s="54" t="s">
        <v>2456</v>
      </c>
      <c r="B5092" s="54">
        <v>8640</v>
      </c>
      <c r="C5092" s="56" t="s">
        <v>23</v>
      </c>
      <c r="D5092" s="54" t="s">
        <v>2451</v>
      </c>
      <c r="E5092" s="54">
        <v>3340</v>
      </c>
      <c r="F5092" s="54" t="s">
        <v>2344</v>
      </c>
      <c r="G5092" s="54">
        <v>2704939.4789999998</v>
      </c>
      <c r="H5092" s="54">
        <v>1231695.5020000001</v>
      </c>
      <c r="I5092" s="54" t="s">
        <v>21</v>
      </c>
      <c r="J5092" s="55">
        <v>39630</v>
      </c>
    </row>
    <row r="5093" spans="1:10" x14ac:dyDescent="0.3">
      <c r="A5093" s="54" t="s">
        <v>2455</v>
      </c>
      <c r="B5093" s="54">
        <v>8645</v>
      </c>
      <c r="C5093" s="56" t="s">
        <v>23</v>
      </c>
      <c r="D5093" s="54" t="s">
        <v>2451</v>
      </c>
      <c r="E5093" s="54">
        <v>3340</v>
      </c>
      <c r="F5093" s="54" t="s">
        <v>2344</v>
      </c>
      <c r="G5093" s="54">
        <v>2707033.4360000002</v>
      </c>
      <c r="H5093" s="54">
        <v>1232292.1740000001</v>
      </c>
      <c r="I5093" s="54" t="s">
        <v>21</v>
      </c>
      <c r="J5093" s="55">
        <v>39630</v>
      </c>
    </row>
    <row r="5094" spans="1:10" x14ac:dyDescent="0.3">
      <c r="A5094" s="54" t="s">
        <v>2454</v>
      </c>
      <c r="B5094" s="54">
        <v>8646</v>
      </c>
      <c r="C5094" s="56" t="s">
        <v>23</v>
      </c>
      <c r="D5094" s="54" t="s">
        <v>2451</v>
      </c>
      <c r="E5094" s="54">
        <v>3340</v>
      </c>
      <c r="F5094" s="54" t="s">
        <v>2344</v>
      </c>
      <c r="G5094" s="54">
        <v>2709560.3420000002</v>
      </c>
      <c r="H5094" s="54">
        <v>1231994.105</v>
      </c>
      <c r="I5094" s="54" t="s">
        <v>21</v>
      </c>
      <c r="J5094" s="55">
        <v>39630</v>
      </c>
    </row>
    <row r="5095" spans="1:10" x14ac:dyDescent="0.3">
      <c r="A5095" s="54" t="s">
        <v>4346</v>
      </c>
      <c r="B5095" s="54">
        <v>8700</v>
      </c>
      <c r="C5095" s="56" t="s">
        <v>23</v>
      </c>
      <c r="D5095" s="54" t="s">
        <v>4345</v>
      </c>
      <c r="E5095" s="54">
        <v>154</v>
      </c>
      <c r="F5095" s="54" t="s">
        <v>4195</v>
      </c>
      <c r="G5095" s="54">
        <v>2687511.44</v>
      </c>
      <c r="H5095" s="54">
        <v>1241820.29</v>
      </c>
      <c r="I5095" s="54" t="s">
        <v>21</v>
      </c>
      <c r="J5095" s="55">
        <v>39630</v>
      </c>
    </row>
    <row r="5096" spans="1:10" x14ac:dyDescent="0.3">
      <c r="A5096" s="54" t="s">
        <v>4336</v>
      </c>
      <c r="B5096" s="54">
        <v>8702</v>
      </c>
      <c r="C5096" s="56" t="s">
        <v>23</v>
      </c>
      <c r="D5096" s="54" t="s">
        <v>4336</v>
      </c>
      <c r="E5096" s="54">
        <v>161</v>
      </c>
      <c r="F5096" s="54" t="s">
        <v>4195</v>
      </c>
      <c r="G5096" s="54">
        <v>2686304.449</v>
      </c>
      <c r="H5096" s="54">
        <v>1244037.82</v>
      </c>
      <c r="I5096" s="54" t="s">
        <v>21</v>
      </c>
      <c r="J5096" s="55">
        <v>39630</v>
      </c>
    </row>
    <row r="5097" spans="1:10" x14ac:dyDescent="0.3">
      <c r="A5097" s="54" t="s">
        <v>4349</v>
      </c>
      <c r="B5097" s="54">
        <v>8703</v>
      </c>
      <c r="C5097" s="56" t="s">
        <v>23</v>
      </c>
      <c r="D5097" s="54" t="s">
        <v>4350</v>
      </c>
      <c r="E5097" s="54">
        <v>151</v>
      </c>
      <c r="F5097" s="54" t="s">
        <v>4195</v>
      </c>
      <c r="G5097" s="54">
        <v>2687764.736</v>
      </c>
      <c r="H5097" s="54">
        <v>1239883.122</v>
      </c>
      <c r="I5097" s="54" t="s">
        <v>21</v>
      </c>
      <c r="J5097" s="55">
        <v>39630</v>
      </c>
    </row>
    <row r="5098" spans="1:10" x14ac:dyDescent="0.3">
      <c r="A5098" s="54" t="s">
        <v>4349</v>
      </c>
      <c r="B5098" s="54">
        <v>8703</v>
      </c>
      <c r="C5098" s="56" t="s">
        <v>23</v>
      </c>
      <c r="D5098" s="54" t="s">
        <v>4348</v>
      </c>
      <c r="E5098" s="54">
        <v>152</v>
      </c>
      <c r="F5098" s="54" t="s">
        <v>4195</v>
      </c>
      <c r="G5098" s="54">
        <v>2688150.0380000002</v>
      </c>
      <c r="H5098" s="54">
        <v>1238743.4979999999</v>
      </c>
      <c r="I5098" s="54" t="s">
        <v>21</v>
      </c>
      <c r="J5098" s="55">
        <v>39630</v>
      </c>
    </row>
    <row r="5099" spans="1:10" x14ac:dyDescent="0.3">
      <c r="A5099" s="54" t="s">
        <v>4348</v>
      </c>
      <c r="B5099" s="54">
        <v>8704</v>
      </c>
      <c r="C5099" s="56" t="s">
        <v>23</v>
      </c>
      <c r="D5099" s="54" t="s">
        <v>4348</v>
      </c>
      <c r="E5099" s="54">
        <v>152</v>
      </c>
      <c r="F5099" s="54" t="s">
        <v>4195</v>
      </c>
      <c r="G5099" s="54">
        <v>2690048.95</v>
      </c>
      <c r="H5099" s="54">
        <v>1239116.0519999999</v>
      </c>
      <c r="I5099" s="54" t="s">
        <v>21</v>
      </c>
      <c r="J5099" s="55">
        <v>39630</v>
      </c>
    </row>
    <row r="5100" spans="1:10" x14ac:dyDescent="0.3">
      <c r="A5100" s="54" t="s">
        <v>4343</v>
      </c>
      <c r="B5100" s="54">
        <v>8706</v>
      </c>
      <c r="C5100" s="56" t="s">
        <v>23</v>
      </c>
      <c r="D5100" s="54" t="s">
        <v>4343</v>
      </c>
      <c r="E5100" s="54">
        <v>156</v>
      </c>
      <c r="F5100" s="54" t="s">
        <v>4195</v>
      </c>
      <c r="G5100" s="54">
        <v>2691346.949</v>
      </c>
      <c r="H5100" s="54">
        <v>1237431.811</v>
      </c>
      <c r="I5100" s="54" t="s">
        <v>21</v>
      </c>
      <c r="J5100" s="55">
        <v>39630</v>
      </c>
    </row>
    <row r="5101" spans="1:10" x14ac:dyDescent="0.3">
      <c r="A5101" s="54" t="s">
        <v>4338</v>
      </c>
      <c r="B5101" s="54">
        <v>8707</v>
      </c>
      <c r="C5101" s="56" t="s">
        <v>23</v>
      </c>
      <c r="D5101" s="54" t="s">
        <v>4338</v>
      </c>
      <c r="E5101" s="54">
        <v>159</v>
      </c>
      <c r="F5101" s="54" t="s">
        <v>4195</v>
      </c>
      <c r="G5101" s="54">
        <v>2694105.01</v>
      </c>
      <c r="H5101" s="54">
        <v>1236334.4269999999</v>
      </c>
      <c r="I5101" s="54" t="s">
        <v>21</v>
      </c>
      <c r="J5101" s="55">
        <v>39630</v>
      </c>
    </row>
    <row r="5102" spans="1:10" x14ac:dyDescent="0.3">
      <c r="A5102" s="54" t="s">
        <v>4344</v>
      </c>
      <c r="B5102" s="54">
        <v>8708</v>
      </c>
      <c r="C5102" s="56" t="s">
        <v>23</v>
      </c>
      <c r="D5102" s="54" t="s">
        <v>4344</v>
      </c>
      <c r="E5102" s="54">
        <v>155</v>
      </c>
      <c r="F5102" s="54" t="s">
        <v>4195</v>
      </c>
      <c r="G5102" s="54">
        <v>2695220.9840000002</v>
      </c>
      <c r="H5102" s="54">
        <v>1235237.8259999999</v>
      </c>
      <c r="I5102" s="54" t="s">
        <v>21</v>
      </c>
      <c r="J5102" s="55">
        <v>39630</v>
      </c>
    </row>
    <row r="5103" spans="1:10" x14ac:dyDescent="0.3">
      <c r="A5103" s="54" t="s">
        <v>4339</v>
      </c>
      <c r="B5103" s="54">
        <v>8712</v>
      </c>
      <c r="C5103" s="56" t="s">
        <v>23</v>
      </c>
      <c r="D5103" s="54" t="s">
        <v>4339</v>
      </c>
      <c r="E5103" s="54">
        <v>158</v>
      </c>
      <c r="F5103" s="54" t="s">
        <v>4195</v>
      </c>
      <c r="G5103" s="54">
        <v>2697666.7930000001</v>
      </c>
      <c r="H5103" s="54">
        <v>1233951.588</v>
      </c>
      <c r="I5103" s="54" t="s">
        <v>21</v>
      </c>
      <c r="J5103" s="55">
        <v>39630</v>
      </c>
    </row>
    <row r="5104" spans="1:10" x14ac:dyDescent="0.3">
      <c r="A5104" s="54" t="s">
        <v>4340</v>
      </c>
      <c r="B5104" s="54">
        <v>8713</v>
      </c>
      <c r="C5104" s="56" t="s">
        <v>23</v>
      </c>
      <c r="D5104" s="54" t="s">
        <v>4339</v>
      </c>
      <c r="E5104" s="54">
        <v>158</v>
      </c>
      <c r="F5104" s="54" t="s">
        <v>4195</v>
      </c>
      <c r="G5104" s="54">
        <v>2699856.2089999998</v>
      </c>
      <c r="H5104" s="54">
        <v>1232725.5819999999</v>
      </c>
      <c r="I5104" s="54" t="s">
        <v>21</v>
      </c>
      <c r="J5104" s="55">
        <v>39630</v>
      </c>
    </row>
    <row r="5105" spans="1:10" x14ac:dyDescent="0.3">
      <c r="A5105" s="54" t="s">
        <v>2453</v>
      </c>
      <c r="B5105" s="54">
        <v>8714</v>
      </c>
      <c r="C5105" s="56" t="s">
        <v>23</v>
      </c>
      <c r="D5105" s="54" t="s">
        <v>4341</v>
      </c>
      <c r="E5105" s="54">
        <v>153</v>
      </c>
      <c r="F5105" s="54" t="s">
        <v>4195</v>
      </c>
      <c r="G5105" s="54">
        <v>2701975.5350000001</v>
      </c>
      <c r="H5105" s="54">
        <v>1233176.21</v>
      </c>
      <c r="I5105" s="54" t="s">
        <v>21</v>
      </c>
      <c r="J5105" s="55">
        <v>39630</v>
      </c>
    </row>
    <row r="5106" spans="1:10" x14ac:dyDescent="0.3">
      <c r="A5106" s="54" t="s">
        <v>2453</v>
      </c>
      <c r="B5106" s="54">
        <v>8714</v>
      </c>
      <c r="C5106" s="56" t="s">
        <v>23</v>
      </c>
      <c r="D5106" s="54" t="s">
        <v>2451</v>
      </c>
      <c r="E5106" s="54">
        <v>3340</v>
      </c>
      <c r="F5106" s="54" t="s">
        <v>2344</v>
      </c>
      <c r="G5106" s="54">
        <v>2703391.344</v>
      </c>
      <c r="H5106" s="54">
        <v>1233750.8430000001</v>
      </c>
      <c r="I5106" s="54" t="s">
        <v>21</v>
      </c>
      <c r="J5106" s="55">
        <v>39630</v>
      </c>
    </row>
    <row r="5107" spans="1:10" x14ac:dyDescent="0.3">
      <c r="A5107" s="54" t="s">
        <v>2452</v>
      </c>
      <c r="B5107" s="54">
        <v>8715</v>
      </c>
      <c r="C5107" s="56" t="s">
        <v>23</v>
      </c>
      <c r="D5107" s="54" t="s">
        <v>2451</v>
      </c>
      <c r="E5107" s="54">
        <v>3340</v>
      </c>
      <c r="F5107" s="54" t="s">
        <v>2344</v>
      </c>
      <c r="G5107" s="54">
        <v>2710358.6609999998</v>
      </c>
      <c r="H5107" s="54">
        <v>1231368.7520000001</v>
      </c>
      <c r="I5107" s="54" t="s">
        <v>21</v>
      </c>
      <c r="J5107" s="55">
        <v>39630</v>
      </c>
    </row>
    <row r="5108" spans="1:10" x14ac:dyDescent="0.3">
      <c r="A5108" s="54" t="s">
        <v>2459</v>
      </c>
      <c r="B5108" s="54">
        <v>8716</v>
      </c>
      <c r="C5108" s="56" t="s">
        <v>23</v>
      </c>
      <c r="D5108" s="54" t="s">
        <v>2459</v>
      </c>
      <c r="E5108" s="54">
        <v>3338</v>
      </c>
      <c r="F5108" s="54" t="s">
        <v>2344</v>
      </c>
      <c r="G5108" s="54">
        <v>2713628.3160000001</v>
      </c>
      <c r="H5108" s="54">
        <v>1231645.257</v>
      </c>
      <c r="I5108" s="54" t="s">
        <v>21</v>
      </c>
      <c r="J5108" s="55">
        <v>39630</v>
      </c>
    </row>
    <row r="5109" spans="1:10" x14ac:dyDescent="0.3">
      <c r="A5109" s="54" t="s">
        <v>2459</v>
      </c>
      <c r="B5109" s="54">
        <v>8716</v>
      </c>
      <c r="C5109" s="56" t="s">
        <v>23</v>
      </c>
      <c r="D5109" s="54" t="s">
        <v>2449</v>
      </c>
      <c r="E5109" s="54">
        <v>3339</v>
      </c>
      <c r="F5109" s="54" t="s">
        <v>2344</v>
      </c>
      <c r="G5109" s="54">
        <v>2715275.1159999999</v>
      </c>
      <c r="H5109" s="54">
        <v>1231956.392</v>
      </c>
      <c r="I5109" s="54" t="s">
        <v>21</v>
      </c>
      <c r="J5109" s="55">
        <v>39630</v>
      </c>
    </row>
    <row r="5110" spans="1:10" x14ac:dyDescent="0.3">
      <c r="A5110" s="54" t="s">
        <v>2466</v>
      </c>
      <c r="B5110" s="54">
        <v>8717</v>
      </c>
      <c r="C5110" s="56" t="s">
        <v>23</v>
      </c>
      <c r="D5110" s="54" t="s">
        <v>2467</v>
      </c>
      <c r="E5110" s="54">
        <v>3312</v>
      </c>
      <c r="F5110" s="54" t="s">
        <v>2344</v>
      </c>
      <c r="G5110" s="54">
        <v>2718016.96</v>
      </c>
      <c r="H5110" s="54">
        <v>1228002.9990000001</v>
      </c>
      <c r="I5110" s="54" t="s">
        <v>21</v>
      </c>
      <c r="J5110" s="55">
        <v>39630</v>
      </c>
    </row>
    <row r="5111" spans="1:10" x14ac:dyDescent="0.3">
      <c r="A5111" s="54" t="s">
        <v>2466</v>
      </c>
      <c r="B5111" s="54">
        <v>8717</v>
      </c>
      <c r="C5111" s="56" t="s">
        <v>23</v>
      </c>
      <c r="D5111" s="54" t="s">
        <v>2465</v>
      </c>
      <c r="E5111" s="54">
        <v>3313</v>
      </c>
      <c r="F5111" s="54" t="s">
        <v>2344</v>
      </c>
      <c r="G5111" s="54">
        <v>2718767.588</v>
      </c>
      <c r="H5111" s="54">
        <v>1229625.058</v>
      </c>
      <c r="I5111" s="54" t="s">
        <v>21</v>
      </c>
      <c r="J5111" s="55">
        <v>39630</v>
      </c>
    </row>
    <row r="5112" spans="1:10" x14ac:dyDescent="0.3">
      <c r="A5112" s="54" t="s">
        <v>2461</v>
      </c>
      <c r="B5112" s="54">
        <v>8718</v>
      </c>
      <c r="C5112" s="56" t="s">
        <v>23</v>
      </c>
      <c r="D5112" s="54" t="s">
        <v>2461</v>
      </c>
      <c r="E5112" s="54">
        <v>3315</v>
      </c>
      <c r="F5112" s="54" t="s">
        <v>2344</v>
      </c>
      <c r="G5112" s="54">
        <v>2723179.0469999998</v>
      </c>
      <c r="H5112" s="54">
        <v>1224348.6640000001</v>
      </c>
      <c r="I5112" s="54" t="s">
        <v>21</v>
      </c>
      <c r="J5112" s="55">
        <v>39630</v>
      </c>
    </row>
    <row r="5113" spans="1:10" x14ac:dyDescent="0.3">
      <c r="A5113" s="54" t="s">
        <v>2465</v>
      </c>
      <c r="B5113" s="54">
        <v>8722</v>
      </c>
      <c r="C5113" s="56" t="s">
        <v>23</v>
      </c>
      <c r="D5113" s="54" t="s">
        <v>2465</v>
      </c>
      <c r="E5113" s="54">
        <v>3313</v>
      </c>
      <c r="F5113" s="54" t="s">
        <v>2344</v>
      </c>
      <c r="G5113" s="54">
        <v>2720077.6639999999</v>
      </c>
      <c r="H5113" s="54">
        <v>1229855.287</v>
      </c>
      <c r="I5113" s="54" t="s">
        <v>21</v>
      </c>
      <c r="J5113" s="55">
        <v>39630</v>
      </c>
    </row>
    <row r="5114" spans="1:10" x14ac:dyDescent="0.3">
      <c r="A5114" s="54" t="s">
        <v>2465</v>
      </c>
      <c r="B5114" s="54">
        <v>8722</v>
      </c>
      <c r="C5114" s="56" t="s">
        <v>23</v>
      </c>
      <c r="D5114" s="54" t="s">
        <v>2461</v>
      </c>
      <c r="E5114" s="54">
        <v>3315</v>
      </c>
      <c r="F5114" s="54" t="s">
        <v>2344</v>
      </c>
      <c r="G5114" s="54">
        <v>2722271.2510000002</v>
      </c>
      <c r="H5114" s="54">
        <v>1229175.148</v>
      </c>
      <c r="I5114" s="54" t="s">
        <v>21</v>
      </c>
      <c r="J5114" s="55">
        <v>39630</v>
      </c>
    </row>
    <row r="5115" spans="1:10" x14ac:dyDescent="0.3">
      <c r="A5115" s="54" t="s">
        <v>2463</v>
      </c>
      <c r="B5115" s="54">
        <v>8723</v>
      </c>
      <c r="C5115" s="56" t="s">
        <v>46</v>
      </c>
      <c r="D5115" s="54" t="s">
        <v>2461</v>
      </c>
      <c r="E5115" s="54">
        <v>3315</v>
      </c>
      <c r="F5115" s="54" t="s">
        <v>2344</v>
      </c>
      <c r="G5115" s="54">
        <v>2722245.2749999999</v>
      </c>
      <c r="H5115" s="54">
        <v>1228628.872</v>
      </c>
      <c r="I5115" s="54" t="s">
        <v>21</v>
      </c>
      <c r="J5115" s="55">
        <v>40360</v>
      </c>
    </row>
    <row r="5116" spans="1:10" x14ac:dyDescent="0.3">
      <c r="A5116" s="54" t="s">
        <v>2464</v>
      </c>
      <c r="B5116" s="54">
        <v>8723</v>
      </c>
      <c r="C5116" s="56" t="s">
        <v>23</v>
      </c>
      <c r="D5116" s="54" t="s">
        <v>2461</v>
      </c>
      <c r="E5116" s="54">
        <v>3315</v>
      </c>
      <c r="F5116" s="54" t="s">
        <v>2344</v>
      </c>
      <c r="G5116" s="54">
        <v>2723582.912</v>
      </c>
      <c r="H5116" s="54">
        <v>1227388.017</v>
      </c>
      <c r="I5116" s="54" t="s">
        <v>21</v>
      </c>
      <c r="J5116" s="55">
        <v>39630</v>
      </c>
    </row>
    <row r="5117" spans="1:10" x14ac:dyDescent="0.3">
      <c r="A5117" s="54" t="s">
        <v>2450</v>
      </c>
      <c r="B5117" s="54">
        <v>8725</v>
      </c>
      <c r="C5117" s="56" t="s">
        <v>23</v>
      </c>
      <c r="D5117" s="54" t="s">
        <v>2446</v>
      </c>
      <c r="E5117" s="54">
        <v>3341</v>
      </c>
      <c r="F5117" s="54" t="s">
        <v>2344</v>
      </c>
      <c r="G5117" s="54">
        <v>2718018.8229999999</v>
      </c>
      <c r="H5117" s="54">
        <v>1233506.8659999999</v>
      </c>
      <c r="I5117" s="54" t="s">
        <v>21</v>
      </c>
      <c r="J5117" s="55">
        <v>39630</v>
      </c>
    </row>
    <row r="5118" spans="1:10" x14ac:dyDescent="0.3">
      <c r="A5118" s="54" t="s">
        <v>2442</v>
      </c>
      <c r="B5118" s="54">
        <v>8725</v>
      </c>
      <c r="C5118" s="56" t="s">
        <v>46</v>
      </c>
      <c r="D5118" s="54" t="s">
        <v>2446</v>
      </c>
      <c r="E5118" s="54">
        <v>3341</v>
      </c>
      <c r="F5118" s="54" t="s">
        <v>2344</v>
      </c>
      <c r="G5118" s="54">
        <v>2718441.267</v>
      </c>
      <c r="H5118" s="54">
        <v>1235064.537</v>
      </c>
      <c r="I5118" s="54" t="s">
        <v>21</v>
      </c>
      <c r="J5118" s="55">
        <v>39630</v>
      </c>
    </row>
    <row r="5119" spans="1:10" x14ac:dyDescent="0.3">
      <c r="A5119" s="54" t="s">
        <v>2442</v>
      </c>
      <c r="B5119" s="54">
        <v>8725</v>
      </c>
      <c r="C5119" s="56" t="s">
        <v>46</v>
      </c>
      <c r="D5119" s="54" t="s">
        <v>2435</v>
      </c>
      <c r="E5119" s="54">
        <v>3342</v>
      </c>
      <c r="F5119" s="54" t="s">
        <v>2344</v>
      </c>
      <c r="G5119" s="54">
        <v>2717914.659</v>
      </c>
      <c r="H5119" s="54">
        <v>1234443.7</v>
      </c>
      <c r="I5119" s="54" t="s">
        <v>21</v>
      </c>
      <c r="J5119" s="55">
        <v>39630</v>
      </c>
    </row>
    <row r="5120" spans="1:10" x14ac:dyDescent="0.3">
      <c r="A5120" s="54" t="s">
        <v>2425</v>
      </c>
      <c r="B5120" s="54">
        <v>8726</v>
      </c>
      <c r="C5120" s="56" t="s">
        <v>23</v>
      </c>
      <c r="D5120" s="54" t="s">
        <v>2446</v>
      </c>
      <c r="E5120" s="54">
        <v>3341</v>
      </c>
      <c r="F5120" s="54" t="s">
        <v>2344</v>
      </c>
      <c r="G5120" s="54">
        <v>2720947.3259999999</v>
      </c>
      <c r="H5120" s="54">
        <v>1235056.1939999999</v>
      </c>
      <c r="I5120" s="54" t="s">
        <v>21</v>
      </c>
      <c r="J5120" s="55">
        <v>39630</v>
      </c>
    </row>
    <row r="5121" spans="1:10" x14ac:dyDescent="0.3">
      <c r="A5121" s="54" t="s">
        <v>2425</v>
      </c>
      <c r="B5121" s="54">
        <v>8726</v>
      </c>
      <c r="C5121" s="56" t="s">
        <v>23</v>
      </c>
      <c r="D5121" s="54" t="s">
        <v>2390</v>
      </c>
      <c r="E5121" s="54">
        <v>3379</v>
      </c>
      <c r="F5121" s="54" t="s">
        <v>2344</v>
      </c>
      <c r="G5121" s="54">
        <v>2721984.4840000002</v>
      </c>
      <c r="H5121" s="54">
        <v>1235706.534</v>
      </c>
      <c r="I5121" s="54" t="s">
        <v>21</v>
      </c>
      <c r="J5121" s="55">
        <v>39630</v>
      </c>
    </row>
    <row r="5122" spans="1:10" x14ac:dyDescent="0.3">
      <c r="A5122" s="54" t="s">
        <v>2441</v>
      </c>
      <c r="B5122" s="54">
        <v>8727</v>
      </c>
      <c r="C5122" s="56" t="s">
        <v>23</v>
      </c>
      <c r="D5122" s="54" t="s">
        <v>2435</v>
      </c>
      <c r="E5122" s="54">
        <v>3342</v>
      </c>
      <c r="F5122" s="54" t="s">
        <v>2344</v>
      </c>
      <c r="G5122" s="54">
        <v>2719827.0869999998</v>
      </c>
      <c r="H5122" s="54">
        <v>1237028.6569999999</v>
      </c>
      <c r="I5122" s="54" t="s">
        <v>21</v>
      </c>
      <c r="J5122" s="55">
        <v>39630</v>
      </c>
    </row>
    <row r="5123" spans="1:10" x14ac:dyDescent="0.3">
      <c r="A5123" s="54" t="s">
        <v>2449</v>
      </c>
      <c r="B5123" s="54">
        <v>8730</v>
      </c>
      <c r="C5123" s="56" t="s">
        <v>23</v>
      </c>
      <c r="D5123" s="54" t="s">
        <v>3385</v>
      </c>
      <c r="E5123" s="54">
        <v>1347</v>
      </c>
      <c r="F5123" s="54" t="s">
        <v>3350</v>
      </c>
      <c r="G5123" s="54">
        <v>2715915.2650000001</v>
      </c>
      <c r="H5123" s="54">
        <v>1230332.44</v>
      </c>
      <c r="I5123" s="54" t="s">
        <v>21</v>
      </c>
      <c r="J5123" s="55">
        <v>39630</v>
      </c>
    </row>
    <row r="5124" spans="1:10" x14ac:dyDescent="0.3">
      <c r="A5124" s="54" t="s">
        <v>2449</v>
      </c>
      <c r="B5124" s="54">
        <v>8730</v>
      </c>
      <c r="C5124" s="56" t="s">
        <v>23</v>
      </c>
      <c r="D5124" s="54" t="s">
        <v>2459</v>
      </c>
      <c r="E5124" s="54">
        <v>3338</v>
      </c>
      <c r="F5124" s="54" t="s">
        <v>2344</v>
      </c>
      <c r="G5124" s="54">
        <v>2714908.5070000002</v>
      </c>
      <c r="H5124" s="54">
        <v>1232485.8489999999</v>
      </c>
      <c r="I5124" s="54" t="s">
        <v>21</v>
      </c>
      <c r="J5124" s="55">
        <v>39630</v>
      </c>
    </row>
    <row r="5125" spans="1:10" x14ac:dyDescent="0.3">
      <c r="A5125" s="54" t="s">
        <v>2449</v>
      </c>
      <c r="B5125" s="54">
        <v>8730</v>
      </c>
      <c r="C5125" s="56" t="s">
        <v>23</v>
      </c>
      <c r="D5125" s="54" t="s">
        <v>2449</v>
      </c>
      <c r="E5125" s="54">
        <v>3339</v>
      </c>
      <c r="F5125" s="54" t="s">
        <v>2344</v>
      </c>
      <c r="G5125" s="54">
        <v>2716905.6510000001</v>
      </c>
      <c r="H5125" s="54">
        <v>1231772.696</v>
      </c>
      <c r="I5125" s="54" t="s">
        <v>21</v>
      </c>
      <c r="J5125" s="55">
        <v>39630</v>
      </c>
    </row>
    <row r="5126" spans="1:10" x14ac:dyDescent="0.3">
      <c r="A5126" s="54" t="s">
        <v>2449</v>
      </c>
      <c r="B5126" s="54">
        <v>8730</v>
      </c>
      <c r="C5126" s="56" t="s">
        <v>23</v>
      </c>
      <c r="D5126" s="54" t="s">
        <v>2446</v>
      </c>
      <c r="E5126" s="54">
        <v>3341</v>
      </c>
      <c r="F5126" s="54" t="s">
        <v>2344</v>
      </c>
      <c r="G5126" s="54">
        <v>2718661.912</v>
      </c>
      <c r="H5126" s="54">
        <v>1232155.828</v>
      </c>
      <c r="I5126" s="54" t="s">
        <v>21</v>
      </c>
      <c r="J5126" s="55">
        <v>39630</v>
      </c>
    </row>
    <row r="5127" spans="1:10" x14ac:dyDescent="0.3">
      <c r="A5127" s="54" t="s">
        <v>2440</v>
      </c>
      <c r="B5127" s="54">
        <v>8732</v>
      </c>
      <c r="C5127" s="56" t="s">
        <v>23</v>
      </c>
      <c r="D5127" s="54" t="s">
        <v>2435</v>
      </c>
      <c r="E5127" s="54">
        <v>3342</v>
      </c>
      <c r="F5127" s="54" t="s">
        <v>2344</v>
      </c>
      <c r="G5127" s="54">
        <v>2714174.4070000001</v>
      </c>
      <c r="H5127" s="54">
        <v>1233649.4850000001</v>
      </c>
      <c r="I5127" s="54" t="s">
        <v>21</v>
      </c>
      <c r="J5127" s="55">
        <v>39630</v>
      </c>
    </row>
    <row r="5128" spans="1:10" x14ac:dyDescent="0.3">
      <c r="A5128" s="54" t="s">
        <v>2439</v>
      </c>
      <c r="B5128" s="54">
        <v>8733</v>
      </c>
      <c r="C5128" s="56" t="s">
        <v>23</v>
      </c>
      <c r="D5128" s="54" t="s">
        <v>2435</v>
      </c>
      <c r="E5128" s="54">
        <v>3342</v>
      </c>
      <c r="F5128" s="54" t="s">
        <v>2344</v>
      </c>
      <c r="G5128" s="54">
        <v>2712199.4539999999</v>
      </c>
      <c r="H5128" s="54">
        <v>1233557.132</v>
      </c>
      <c r="I5128" s="54" t="s">
        <v>21</v>
      </c>
      <c r="J5128" s="55">
        <v>39630</v>
      </c>
    </row>
    <row r="5129" spans="1:10" x14ac:dyDescent="0.3">
      <c r="A5129" s="54" t="s">
        <v>2438</v>
      </c>
      <c r="B5129" s="54">
        <v>8734</v>
      </c>
      <c r="C5129" s="56" t="s">
        <v>23</v>
      </c>
      <c r="D5129" s="54" t="s">
        <v>2451</v>
      </c>
      <c r="E5129" s="54">
        <v>3340</v>
      </c>
      <c r="F5129" s="54" t="s">
        <v>2344</v>
      </c>
      <c r="G5129" s="54">
        <v>2709447.6779999998</v>
      </c>
      <c r="H5129" s="54">
        <v>1233169.585</v>
      </c>
      <c r="I5129" s="54" t="s">
        <v>21</v>
      </c>
      <c r="J5129" s="55">
        <v>39630</v>
      </c>
    </row>
    <row r="5130" spans="1:10" x14ac:dyDescent="0.3">
      <c r="A5130" s="54" t="s">
        <v>2438</v>
      </c>
      <c r="B5130" s="54">
        <v>8734</v>
      </c>
      <c r="C5130" s="56" t="s">
        <v>23</v>
      </c>
      <c r="D5130" s="54" t="s">
        <v>2435</v>
      </c>
      <c r="E5130" s="54">
        <v>3342</v>
      </c>
      <c r="F5130" s="54" t="s">
        <v>2344</v>
      </c>
      <c r="G5130" s="54">
        <v>2709804.449</v>
      </c>
      <c r="H5130" s="54">
        <v>1233965.9680000001</v>
      </c>
      <c r="I5130" s="54" t="s">
        <v>21</v>
      </c>
      <c r="J5130" s="55">
        <v>39630</v>
      </c>
    </row>
    <row r="5131" spans="1:10" x14ac:dyDescent="0.3">
      <c r="A5131" s="54" t="s">
        <v>2436</v>
      </c>
      <c r="B5131" s="54">
        <v>8735</v>
      </c>
      <c r="C5131" s="56" t="s">
        <v>46</v>
      </c>
      <c r="D5131" s="54" t="s">
        <v>2435</v>
      </c>
      <c r="E5131" s="54">
        <v>3342</v>
      </c>
      <c r="F5131" s="54" t="s">
        <v>2344</v>
      </c>
      <c r="G5131" s="54">
        <v>2718073.7659999998</v>
      </c>
      <c r="H5131" s="54">
        <v>1237705.1140000001</v>
      </c>
      <c r="I5131" s="54" t="s">
        <v>21</v>
      </c>
      <c r="J5131" s="55">
        <v>39630</v>
      </c>
    </row>
    <row r="5132" spans="1:10" x14ac:dyDescent="0.3">
      <c r="A5132" s="54" t="s">
        <v>2437</v>
      </c>
      <c r="B5132" s="54">
        <v>8735</v>
      </c>
      <c r="C5132" s="56" t="s">
        <v>23</v>
      </c>
      <c r="D5132" s="54" t="s">
        <v>2435</v>
      </c>
      <c r="E5132" s="54">
        <v>3342</v>
      </c>
      <c r="F5132" s="54" t="s">
        <v>2344</v>
      </c>
      <c r="G5132" s="54">
        <v>2715820.4920000001</v>
      </c>
      <c r="H5132" s="54">
        <v>1233868.996</v>
      </c>
      <c r="I5132" s="54" t="s">
        <v>21</v>
      </c>
      <c r="J5132" s="55">
        <v>39630</v>
      </c>
    </row>
    <row r="5133" spans="1:10" x14ac:dyDescent="0.3">
      <c r="A5133" s="54" t="s">
        <v>2446</v>
      </c>
      <c r="B5133" s="54">
        <v>8737</v>
      </c>
      <c r="C5133" s="56" t="s">
        <v>23</v>
      </c>
      <c r="D5133" s="54" t="s">
        <v>2446</v>
      </c>
      <c r="E5133" s="54">
        <v>3341</v>
      </c>
      <c r="F5133" s="54" t="s">
        <v>2344</v>
      </c>
      <c r="G5133" s="54">
        <v>2719800.7250000001</v>
      </c>
      <c r="H5133" s="54">
        <v>1232390.7660000001</v>
      </c>
      <c r="I5133" s="54" t="s">
        <v>21</v>
      </c>
      <c r="J5133" s="55">
        <v>39630</v>
      </c>
    </row>
    <row r="5134" spans="1:10" x14ac:dyDescent="0.3">
      <c r="A5134" s="54" t="s">
        <v>2448</v>
      </c>
      <c r="B5134" s="54">
        <v>8738</v>
      </c>
      <c r="C5134" s="56" t="s">
        <v>23</v>
      </c>
      <c r="D5134" s="54" t="s">
        <v>2446</v>
      </c>
      <c r="E5134" s="54">
        <v>3341</v>
      </c>
      <c r="F5134" s="54" t="s">
        <v>2344</v>
      </c>
      <c r="G5134" s="54">
        <v>2721746.898</v>
      </c>
      <c r="H5134" s="54">
        <v>1233356.9129999999</v>
      </c>
      <c r="I5134" s="54" t="s">
        <v>21</v>
      </c>
      <c r="J5134" s="55">
        <v>39630</v>
      </c>
    </row>
    <row r="5135" spans="1:10" x14ac:dyDescent="0.3">
      <c r="A5135" s="54" t="s">
        <v>2447</v>
      </c>
      <c r="B5135" s="54">
        <v>8739</v>
      </c>
      <c r="C5135" s="56" t="s">
        <v>23</v>
      </c>
      <c r="D5135" s="54" t="s">
        <v>2446</v>
      </c>
      <c r="E5135" s="54">
        <v>3341</v>
      </c>
      <c r="F5135" s="54" t="s">
        <v>2344</v>
      </c>
      <c r="G5135" s="54">
        <v>2723867.6189999999</v>
      </c>
      <c r="H5135" s="54">
        <v>1231943.638</v>
      </c>
      <c r="I5135" s="54" t="s">
        <v>21</v>
      </c>
      <c r="J5135" s="55">
        <v>39630</v>
      </c>
    </row>
    <row r="5136" spans="1:10" x14ac:dyDescent="0.3">
      <c r="A5136" s="54" t="s">
        <v>3270</v>
      </c>
      <c r="B5136" s="54">
        <v>8750</v>
      </c>
      <c r="C5136" s="56" t="s">
        <v>23</v>
      </c>
      <c r="D5136" s="54" t="s">
        <v>3275</v>
      </c>
      <c r="E5136" s="54">
        <v>1631</v>
      </c>
      <c r="F5136" s="54" t="s">
        <v>3269</v>
      </c>
      <c r="G5136" s="54">
        <v>2724418.44</v>
      </c>
      <c r="H5136" s="54">
        <v>1209883.6839999999</v>
      </c>
      <c r="I5136" s="54" t="s">
        <v>21</v>
      </c>
      <c r="J5136" s="55">
        <v>39630</v>
      </c>
    </row>
    <row r="5137" spans="1:10" x14ac:dyDescent="0.3">
      <c r="A5137" s="54" t="s">
        <v>3270</v>
      </c>
      <c r="B5137" s="54">
        <v>8750</v>
      </c>
      <c r="C5137" s="56" t="s">
        <v>23</v>
      </c>
      <c r="D5137" s="54" t="s">
        <v>3270</v>
      </c>
      <c r="E5137" s="54">
        <v>1632</v>
      </c>
      <c r="F5137" s="54" t="s">
        <v>3269</v>
      </c>
      <c r="G5137" s="54">
        <v>2722908.2450000001</v>
      </c>
      <c r="H5137" s="54">
        <v>1211034.7990000001</v>
      </c>
      <c r="I5137" s="54" t="s">
        <v>21</v>
      </c>
      <c r="J5137" s="55">
        <v>39630</v>
      </c>
    </row>
    <row r="5138" spans="1:10" x14ac:dyDescent="0.3">
      <c r="A5138" s="54" t="s">
        <v>3273</v>
      </c>
      <c r="B5138" s="54">
        <v>8750</v>
      </c>
      <c r="C5138" s="56" t="s">
        <v>44</v>
      </c>
      <c r="D5138" s="54" t="s">
        <v>3362</v>
      </c>
      <c r="E5138" s="54">
        <v>1367</v>
      </c>
      <c r="F5138" s="54" t="s">
        <v>3350</v>
      </c>
      <c r="G5138" s="54">
        <v>2710948.9559999998</v>
      </c>
      <c r="H5138" s="54">
        <v>1208323.933</v>
      </c>
      <c r="I5138" s="54" t="s">
        <v>21</v>
      </c>
      <c r="J5138" s="55">
        <v>39630</v>
      </c>
    </row>
    <row r="5139" spans="1:10" x14ac:dyDescent="0.3">
      <c r="A5139" s="54" t="s">
        <v>3273</v>
      </c>
      <c r="B5139" s="54">
        <v>8750</v>
      </c>
      <c r="C5139" s="56" t="s">
        <v>44</v>
      </c>
      <c r="D5139" s="54" t="s">
        <v>3270</v>
      </c>
      <c r="E5139" s="54">
        <v>1632</v>
      </c>
      <c r="F5139" s="54" t="s">
        <v>3269</v>
      </c>
      <c r="G5139" s="54">
        <v>2716215.4079999998</v>
      </c>
      <c r="H5139" s="54">
        <v>1208046.1399999999</v>
      </c>
      <c r="I5139" s="54" t="s">
        <v>21</v>
      </c>
      <c r="J5139" s="55">
        <v>39630</v>
      </c>
    </row>
    <row r="5140" spans="1:10" x14ac:dyDescent="0.3">
      <c r="A5140" s="54" t="s">
        <v>3274</v>
      </c>
      <c r="B5140" s="54">
        <v>8750</v>
      </c>
      <c r="C5140" s="56" t="s">
        <v>46</v>
      </c>
      <c r="D5140" s="54" t="s">
        <v>3270</v>
      </c>
      <c r="E5140" s="54">
        <v>1632</v>
      </c>
      <c r="F5140" s="54" t="s">
        <v>3269</v>
      </c>
      <c r="G5140" s="54">
        <v>2721765.764</v>
      </c>
      <c r="H5140" s="54">
        <v>1212190.8489999999</v>
      </c>
      <c r="I5140" s="54" t="s">
        <v>21</v>
      </c>
      <c r="J5140" s="55">
        <v>39630</v>
      </c>
    </row>
    <row r="5141" spans="1:10" x14ac:dyDescent="0.3">
      <c r="A5141" s="54" t="s">
        <v>3418</v>
      </c>
      <c r="B5141" s="54">
        <v>8751</v>
      </c>
      <c r="C5141" s="56" t="s">
        <v>23</v>
      </c>
      <c r="D5141" s="54" t="s">
        <v>3417</v>
      </c>
      <c r="E5141" s="54">
        <v>1218</v>
      </c>
      <c r="F5141" s="54" t="s">
        <v>3412</v>
      </c>
      <c r="G5141" s="54">
        <v>2712002.9210000001</v>
      </c>
      <c r="H5141" s="54">
        <v>1193147.2180000001</v>
      </c>
      <c r="I5141" s="54" t="s">
        <v>21</v>
      </c>
      <c r="J5141" s="55">
        <v>39630</v>
      </c>
    </row>
    <row r="5142" spans="1:10" x14ac:dyDescent="0.3">
      <c r="A5142" s="54" t="s">
        <v>3301</v>
      </c>
      <c r="B5142" s="54">
        <v>8752</v>
      </c>
      <c r="C5142" s="56" t="s">
        <v>23</v>
      </c>
      <c r="D5142" s="54" t="s">
        <v>3293</v>
      </c>
      <c r="E5142" s="54">
        <v>1630</v>
      </c>
      <c r="F5142" s="54" t="s">
        <v>3269</v>
      </c>
      <c r="G5142" s="54">
        <v>2719385.4360000002</v>
      </c>
      <c r="H5142" s="54">
        <v>1215759.1880000001</v>
      </c>
      <c r="I5142" s="54" t="s">
        <v>21</v>
      </c>
      <c r="J5142" s="55">
        <v>39630</v>
      </c>
    </row>
    <row r="5143" spans="1:10" x14ac:dyDescent="0.3">
      <c r="A5143" s="54" t="s">
        <v>3300</v>
      </c>
      <c r="B5143" s="54">
        <v>8753</v>
      </c>
      <c r="C5143" s="56" t="s">
        <v>23</v>
      </c>
      <c r="D5143" s="54" t="s">
        <v>3293</v>
      </c>
      <c r="E5143" s="54">
        <v>1630</v>
      </c>
      <c r="F5143" s="54" t="s">
        <v>3269</v>
      </c>
      <c r="G5143" s="54">
        <v>2725490.3739999998</v>
      </c>
      <c r="H5143" s="54">
        <v>1217407.943</v>
      </c>
      <c r="I5143" s="54" t="s">
        <v>21</v>
      </c>
      <c r="J5143" s="55">
        <v>39630</v>
      </c>
    </row>
    <row r="5144" spans="1:10" x14ac:dyDescent="0.3">
      <c r="A5144" s="54" t="s">
        <v>3272</v>
      </c>
      <c r="B5144" s="54">
        <v>8754</v>
      </c>
      <c r="C5144" s="56" t="s">
        <v>23</v>
      </c>
      <c r="D5144" s="54" t="s">
        <v>3293</v>
      </c>
      <c r="E5144" s="54">
        <v>1630</v>
      </c>
      <c r="F5144" s="54" t="s">
        <v>3269</v>
      </c>
      <c r="G5144" s="54">
        <v>2723649.4810000001</v>
      </c>
      <c r="H5144" s="54">
        <v>1214471.787</v>
      </c>
      <c r="I5144" s="54" t="s">
        <v>21</v>
      </c>
      <c r="J5144" s="55">
        <v>39630</v>
      </c>
    </row>
    <row r="5145" spans="1:10" x14ac:dyDescent="0.3">
      <c r="A5145" s="54" t="s">
        <v>3272</v>
      </c>
      <c r="B5145" s="54">
        <v>8754</v>
      </c>
      <c r="C5145" s="56" t="s">
        <v>23</v>
      </c>
      <c r="D5145" s="54" t="s">
        <v>3270</v>
      </c>
      <c r="E5145" s="54">
        <v>1632</v>
      </c>
      <c r="F5145" s="54" t="s">
        <v>3269</v>
      </c>
      <c r="G5145" s="54">
        <v>2722471.5070000002</v>
      </c>
      <c r="H5145" s="54">
        <v>1214036.2819999999</v>
      </c>
      <c r="I5145" s="54" t="s">
        <v>21</v>
      </c>
      <c r="J5145" s="55">
        <v>39630</v>
      </c>
    </row>
    <row r="5146" spans="1:10" x14ac:dyDescent="0.3">
      <c r="A5146" s="54" t="s">
        <v>3271</v>
      </c>
      <c r="B5146" s="54">
        <v>8755</v>
      </c>
      <c r="C5146" s="56" t="s">
        <v>23</v>
      </c>
      <c r="D5146" s="54" t="s">
        <v>3275</v>
      </c>
      <c r="E5146" s="54">
        <v>1631</v>
      </c>
      <c r="F5146" s="54" t="s">
        <v>3269</v>
      </c>
      <c r="G5146" s="54">
        <v>2724590.5090000001</v>
      </c>
      <c r="H5146" s="54">
        <v>1209942.4450000001</v>
      </c>
      <c r="I5146" s="54" t="s">
        <v>21</v>
      </c>
      <c r="J5146" s="55">
        <v>39630</v>
      </c>
    </row>
    <row r="5147" spans="1:10" x14ac:dyDescent="0.3">
      <c r="A5147" s="54" t="s">
        <v>3271</v>
      </c>
      <c r="B5147" s="54">
        <v>8755</v>
      </c>
      <c r="C5147" s="56" t="s">
        <v>23</v>
      </c>
      <c r="D5147" s="54" t="s">
        <v>3270</v>
      </c>
      <c r="E5147" s="54">
        <v>1632</v>
      </c>
      <c r="F5147" s="54" t="s">
        <v>3269</v>
      </c>
      <c r="G5147" s="54">
        <v>2726080.7629999998</v>
      </c>
      <c r="H5147" s="54">
        <v>1211653.1950000001</v>
      </c>
      <c r="I5147" s="54" t="s">
        <v>21</v>
      </c>
      <c r="J5147" s="55">
        <v>39630</v>
      </c>
    </row>
    <row r="5148" spans="1:10" x14ac:dyDescent="0.3">
      <c r="A5148" s="54" t="s">
        <v>3292</v>
      </c>
      <c r="B5148" s="54">
        <v>8756</v>
      </c>
      <c r="C5148" s="56" t="s">
        <v>23</v>
      </c>
      <c r="D5148" s="54" t="s">
        <v>3275</v>
      </c>
      <c r="E5148" s="54">
        <v>1631</v>
      </c>
      <c r="F5148" s="54" t="s">
        <v>3269</v>
      </c>
      <c r="G5148" s="54">
        <v>2725598.7009999999</v>
      </c>
      <c r="H5148" s="54">
        <v>1208386.5889999999</v>
      </c>
      <c r="I5148" s="54" t="s">
        <v>21</v>
      </c>
      <c r="J5148" s="55">
        <v>39630</v>
      </c>
    </row>
    <row r="5149" spans="1:10" x14ac:dyDescent="0.3">
      <c r="A5149" s="54" t="s">
        <v>3299</v>
      </c>
      <c r="B5149" s="54">
        <v>8757</v>
      </c>
      <c r="C5149" s="56" t="s">
        <v>23</v>
      </c>
      <c r="D5149" s="54" t="s">
        <v>3293</v>
      </c>
      <c r="E5149" s="54">
        <v>1630</v>
      </c>
      <c r="F5149" s="54" t="s">
        <v>3269</v>
      </c>
      <c r="G5149" s="54">
        <v>2727582.3130000001</v>
      </c>
      <c r="H5149" s="54">
        <v>1218919.682</v>
      </c>
      <c r="I5149" s="54" t="s">
        <v>21</v>
      </c>
      <c r="J5149" s="55">
        <v>39630</v>
      </c>
    </row>
    <row r="5150" spans="1:10" x14ac:dyDescent="0.3">
      <c r="A5150" s="54" t="s">
        <v>3298</v>
      </c>
      <c r="B5150" s="54">
        <v>8758</v>
      </c>
      <c r="C5150" s="56" t="s">
        <v>23</v>
      </c>
      <c r="D5150" s="54" t="s">
        <v>3293</v>
      </c>
      <c r="E5150" s="54">
        <v>1630</v>
      </c>
      <c r="F5150" s="54" t="s">
        <v>3269</v>
      </c>
      <c r="G5150" s="54">
        <v>2730377.3509999998</v>
      </c>
      <c r="H5150" s="54">
        <v>1214881.3700000001</v>
      </c>
      <c r="I5150" s="54" t="s">
        <v>21</v>
      </c>
      <c r="J5150" s="55">
        <v>39630</v>
      </c>
    </row>
    <row r="5151" spans="1:10" x14ac:dyDescent="0.3">
      <c r="A5151" s="54" t="s">
        <v>3291</v>
      </c>
      <c r="B5151" s="54">
        <v>8762</v>
      </c>
      <c r="C5151" s="56" t="s">
        <v>23</v>
      </c>
      <c r="D5151" s="54" t="s">
        <v>3275</v>
      </c>
      <c r="E5151" s="54">
        <v>1631</v>
      </c>
      <c r="F5151" s="54" t="s">
        <v>3269</v>
      </c>
      <c r="G5151" s="54">
        <v>2726398.8119999999</v>
      </c>
      <c r="H5151" s="54">
        <v>1203129.7420000001</v>
      </c>
      <c r="I5151" s="54" t="s">
        <v>21</v>
      </c>
      <c r="J5151" s="55">
        <v>39630</v>
      </c>
    </row>
    <row r="5152" spans="1:10" x14ac:dyDescent="0.3">
      <c r="A5152" s="54" t="s">
        <v>3290</v>
      </c>
      <c r="B5152" s="54">
        <v>8762</v>
      </c>
      <c r="C5152" s="56" t="s">
        <v>46</v>
      </c>
      <c r="D5152" s="54" t="s">
        <v>3275</v>
      </c>
      <c r="E5152" s="54">
        <v>1631</v>
      </c>
      <c r="F5152" s="54" t="s">
        <v>3269</v>
      </c>
      <c r="G5152" s="54">
        <v>2723082.0279999999</v>
      </c>
      <c r="H5152" s="54">
        <v>1208117.4990000001</v>
      </c>
      <c r="I5152" s="54" t="s">
        <v>21</v>
      </c>
      <c r="J5152" s="55">
        <v>39630</v>
      </c>
    </row>
    <row r="5153" spans="1:10" x14ac:dyDescent="0.3">
      <c r="A5153" s="54" t="s">
        <v>3289</v>
      </c>
      <c r="B5153" s="54">
        <v>8762</v>
      </c>
      <c r="C5153" s="56" t="s">
        <v>44</v>
      </c>
      <c r="D5153" s="54" t="s">
        <v>3275</v>
      </c>
      <c r="E5153" s="54">
        <v>1631</v>
      </c>
      <c r="F5153" s="54" t="s">
        <v>3269</v>
      </c>
      <c r="G5153" s="54">
        <v>2727611.4380000001</v>
      </c>
      <c r="H5153" s="54">
        <v>1207806.47</v>
      </c>
      <c r="I5153" s="54" t="s">
        <v>21</v>
      </c>
      <c r="J5153" s="55">
        <v>39630</v>
      </c>
    </row>
    <row r="5154" spans="1:10" x14ac:dyDescent="0.3">
      <c r="A5154" s="54" t="s">
        <v>3288</v>
      </c>
      <c r="B5154" s="54">
        <v>8765</v>
      </c>
      <c r="C5154" s="56" t="s">
        <v>23</v>
      </c>
      <c r="D5154" s="54" t="s">
        <v>3275</v>
      </c>
      <c r="E5154" s="54">
        <v>1631</v>
      </c>
      <c r="F5154" s="54" t="s">
        <v>3269</v>
      </c>
      <c r="G5154" s="54">
        <v>2731709.6919999998</v>
      </c>
      <c r="H5154" s="54">
        <v>1206727.7009999999</v>
      </c>
      <c r="I5154" s="54" t="s">
        <v>21</v>
      </c>
      <c r="J5154" s="55">
        <v>39630</v>
      </c>
    </row>
    <row r="5155" spans="1:10" x14ac:dyDescent="0.3">
      <c r="A5155" s="54" t="s">
        <v>3287</v>
      </c>
      <c r="B5155" s="54">
        <v>8766</v>
      </c>
      <c r="C5155" s="56" t="s">
        <v>23</v>
      </c>
      <c r="D5155" s="54" t="s">
        <v>3275</v>
      </c>
      <c r="E5155" s="54">
        <v>1631</v>
      </c>
      <c r="F5155" s="54" t="s">
        <v>3269</v>
      </c>
      <c r="G5155" s="54">
        <v>2732938.5430000001</v>
      </c>
      <c r="H5155" s="54">
        <v>1202364.3130000001</v>
      </c>
      <c r="I5155" s="54" t="s">
        <v>21</v>
      </c>
      <c r="J5155" s="55">
        <v>39630</v>
      </c>
    </row>
    <row r="5156" spans="1:10" x14ac:dyDescent="0.3">
      <c r="A5156" s="54" t="s">
        <v>3286</v>
      </c>
      <c r="B5156" s="54">
        <v>8767</v>
      </c>
      <c r="C5156" s="56" t="s">
        <v>23</v>
      </c>
      <c r="D5156" s="54" t="s">
        <v>3275</v>
      </c>
      <c r="E5156" s="54">
        <v>1631</v>
      </c>
      <c r="F5156" s="54" t="s">
        <v>3269</v>
      </c>
      <c r="G5156" s="54">
        <v>2730169.395</v>
      </c>
      <c r="H5156" s="54">
        <v>1196122.5149999999</v>
      </c>
      <c r="I5156" s="54" t="s">
        <v>21</v>
      </c>
      <c r="J5156" s="55">
        <v>39630</v>
      </c>
    </row>
    <row r="5157" spans="1:10" x14ac:dyDescent="0.3">
      <c r="A5157" s="54" t="s">
        <v>3285</v>
      </c>
      <c r="B5157" s="54">
        <v>8772</v>
      </c>
      <c r="C5157" s="56" t="s">
        <v>23</v>
      </c>
      <c r="D5157" s="54" t="s">
        <v>3275</v>
      </c>
      <c r="E5157" s="54">
        <v>1631</v>
      </c>
      <c r="F5157" s="54" t="s">
        <v>3269</v>
      </c>
      <c r="G5157" s="54">
        <v>2722246.96</v>
      </c>
      <c r="H5157" s="54">
        <v>1205351.0870000001</v>
      </c>
      <c r="I5157" s="54" t="s">
        <v>21</v>
      </c>
      <c r="J5157" s="55">
        <v>39630</v>
      </c>
    </row>
    <row r="5158" spans="1:10" x14ac:dyDescent="0.3">
      <c r="A5158" s="54" t="s">
        <v>3284</v>
      </c>
      <c r="B5158" s="54">
        <v>8773</v>
      </c>
      <c r="C5158" s="56" t="s">
        <v>23</v>
      </c>
      <c r="D5158" s="54" t="s">
        <v>3275</v>
      </c>
      <c r="E5158" s="54">
        <v>1631</v>
      </c>
      <c r="F5158" s="54" t="s">
        <v>3269</v>
      </c>
      <c r="G5158" s="54">
        <v>2724251.077</v>
      </c>
      <c r="H5158" s="54">
        <v>1202820.9609999999</v>
      </c>
      <c r="I5158" s="54" t="s">
        <v>21</v>
      </c>
      <c r="J5158" s="55">
        <v>39630</v>
      </c>
    </row>
    <row r="5159" spans="1:10" x14ac:dyDescent="0.3">
      <c r="A5159" s="54" t="s">
        <v>3283</v>
      </c>
      <c r="B5159" s="54">
        <v>8774</v>
      </c>
      <c r="C5159" s="56" t="s">
        <v>23</v>
      </c>
      <c r="D5159" s="54" t="s">
        <v>3275</v>
      </c>
      <c r="E5159" s="54">
        <v>1631</v>
      </c>
      <c r="F5159" s="54" t="s">
        <v>3269</v>
      </c>
      <c r="G5159" s="54">
        <v>2721198.3820000002</v>
      </c>
      <c r="H5159" s="54">
        <v>1204395.3740000001</v>
      </c>
      <c r="I5159" s="54" t="s">
        <v>21</v>
      </c>
      <c r="J5159" s="55">
        <v>39630</v>
      </c>
    </row>
    <row r="5160" spans="1:10" x14ac:dyDescent="0.3">
      <c r="A5160" s="54" t="s">
        <v>3281</v>
      </c>
      <c r="B5160" s="54">
        <v>8775</v>
      </c>
      <c r="C5160" s="56" t="s">
        <v>46</v>
      </c>
      <c r="D5160" s="54" t="s">
        <v>3275</v>
      </c>
      <c r="E5160" s="54">
        <v>1631</v>
      </c>
      <c r="F5160" s="54" t="s">
        <v>3269</v>
      </c>
      <c r="G5160" s="54">
        <v>2722446.3909999998</v>
      </c>
      <c r="H5160" s="54">
        <v>1202433.9680000001</v>
      </c>
      <c r="I5160" s="54" t="s">
        <v>21</v>
      </c>
      <c r="J5160" s="55">
        <v>39630</v>
      </c>
    </row>
    <row r="5161" spans="1:10" x14ac:dyDescent="0.3">
      <c r="A5161" s="54" t="s">
        <v>3282</v>
      </c>
      <c r="B5161" s="54">
        <v>8775</v>
      </c>
      <c r="C5161" s="56" t="s">
        <v>54</v>
      </c>
      <c r="D5161" s="54" t="s">
        <v>3275</v>
      </c>
      <c r="E5161" s="54">
        <v>1631</v>
      </c>
      <c r="F5161" s="54" t="s">
        <v>3269</v>
      </c>
      <c r="G5161" s="54">
        <v>2718688.594</v>
      </c>
      <c r="H5161" s="54">
        <v>1204412.858</v>
      </c>
      <c r="I5161" s="54" t="s">
        <v>21</v>
      </c>
      <c r="J5161" s="55">
        <v>39630</v>
      </c>
    </row>
    <row r="5162" spans="1:10" x14ac:dyDescent="0.3">
      <c r="A5162" s="54" t="s">
        <v>3279</v>
      </c>
      <c r="B5162" s="54">
        <v>8777</v>
      </c>
      <c r="C5162" s="56" t="s">
        <v>46</v>
      </c>
      <c r="D5162" s="54" t="s">
        <v>3275</v>
      </c>
      <c r="E5162" s="54">
        <v>1631</v>
      </c>
      <c r="F5162" s="54" t="s">
        <v>3269</v>
      </c>
      <c r="G5162" s="54">
        <v>2722985.2289999998</v>
      </c>
      <c r="H5162" s="54">
        <v>1198949.3529999999</v>
      </c>
      <c r="I5162" s="54" t="s">
        <v>21</v>
      </c>
      <c r="J5162" s="55">
        <v>39630</v>
      </c>
    </row>
    <row r="5163" spans="1:10" x14ac:dyDescent="0.3">
      <c r="A5163" s="54" t="s">
        <v>3280</v>
      </c>
      <c r="B5163" s="54">
        <v>8777</v>
      </c>
      <c r="C5163" s="56" t="s">
        <v>23</v>
      </c>
      <c r="D5163" s="54" t="s">
        <v>3275</v>
      </c>
      <c r="E5163" s="54">
        <v>1631</v>
      </c>
      <c r="F5163" s="54" t="s">
        <v>3269</v>
      </c>
      <c r="G5163" s="54">
        <v>2722596.53</v>
      </c>
      <c r="H5163" s="54">
        <v>1200946.041</v>
      </c>
      <c r="I5163" s="54" t="s">
        <v>21</v>
      </c>
      <c r="J5163" s="55">
        <v>39630</v>
      </c>
    </row>
    <row r="5164" spans="1:10" x14ac:dyDescent="0.3">
      <c r="A5164" s="54" t="s">
        <v>3278</v>
      </c>
      <c r="B5164" s="54">
        <v>8782</v>
      </c>
      <c r="C5164" s="56" t="s">
        <v>23</v>
      </c>
      <c r="D5164" s="54" t="s">
        <v>3275</v>
      </c>
      <c r="E5164" s="54">
        <v>1631</v>
      </c>
      <c r="F5164" s="54" t="s">
        <v>3269</v>
      </c>
      <c r="G5164" s="54">
        <v>2720411.8250000002</v>
      </c>
      <c r="H5164" s="54">
        <v>1199139.334</v>
      </c>
      <c r="I5164" s="54" t="s">
        <v>21</v>
      </c>
      <c r="J5164" s="55">
        <v>39630</v>
      </c>
    </row>
    <row r="5165" spans="1:10" x14ac:dyDescent="0.3">
      <c r="A5165" s="54" t="s">
        <v>3277</v>
      </c>
      <c r="B5165" s="54">
        <v>8783</v>
      </c>
      <c r="C5165" s="56" t="s">
        <v>23</v>
      </c>
      <c r="D5165" s="54" t="s">
        <v>3275</v>
      </c>
      <c r="E5165" s="54">
        <v>1631</v>
      </c>
      <c r="F5165" s="54" t="s">
        <v>3269</v>
      </c>
      <c r="G5165" s="54">
        <v>2716928.122</v>
      </c>
      <c r="H5165" s="54">
        <v>1192189.3219999999</v>
      </c>
      <c r="I5165" s="54" t="s">
        <v>21</v>
      </c>
      <c r="J5165" s="55">
        <v>39630</v>
      </c>
    </row>
    <row r="5166" spans="1:10" x14ac:dyDescent="0.3">
      <c r="A5166" s="54" t="s">
        <v>3276</v>
      </c>
      <c r="B5166" s="54">
        <v>8784</v>
      </c>
      <c r="C5166" s="56" t="s">
        <v>23</v>
      </c>
      <c r="D5166" s="54" t="s">
        <v>3275</v>
      </c>
      <c r="E5166" s="54">
        <v>1631</v>
      </c>
      <c r="F5166" s="54" t="s">
        <v>3269</v>
      </c>
      <c r="G5166" s="54">
        <v>2717873.2059999998</v>
      </c>
      <c r="H5166" s="54">
        <v>1200172.851</v>
      </c>
      <c r="I5166" s="54" t="s">
        <v>21</v>
      </c>
      <c r="J5166" s="55">
        <v>39630</v>
      </c>
    </row>
    <row r="5167" spans="1:10" x14ac:dyDescent="0.3">
      <c r="A5167" s="54" t="s">
        <v>4351</v>
      </c>
      <c r="B5167" s="54">
        <v>8800</v>
      </c>
      <c r="C5167" s="56" t="s">
        <v>23</v>
      </c>
      <c r="D5167" s="54" t="s">
        <v>4351</v>
      </c>
      <c r="E5167" s="54">
        <v>141</v>
      </c>
      <c r="F5167" s="54" t="s">
        <v>4195</v>
      </c>
      <c r="G5167" s="54">
        <v>2685110.4139999999</v>
      </c>
      <c r="H5167" s="54">
        <v>1238147.7549999999</v>
      </c>
      <c r="I5167" s="54" t="s">
        <v>21</v>
      </c>
      <c r="J5167" s="55">
        <v>39630</v>
      </c>
    </row>
    <row r="5168" spans="1:10" x14ac:dyDescent="0.3">
      <c r="A5168" s="54" t="s">
        <v>4358</v>
      </c>
      <c r="B5168" s="54">
        <v>8802</v>
      </c>
      <c r="C5168" s="56" t="s">
        <v>23</v>
      </c>
      <c r="D5168" s="54" t="s">
        <v>4357</v>
      </c>
      <c r="E5168" s="54">
        <v>135</v>
      </c>
      <c r="F5168" s="54" t="s">
        <v>4195</v>
      </c>
      <c r="G5168" s="54">
        <v>2683663.554</v>
      </c>
      <c r="H5168" s="54">
        <v>1241780.1200000001</v>
      </c>
      <c r="I5168" s="54" t="s">
        <v>21</v>
      </c>
      <c r="J5168" s="55">
        <v>39630</v>
      </c>
    </row>
    <row r="5169" spans="1:10" x14ac:dyDescent="0.3">
      <c r="A5169" s="54" t="s">
        <v>4353</v>
      </c>
      <c r="B5169" s="54">
        <v>8803</v>
      </c>
      <c r="C5169" s="56" t="s">
        <v>23</v>
      </c>
      <c r="D5169" s="54" t="s">
        <v>4357</v>
      </c>
      <c r="E5169" s="54">
        <v>135</v>
      </c>
      <c r="F5169" s="54" t="s">
        <v>4195</v>
      </c>
      <c r="G5169" s="54">
        <v>2684355.4240000001</v>
      </c>
      <c r="H5169" s="54">
        <v>1241109.101</v>
      </c>
      <c r="I5169" s="54" t="s">
        <v>21</v>
      </c>
      <c r="J5169" s="55">
        <v>39630</v>
      </c>
    </row>
    <row r="5170" spans="1:10" x14ac:dyDescent="0.3">
      <c r="A5170" s="54" t="s">
        <v>4353</v>
      </c>
      <c r="B5170" s="54">
        <v>8803</v>
      </c>
      <c r="C5170" s="56" t="s">
        <v>23</v>
      </c>
      <c r="D5170" s="54" t="s">
        <v>4353</v>
      </c>
      <c r="E5170" s="54">
        <v>139</v>
      </c>
      <c r="F5170" s="54" t="s">
        <v>4195</v>
      </c>
      <c r="G5170" s="54">
        <v>2683864.3280000002</v>
      </c>
      <c r="H5170" s="54">
        <v>1239895.9580000001</v>
      </c>
      <c r="I5170" s="54" t="s">
        <v>21</v>
      </c>
      <c r="J5170" s="55">
        <v>39630</v>
      </c>
    </row>
    <row r="5171" spans="1:10" x14ac:dyDescent="0.3">
      <c r="A5171" s="54" t="s">
        <v>4225</v>
      </c>
      <c r="B5171" s="54">
        <v>8804</v>
      </c>
      <c r="C5171" s="56" t="s">
        <v>23</v>
      </c>
      <c r="D5171" s="54" t="s">
        <v>4222</v>
      </c>
      <c r="E5171" s="54">
        <v>293</v>
      </c>
      <c r="F5171" s="54" t="s">
        <v>4195</v>
      </c>
      <c r="G5171" s="54">
        <v>2691327.1060000001</v>
      </c>
      <c r="H5171" s="54">
        <v>1233258.0220000001</v>
      </c>
      <c r="I5171" s="54" t="s">
        <v>21</v>
      </c>
      <c r="J5171" s="55">
        <v>39630</v>
      </c>
    </row>
    <row r="5172" spans="1:10" x14ac:dyDescent="0.3">
      <c r="A5172" s="54" t="s">
        <v>4354</v>
      </c>
      <c r="B5172" s="54">
        <v>8805</v>
      </c>
      <c r="C5172" s="56" t="s">
        <v>23</v>
      </c>
      <c r="D5172" s="54" t="s">
        <v>4354</v>
      </c>
      <c r="E5172" s="54">
        <v>138</v>
      </c>
      <c r="F5172" s="54" t="s">
        <v>4195</v>
      </c>
      <c r="G5172" s="54">
        <v>2695250.3859999999</v>
      </c>
      <c r="H5172" s="54">
        <v>1229338.4990000001</v>
      </c>
      <c r="I5172" s="54" t="s">
        <v>21</v>
      </c>
      <c r="J5172" s="55">
        <v>39630</v>
      </c>
    </row>
    <row r="5173" spans="1:10" x14ac:dyDescent="0.3">
      <c r="A5173" s="54" t="s">
        <v>3400</v>
      </c>
      <c r="B5173" s="54">
        <v>8806</v>
      </c>
      <c r="C5173" s="56" t="s">
        <v>23</v>
      </c>
      <c r="D5173" s="54" t="s">
        <v>3401</v>
      </c>
      <c r="E5173" s="54">
        <v>1322</v>
      </c>
      <c r="F5173" s="54" t="s">
        <v>3350</v>
      </c>
      <c r="G5173" s="54">
        <v>2698465.2089999998</v>
      </c>
      <c r="H5173" s="54">
        <v>1228920.03</v>
      </c>
      <c r="I5173" s="54" t="s">
        <v>21</v>
      </c>
      <c r="J5173" s="55">
        <v>39630</v>
      </c>
    </row>
    <row r="5174" spans="1:10" x14ac:dyDescent="0.3">
      <c r="A5174" s="54" t="s">
        <v>3400</v>
      </c>
      <c r="B5174" s="54">
        <v>8806</v>
      </c>
      <c r="C5174" s="56" t="s">
        <v>23</v>
      </c>
      <c r="D5174" s="54" t="s">
        <v>3397</v>
      </c>
      <c r="E5174" s="54">
        <v>1323</v>
      </c>
      <c r="F5174" s="54" t="s">
        <v>3350</v>
      </c>
      <c r="G5174" s="54">
        <v>2696909.835</v>
      </c>
      <c r="H5174" s="54">
        <v>1228530.611</v>
      </c>
      <c r="I5174" s="54" t="s">
        <v>21</v>
      </c>
      <c r="J5174" s="55">
        <v>39630</v>
      </c>
    </row>
    <row r="5175" spans="1:10" x14ac:dyDescent="0.3">
      <c r="A5175" s="54" t="s">
        <v>3401</v>
      </c>
      <c r="B5175" s="54">
        <v>8807</v>
      </c>
      <c r="C5175" s="56" t="s">
        <v>23</v>
      </c>
      <c r="D5175" s="54" t="s">
        <v>3401</v>
      </c>
      <c r="E5175" s="54">
        <v>1322</v>
      </c>
      <c r="F5175" s="54" t="s">
        <v>3350</v>
      </c>
      <c r="G5175" s="54">
        <v>2699728.4709999999</v>
      </c>
      <c r="H5175" s="54">
        <v>1228717.4850000001</v>
      </c>
      <c r="I5175" s="54" t="s">
        <v>21</v>
      </c>
      <c r="J5175" s="55">
        <v>39630</v>
      </c>
    </row>
    <row r="5176" spans="1:10" x14ac:dyDescent="0.3">
      <c r="A5176" s="54" t="s">
        <v>3403</v>
      </c>
      <c r="B5176" s="54">
        <v>8808</v>
      </c>
      <c r="C5176" s="56" t="s">
        <v>23</v>
      </c>
      <c r="D5176" s="54" t="s">
        <v>3401</v>
      </c>
      <c r="E5176" s="54">
        <v>1322</v>
      </c>
      <c r="F5176" s="54" t="s">
        <v>3350</v>
      </c>
      <c r="G5176" s="54">
        <v>2701940.2880000002</v>
      </c>
      <c r="H5176" s="54">
        <v>1227510.5419999999</v>
      </c>
      <c r="I5176" s="54" t="s">
        <v>21</v>
      </c>
      <c r="J5176" s="55">
        <v>39630</v>
      </c>
    </row>
    <row r="5177" spans="1:10" x14ac:dyDescent="0.3">
      <c r="A5177" s="54" t="s">
        <v>4212</v>
      </c>
      <c r="B5177" s="54">
        <v>8810</v>
      </c>
      <c r="C5177" s="56" t="s">
        <v>23</v>
      </c>
      <c r="D5177" s="54" t="s">
        <v>4212</v>
      </c>
      <c r="E5177" s="54">
        <v>295</v>
      </c>
      <c r="F5177" s="54" t="s">
        <v>4195</v>
      </c>
      <c r="G5177" s="54">
        <v>2688874.3820000002</v>
      </c>
      <c r="H5177" s="54">
        <v>1233492.209</v>
      </c>
      <c r="I5177" s="54" t="s">
        <v>21</v>
      </c>
      <c r="J5177" s="55">
        <v>39630</v>
      </c>
    </row>
    <row r="5178" spans="1:10" x14ac:dyDescent="0.3">
      <c r="A5178" s="54" t="s">
        <v>4215</v>
      </c>
      <c r="B5178" s="54">
        <v>8815</v>
      </c>
      <c r="C5178" s="56" t="s">
        <v>23</v>
      </c>
      <c r="D5178" s="54" t="s">
        <v>4212</v>
      </c>
      <c r="E5178" s="54">
        <v>295</v>
      </c>
      <c r="F5178" s="54" t="s">
        <v>4195</v>
      </c>
      <c r="G5178" s="54">
        <v>2686709.9730000002</v>
      </c>
      <c r="H5178" s="54">
        <v>1233547.6429999999</v>
      </c>
      <c r="I5178" s="54" t="s">
        <v>21</v>
      </c>
      <c r="J5178" s="55">
        <v>39630</v>
      </c>
    </row>
    <row r="5179" spans="1:10" x14ac:dyDescent="0.3">
      <c r="A5179" s="54" t="s">
        <v>4214</v>
      </c>
      <c r="B5179" s="54">
        <v>8816</v>
      </c>
      <c r="C5179" s="56" t="s">
        <v>23</v>
      </c>
      <c r="D5179" s="54" t="s">
        <v>4212</v>
      </c>
      <c r="E5179" s="54">
        <v>295</v>
      </c>
      <c r="F5179" s="54" t="s">
        <v>4195</v>
      </c>
      <c r="G5179" s="54">
        <v>2688114.5809999998</v>
      </c>
      <c r="H5179" s="54">
        <v>1230587.699</v>
      </c>
      <c r="I5179" s="54" t="s">
        <v>21</v>
      </c>
      <c r="J5179" s="55">
        <v>39630</v>
      </c>
    </row>
    <row r="5180" spans="1:10" x14ac:dyDescent="0.3">
      <c r="A5180" s="54" t="s">
        <v>4222</v>
      </c>
      <c r="B5180" s="54">
        <v>8820</v>
      </c>
      <c r="C5180" s="56" t="s">
        <v>23</v>
      </c>
      <c r="D5180" s="54" t="s">
        <v>4222</v>
      </c>
      <c r="E5180" s="54">
        <v>293</v>
      </c>
      <c r="F5180" s="54" t="s">
        <v>4195</v>
      </c>
      <c r="G5180" s="54">
        <v>2692127.6719999998</v>
      </c>
      <c r="H5180" s="54">
        <v>1230678.7169999999</v>
      </c>
      <c r="I5180" s="54" t="s">
        <v>21</v>
      </c>
      <c r="J5180" s="55">
        <v>39630</v>
      </c>
    </row>
    <row r="5181" spans="1:10" x14ac:dyDescent="0.3">
      <c r="A5181" s="54" t="s">
        <v>4224</v>
      </c>
      <c r="B5181" s="54">
        <v>8824</v>
      </c>
      <c r="C5181" s="56" t="s">
        <v>23</v>
      </c>
      <c r="D5181" s="54" t="s">
        <v>4222</v>
      </c>
      <c r="E5181" s="54">
        <v>293</v>
      </c>
      <c r="F5181" s="54" t="s">
        <v>4195</v>
      </c>
      <c r="G5181" s="54">
        <v>2691095.9879999999</v>
      </c>
      <c r="H5181" s="54">
        <v>1227540.2590000001</v>
      </c>
      <c r="I5181" s="54" t="s">
        <v>21</v>
      </c>
      <c r="J5181" s="55">
        <v>39630</v>
      </c>
    </row>
    <row r="5182" spans="1:10" x14ac:dyDescent="0.3">
      <c r="A5182" s="54" t="s">
        <v>4223</v>
      </c>
      <c r="B5182" s="54">
        <v>8825</v>
      </c>
      <c r="C5182" s="56" t="s">
        <v>23</v>
      </c>
      <c r="D5182" s="54" t="s">
        <v>4222</v>
      </c>
      <c r="E5182" s="54">
        <v>293</v>
      </c>
      <c r="F5182" s="54" t="s">
        <v>4195</v>
      </c>
      <c r="G5182" s="54">
        <v>2692497.6179999998</v>
      </c>
      <c r="H5182" s="54">
        <v>1225448.6669999999</v>
      </c>
      <c r="I5182" s="54" t="s">
        <v>21</v>
      </c>
      <c r="J5182" s="55">
        <v>39630</v>
      </c>
    </row>
    <row r="5183" spans="1:10" x14ac:dyDescent="0.3">
      <c r="A5183" s="54" t="s">
        <v>3402</v>
      </c>
      <c r="B5183" s="54">
        <v>8832</v>
      </c>
      <c r="C5183" s="56" t="s">
        <v>46</v>
      </c>
      <c r="D5183" s="54" t="s">
        <v>3401</v>
      </c>
      <c r="E5183" s="54">
        <v>1322</v>
      </c>
      <c r="F5183" s="54" t="s">
        <v>3350</v>
      </c>
      <c r="G5183" s="54">
        <v>2698211.8139999998</v>
      </c>
      <c r="H5183" s="54">
        <v>1227925.5120000001</v>
      </c>
      <c r="I5183" s="54" t="s">
        <v>21</v>
      </c>
      <c r="J5183" s="55">
        <v>39630</v>
      </c>
    </row>
    <row r="5184" spans="1:10" x14ac:dyDescent="0.3">
      <c r="A5184" s="54" t="s">
        <v>3397</v>
      </c>
      <c r="B5184" s="54">
        <v>8832</v>
      </c>
      <c r="C5184" s="56" t="s">
        <v>23</v>
      </c>
      <c r="D5184" s="54" t="s">
        <v>3405</v>
      </c>
      <c r="E5184" s="54">
        <v>1321</v>
      </c>
      <c r="F5184" s="54" t="s">
        <v>3350</v>
      </c>
      <c r="G5184" s="54">
        <v>2696567.5649999999</v>
      </c>
      <c r="H5184" s="54">
        <v>1226910.2350000001</v>
      </c>
      <c r="I5184" s="54" t="s">
        <v>21</v>
      </c>
      <c r="J5184" s="55">
        <v>39630</v>
      </c>
    </row>
    <row r="5185" spans="1:10" x14ac:dyDescent="0.3">
      <c r="A5185" s="54" t="s">
        <v>3397</v>
      </c>
      <c r="B5185" s="54">
        <v>8832</v>
      </c>
      <c r="C5185" s="56" t="s">
        <v>23</v>
      </c>
      <c r="D5185" s="54" t="s">
        <v>3401</v>
      </c>
      <c r="E5185" s="54">
        <v>1322</v>
      </c>
      <c r="F5185" s="54" t="s">
        <v>3350</v>
      </c>
      <c r="G5185" s="54">
        <v>2699548.6510000001</v>
      </c>
      <c r="H5185" s="54">
        <v>1228048.7919999999</v>
      </c>
      <c r="I5185" s="54" t="s">
        <v>21</v>
      </c>
      <c r="J5185" s="55">
        <v>39630</v>
      </c>
    </row>
    <row r="5186" spans="1:10" x14ac:dyDescent="0.3">
      <c r="A5186" s="54" t="s">
        <v>3397</v>
      </c>
      <c r="B5186" s="54">
        <v>8832</v>
      </c>
      <c r="C5186" s="56" t="s">
        <v>23</v>
      </c>
      <c r="D5186" s="54" t="s">
        <v>3397</v>
      </c>
      <c r="E5186" s="54">
        <v>1323</v>
      </c>
      <c r="F5186" s="54" t="s">
        <v>3350</v>
      </c>
      <c r="G5186" s="54">
        <v>2696145.7629999998</v>
      </c>
      <c r="H5186" s="54">
        <v>1227318.4639999999</v>
      </c>
      <c r="I5186" s="54" t="s">
        <v>21</v>
      </c>
      <c r="J5186" s="55">
        <v>39630</v>
      </c>
    </row>
    <row r="5187" spans="1:10" x14ac:dyDescent="0.3">
      <c r="A5187" s="54" t="s">
        <v>3399</v>
      </c>
      <c r="B5187" s="54">
        <v>8833</v>
      </c>
      <c r="C5187" s="56" t="s">
        <v>23</v>
      </c>
      <c r="D5187" s="54" t="s">
        <v>4354</v>
      </c>
      <c r="E5187" s="54">
        <v>138</v>
      </c>
      <c r="F5187" s="54" t="s">
        <v>4195</v>
      </c>
      <c r="G5187" s="54">
        <v>2694030.267</v>
      </c>
      <c r="H5187" s="54">
        <v>1227725.5549999999</v>
      </c>
      <c r="I5187" s="54" t="s">
        <v>21</v>
      </c>
      <c r="J5187" s="55">
        <v>39630</v>
      </c>
    </row>
    <row r="5188" spans="1:10" x14ac:dyDescent="0.3">
      <c r="A5188" s="54" t="s">
        <v>3399</v>
      </c>
      <c r="B5188" s="54">
        <v>8833</v>
      </c>
      <c r="C5188" s="56" t="s">
        <v>23</v>
      </c>
      <c r="D5188" s="54" t="s">
        <v>3397</v>
      </c>
      <c r="E5188" s="54">
        <v>1323</v>
      </c>
      <c r="F5188" s="54" t="s">
        <v>3350</v>
      </c>
      <c r="G5188" s="54">
        <v>2694776.196</v>
      </c>
      <c r="H5188" s="54">
        <v>1227200.9580000001</v>
      </c>
      <c r="I5188" s="54" t="s">
        <v>21</v>
      </c>
      <c r="J5188" s="55">
        <v>39630</v>
      </c>
    </row>
    <row r="5189" spans="1:10" x14ac:dyDescent="0.3">
      <c r="A5189" s="54" t="s">
        <v>3398</v>
      </c>
      <c r="B5189" s="54">
        <v>8834</v>
      </c>
      <c r="C5189" s="56" t="s">
        <v>23</v>
      </c>
      <c r="D5189" s="54" t="s">
        <v>3405</v>
      </c>
      <c r="E5189" s="54">
        <v>1321</v>
      </c>
      <c r="F5189" s="54" t="s">
        <v>3350</v>
      </c>
      <c r="G5189" s="54">
        <v>2696066.068</v>
      </c>
      <c r="H5189" s="54">
        <v>1225584.1540000001</v>
      </c>
      <c r="I5189" s="54" t="s">
        <v>21</v>
      </c>
      <c r="J5189" s="55">
        <v>39630</v>
      </c>
    </row>
    <row r="5190" spans="1:10" x14ac:dyDescent="0.3">
      <c r="A5190" s="54" t="s">
        <v>3398</v>
      </c>
      <c r="B5190" s="54">
        <v>8834</v>
      </c>
      <c r="C5190" s="56" t="s">
        <v>23</v>
      </c>
      <c r="D5190" s="54" t="s">
        <v>3397</v>
      </c>
      <c r="E5190" s="54">
        <v>1323</v>
      </c>
      <c r="F5190" s="54" t="s">
        <v>3350</v>
      </c>
      <c r="G5190" s="54">
        <v>2695057.8629999999</v>
      </c>
      <c r="H5190" s="54">
        <v>1225660.676</v>
      </c>
      <c r="I5190" s="54" t="s">
        <v>21</v>
      </c>
      <c r="J5190" s="55">
        <v>39630</v>
      </c>
    </row>
    <row r="5191" spans="1:10" x14ac:dyDescent="0.3">
      <c r="A5191" s="54" t="s">
        <v>3405</v>
      </c>
      <c r="B5191" s="54">
        <v>8835</v>
      </c>
      <c r="C5191" s="56" t="s">
        <v>23</v>
      </c>
      <c r="D5191" s="54" t="s">
        <v>3405</v>
      </c>
      <c r="E5191" s="54">
        <v>1321</v>
      </c>
      <c r="F5191" s="54" t="s">
        <v>3350</v>
      </c>
      <c r="G5191" s="54">
        <v>2700029.2629999998</v>
      </c>
      <c r="H5191" s="54">
        <v>1226221.716</v>
      </c>
      <c r="I5191" s="54" t="s">
        <v>21</v>
      </c>
      <c r="J5191" s="55">
        <v>39630</v>
      </c>
    </row>
    <row r="5192" spans="1:10" x14ac:dyDescent="0.3">
      <c r="A5192" s="54" t="s">
        <v>3255</v>
      </c>
      <c r="B5192" s="54">
        <v>8836</v>
      </c>
      <c r="C5192" s="56" t="s">
        <v>23</v>
      </c>
      <c r="D5192" s="54" t="s">
        <v>3409</v>
      </c>
      <c r="E5192" s="54">
        <v>1301</v>
      </c>
      <c r="F5192" s="54" t="s">
        <v>3350</v>
      </c>
      <c r="G5192" s="54">
        <v>2696937.361</v>
      </c>
      <c r="H5192" s="54">
        <v>1222859.547</v>
      </c>
      <c r="I5192" s="54" t="s">
        <v>21</v>
      </c>
      <c r="J5192" s="55">
        <v>39630</v>
      </c>
    </row>
    <row r="5193" spans="1:10" x14ac:dyDescent="0.3">
      <c r="A5193" s="54" t="s">
        <v>3255</v>
      </c>
      <c r="B5193" s="54">
        <v>8836</v>
      </c>
      <c r="C5193" s="56" t="s">
        <v>23</v>
      </c>
      <c r="D5193" s="54" t="s">
        <v>3405</v>
      </c>
      <c r="E5193" s="54">
        <v>1321</v>
      </c>
      <c r="F5193" s="54" t="s">
        <v>3350</v>
      </c>
      <c r="G5193" s="54">
        <v>2696524.5219999999</v>
      </c>
      <c r="H5193" s="54">
        <v>1223639.4069999999</v>
      </c>
      <c r="I5193" s="54" t="s">
        <v>21</v>
      </c>
      <c r="J5193" s="55">
        <v>39630</v>
      </c>
    </row>
    <row r="5194" spans="1:10" x14ac:dyDescent="0.3">
      <c r="A5194" s="54" t="s">
        <v>3255</v>
      </c>
      <c r="B5194" s="54">
        <v>8836</v>
      </c>
      <c r="C5194" s="56" t="s">
        <v>23</v>
      </c>
      <c r="D5194" s="54" t="s">
        <v>3249</v>
      </c>
      <c r="E5194" s="54">
        <v>1706</v>
      </c>
      <c r="F5194" s="54" t="s">
        <v>3240</v>
      </c>
      <c r="G5194" s="54">
        <v>2694801.7289999998</v>
      </c>
      <c r="H5194" s="54">
        <v>1223361.7139999999</v>
      </c>
      <c r="I5194" s="54" t="s">
        <v>21</v>
      </c>
      <c r="J5194" s="55">
        <v>39630</v>
      </c>
    </row>
    <row r="5195" spans="1:10" x14ac:dyDescent="0.3">
      <c r="A5195" s="54" t="s">
        <v>3409</v>
      </c>
      <c r="B5195" s="54">
        <v>8840</v>
      </c>
      <c r="C5195" s="56" t="s">
        <v>23</v>
      </c>
      <c r="D5195" s="54" t="s">
        <v>3409</v>
      </c>
      <c r="E5195" s="54">
        <v>1301</v>
      </c>
      <c r="F5195" s="54" t="s">
        <v>3350</v>
      </c>
      <c r="G5195" s="54">
        <v>2698493.1770000001</v>
      </c>
      <c r="H5195" s="54">
        <v>1221093.95</v>
      </c>
      <c r="I5195" s="54" t="s">
        <v>21</v>
      </c>
      <c r="J5195" s="55">
        <v>39630</v>
      </c>
    </row>
    <row r="5196" spans="1:10" x14ac:dyDescent="0.3">
      <c r="A5196" s="54" t="s">
        <v>3411</v>
      </c>
      <c r="B5196" s="54">
        <v>8840</v>
      </c>
      <c r="C5196" s="56" t="s">
        <v>46</v>
      </c>
      <c r="D5196" s="54" t="s">
        <v>3409</v>
      </c>
      <c r="E5196" s="54">
        <v>1301</v>
      </c>
      <c r="F5196" s="54" t="s">
        <v>3350</v>
      </c>
      <c r="G5196" s="54">
        <v>2698018.7230000002</v>
      </c>
      <c r="H5196" s="54">
        <v>1217511.213</v>
      </c>
      <c r="I5196" s="54" t="s">
        <v>21</v>
      </c>
      <c r="J5196" s="55">
        <v>39630</v>
      </c>
    </row>
    <row r="5197" spans="1:10" x14ac:dyDescent="0.3">
      <c r="A5197" s="54" t="s">
        <v>3410</v>
      </c>
      <c r="B5197" s="54">
        <v>8841</v>
      </c>
      <c r="C5197" s="56" t="s">
        <v>23</v>
      </c>
      <c r="D5197" s="54" t="s">
        <v>3409</v>
      </c>
      <c r="E5197" s="54">
        <v>1301</v>
      </c>
      <c r="F5197" s="54" t="s">
        <v>3350</v>
      </c>
      <c r="G5197" s="54">
        <v>2700474.077</v>
      </c>
      <c r="H5197" s="54">
        <v>1216829.5449999999</v>
      </c>
      <c r="I5197" s="54" t="s">
        <v>21</v>
      </c>
      <c r="J5197" s="55">
        <v>39630</v>
      </c>
    </row>
    <row r="5198" spans="1:10" x14ac:dyDescent="0.3">
      <c r="A5198" s="54" t="s">
        <v>3351</v>
      </c>
      <c r="B5198" s="54">
        <v>8842</v>
      </c>
      <c r="C5198" s="56" t="s">
        <v>23</v>
      </c>
      <c r="D5198" s="54" t="s">
        <v>3357</v>
      </c>
      <c r="E5198" s="54">
        <v>1368</v>
      </c>
      <c r="F5198" s="54" t="s">
        <v>3350</v>
      </c>
      <c r="G5198" s="54">
        <v>2705336.7030000002</v>
      </c>
      <c r="H5198" s="54">
        <v>1207993.514</v>
      </c>
      <c r="I5198" s="54" t="s">
        <v>21</v>
      </c>
      <c r="J5198" s="55">
        <v>39630</v>
      </c>
    </row>
    <row r="5199" spans="1:10" x14ac:dyDescent="0.3">
      <c r="A5199" s="54" t="s">
        <v>3351</v>
      </c>
      <c r="B5199" s="54">
        <v>8842</v>
      </c>
      <c r="C5199" s="56" t="s">
        <v>23</v>
      </c>
      <c r="D5199" s="54" t="s">
        <v>3356</v>
      </c>
      <c r="E5199" s="54">
        <v>1372</v>
      </c>
      <c r="F5199" s="54" t="s">
        <v>3350</v>
      </c>
      <c r="G5199" s="54">
        <v>2701435.1409999998</v>
      </c>
      <c r="H5199" s="54">
        <v>1206595.798</v>
      </c>
      <c r="I5199" s="54" t="s">
        <v>21</v>
      </c>
      <c r="J5199" s="55">
        <v>39630</v>
      </c>
    </row>
    <row r="5200" spans="1:10" x14ac:dyDescent="0.3">
      <c r="A5200" s="54" t="s">
        <v>3351</v>
      </c>
      <c r="B5200" s="54">
        <v>8842</v>
      </c>
      <c r="C5200" s="56" t="s">
        <v>23</v>
      </c>
      <c r="D5200" s="54" t="s">
        <v>3351</v>
      </c>
      <c r="E5200" s="54">
        <v>1375</v>
      </c>
      <c r="F5200" s="54" t="s">
        <v>3350</v>
      </c>
      <c r="G5200" s="54">
        <v>2703417.2310000001</v>
      </c>
      <c r="H5200" s="54">
        <v>1212648.74</v>
      </c>
      <c r="I5200" s="54" t="s">
        <v>21</v>
      </c>
      <c r="J5200" s="55">
        <v>39630</v>
      </c>
    </row>
    <row r="5201" spans="1:10" x14ac:dyDescent="0.3">
      <c r="A5201" s="54" t="s">
        <v>3357</v>
      </c>
      <c r="B5201" s="54">
        <v>8843</v>
      </c>
      <c r="C5201" s="56" t="s">
        <v>23</v>
      </c>
      <c r="D5201" s="54" t="s">
        <v>3357</v>
      </c>
      <c r="E5201" s="54">
        <v>1368</v>
      </c>
      <c r="F5201" s="54" t="s">
        <v>3350</v>
      </c>
      <c r="G5201" s="54">
        <v>2700751.22</v>
      </c>
      <c r="H5201" s="54">
        <v>1210042.443</v>
      </c>
      <c r="I5201" s="54" t="s">
        <v>21</v>
      </c>
      <c r="J5201" s="55">
        <v>39630</v>
      </c>
    </row>
    <row r="5202" spans="1:10" x14ac:dyDescent="0.3">
      <c r="A5202" s="54" t="s">
        <v>3357</v>
      </c>
      <c r="B5202" s="54">
        <v>8843</v>
      </c>
      <c r="C5202" s="56" t="s">
        <v>23</v>
      </c>
      <c r="D5202" s="54" t="s">
        <v>3356</v>
      </c>
      <c r="E5202" s="54">
        <v>1372</v>
      </c>
      <c r="F5202" s="54" t="s">
        <v>3350</v>
      </c>
      <c r="G5202" s="54">
        <v>2699121.0079999999</v>
      </c>
      <c r="H5202" s="54">
        <v>1208175.128</v>
      </c>
      <c r="I5202" s="54" t="s">
        <v>21</v>
      </c>
      <c r="J5202" s="55">
        <v>39630</v>
      </c>
    </row>
    <row r="5203" spans="1:10" x14ac:dyDescent="0.3">
      <c r="A5203" s="54" t="s">
        <v>3353</v>
      </c>
      <c r="B5203" s="54">
        <v>8844</v>
      </c>
      <c r="C5203" s="56" t="s">
        <v>23</v>
      </c>
      <c r="D5203" s="54" t="s">
        <v>3409</v>
      </c>
      <c r="E5203" s="54">
        <v>1301</v>
      </c>
      <c r="F5203" s="54" t="s">
        <v>3350</v>
      </c>
      <c r="G5203" s="54">
        <v>2706607.9380000001</v>
      </c>
      <c r="H5203" s="54">
        <v>1216690.2749999999</v>
      </c>
      <c r="I5203" s="54" t="s">
        <v>21</v>
      </c>
      <c r="J5203" s="55">
        <v>39630</v>
      </c>
    </row>
    <row r="5204" spans="1:10" x14ac:dyDescent="0.3">
      <c r="A5204" s="54" t="s">
        <v>3353</v>
      </c>
      <c r="B5204" s="54">
        <v>8844</v>
      </c>
      <c r="C5204" s="56" t="s">
        <v>23</v>
      </c>
      <c r="D5204" s="54" t="s">
        <v>3351</v>
      </c>
      <c r="E5204" s="54">
        <v>1375</v>
      </c>
      <c r="F5204" s="54" t="s">
        <v>3350</v>
      </c>
      <c r="G5204" s="54">
        <v>2707219.4219999998</v>
      </c>
      <c r="H5204" s="54">
        <v>1214446.855</v>
      </c>
      <c r="I5204" s="54" t="s">
        <v>21</v>
      </c>
      <c r="J5204" s="55">
        <v>39630</v>
      </c>
    </row>
    <row r="5205" spans="1:10" x14ac:dyDescent="0.3">
      <c r="A5205" s="54" t="s">
        <v>3352</v>
      </c>
      <c r="B5205" s="54">
        <v>8845</v>
      </c>
      <c r="C5205" s="56" t="s">
        <v>23</v>
      </c>
      <c r="D5205" s="54" t="s">
        <v>3351</v>
      </c>
      <c r="E5205" s="54">
        <v>1375</v>
      </c>
      <c r="F5205" s="54" t="s">
        <v>3350</v>
      </c>
      <c r="G5205" s="54">
        <v>2707736.4449999998</v>
      </c>
      <c r="H5205" s="54">
        <v>1210387.557</v>
      </c>
      <c r="I5205" s="54" t="s">
        <v>21</v>
      </c>
      <c r="J5205" s="55">
        <v>39630</v>
      </c>
    </row>
    <row r="5206" spans="1:10" x14ac:dyDescent="0.3">
      <c r="A5206" s="54" t="s">
        <v>3392</v>
      </c>
      <c r="B5206" s="54">
        <v>8846</v>
      </c>
      <c r="C5206" s="56" t="s">
        <v>23</v>
      </c>
      <c r="D5206" s="54" t="s">
        <v>3409</v>
      </c>
      <c r="E5206" s="54">
        <v>1301</v>
      </c>
      <c r="F5206" s="54" t="s">
        <v>3350</v>
      </c>
      <c r="G5206" s="54">
        <v>2704573.0159999998</v>
      </c>
      <c r="H5206" s="54">
        <v>1221034.7139999999</v>
      </c>
      <c r="I5206" s="54" t="s">
        <v>21</v>
      </c>
      <c r="J5206" s="55">
        <v>39630</v>
      </c>
    </row>
    <row r="5207" spans="1:10" x14ac:dyDescent="0.3">
      <c r="A5207" s="54" t="s">
        <v>3392</v>
      </c>
      <c r="B5207" s="54">
        <v>8846</v>
      </c>
      <c r="C5207" s="56" t="s">
        <v>23</v>
      </c>
      <c r="D5207" s="54" t="s">
        <v>3391</v>
      </c>
      <c r="E5207" s="54">
        <v>1341</v>
      </c>
      <c r="F5207" s="54" t="s">
        <v>3350</v>
      </c>
      <c r="G5207" s="54">
        <v>2705141.8909999998</v>
      </c>
      <c r="H5207" s="54">
        <v>1222985.308</v>
      </c>
      <c r="I5207" s="54" t="s">
        <v>21</v>
      </c>
      <c r="J5207" s="55">
        <v>39630</v>
      </c>
    </row>
    <row r="5208" spans="1:10" x14ac:dyDescent="0.3">
      <c r="A5208" s="54" t="s">
        <v>3406</v>
      </c>
      <c r="B5208" s="54">
        <v>8847</v>
      </c>
      <c r="C5208" s="56" t="s">
        <v>23</v>
      </c>
      <c r="D5208" s="54" t="s">
        <v>3409</v>
      </c>
      <c r="E5208" s="54">
        <v>1301</v>
      </c>
      <c r="F5208" s="54" t="s">
        <v>3350</v>
      </c>
      <c r="G5208" s="54">
        <v>2701635.2549999999</v>
      </c>
      <c r="H5208" s="54">
        <v>1224332.443</v>
      </c>
      <c r="I5208" s="54" t="s">
        <v>21</v>
      </c>
      <c r="J5208" s="55">
        <v>39630</v>
      </c>
    </row>
    <row r="5209" spans="1:10" x14ac:dyDescent="0.3">
      <c r="A5209" s="54" t="s">
        <v>3406</v>
      </c>
      <c r="B5209" s="54">
        <v>8847</v>
      </c>
      <c r="C5209" s="56" t="s">
        <v>23</v>
      </c>
      <c r="D5209" s="54" t="s">
        <v>3405</v>
      </c>
      <c r="E5209" s="54">
        <v>1321</v>
      </c>
      <c r="F5209" s="54" t="s">
        <v>3350</v>
      </c>
      <c r="G5209" s="54">
        <v>2699890.1150000002</v>
      </c>
      <c r="H5209" s="54">
        <v>1225504.3659999999</v>
      </c>
      <c r="I5209" s="54" t="s">
        <v>21</v>
      </c>
      <c r="J5209" s="55">
        <v>39630</v>
      </c>
    </row>
    <row r="5210" spans="1:10" x14ac:dyDescent="0.3">
      <c r="A5210" s="54" t="s">
        <v>3379</v>
      </c>
      <c r="B5210" s="54">
        <v>8849</v>
      </c>
      <c r="C5210" s="56" t="s">
        <v>23</v>
      </c>
      <c r="D5210" s="54" t="s">
        <v>3379</v>
      </c>
      <c r="E5210" s="54">
        <v>1361</v>
      </c>
      <c r="F5210" s="54" t="s">
        <v>3350</v>
      </c>
      <c r="G5210" s="54">
        <v>2697001.8149999999</v>
      </c>
      <c r="H5210" s="54">
        <v>1212491.8629999999</v>
      </c>
      <c r="I5210" s="54" t="s">
        <v>21</v>
      </c>
      <c r="J5210" s="55">
        <v>39630</v>
      </c>
    </row>
    <row r="5211" spans="1:10" x14ac:dyDescent="0.3">
      <c r="A5211" s="54" t="s">
        <v>3391</v>
      </c>
      <c r="B5211" s="54">
        <v>8852</v>
      </c>
      <c r="C5211" s="56" t="s">
        <v>23</v>
      </c>
      <c r="D5211" s="54" t="s">
        <v>3391</v>
      </c>
      <c r="E5211" s="54">
        <v>1341</v>
      </c>
      <c r="F5211" s="54" t="s">
        <v>3350</v>
      </c>
      <c r="G5211" s="54">
        <v>2705133.324</v>
      </c>
      <c r="H5211" s="54">
        <v>1225551.6510000001</v>
      </c>
      <c r="I5211" s="54" t="s">
        <v>21</v>
      </c>
      <c r="J5211" s="55">
        <v>39630</v>
      </c>
    </row>
    <row r="5212" spans="1:10" x14ac:dyDescent="0.3">
      <c r="A5212" s="54" t="s">
        <v>3383</v>
      </c>
      <c r="B5212" s="54">
        <v>8853</v>
      </c>
      <c r="C5212" s="56" t="s">
        <v>23</v>
      </c>
      <c r="D5212" s="54" t="s">
        <v>3390</v>
      </c>
      <c r="E5212" s="54">
        <v>1342</v>
      </c>
      <c r="F5212" s="54" t="s">
        <v>3350</v>
      </c>
      <c r="G5212" s="54">
        <v>2707885.0589999999</v>
      </c>
      <c r="H5212" s="54">
        <v>1227025.808</v>
      </c>
      <c r="I5212" s="54" t="s">
        <v>21</v>
      </c>
      <c r="J5212" s="55">
        <v>39630</v>
      </c>
    </row>
    <row r="5213" spans="1:10" x14ac:dyDescent="0.3">
      <c r="A5213" s="54" t="s">
        <v>3383</v>
      </c>
      <c r="B5213" s="54">
        <v>8853</v>
      </c>
      <c r="C5213" s="56" t="s">
        <v>23</v>
      </c>
      <c r="D5213" s="54" t="s">
        <v>3388</v>
      </c>
      <c r="E5213" s="54">
        <v>1344</v>
      </c>
      <c r="F5213" s="54" t="s">
        <v>3350</v>
      </c>
      <c r="G5213" s="54">
        <v>2707565.003</v>
      </c>
      <c r="H5213" s="54">
        <v>1227881.7220000001</v>
      </c>
      <c r="I5213" s="54" t="s">
        <v>21</v>
      </c>
      <c r="J5213" s="55">
        <v>39630</v>
      </c>
    </row>
    <row r="5214" spans="1:10" x14ac:dyDescent="0.3">
      <c r="A5214" s="54" t="s">
        <v>3383</v>
      </c>
      <c r="B5214" s="54">
        <v>8853</v>
      </c>
      <c r="C5214" s="56" t="s">
        <v>23</v>
      </c>
      <c r="D5214" s="54" t="s">
        <v>3380</v>
      </c>
      <c r="E5214" s="54">
        <v>1349</v>
      </c>
      <c r="F5214" s="54" t="s">
        <v>3350</v>
      </c>
      <c r="G5214" s="54">
        <v>2707876.2319999998</v>
      </c>
      <c r="H5214" s="54">
        <v>1228912.9739999999</v>
      </c>
      <c r="I5214" s="54" t="s">
        <v>21</v>
      </c>
      <c r="J5214" s="55">
        <v>39630</v>
      </c>
    </row>
    <row r="5215" spans="1:10" x14ac:dyDescent="0.3">
      <c r="A5215" s="54" t="s">
        <v>3390</v>
      </c>
      <c r="B5215" s="54">
        <v>8854</v>
      </c>
      <c r="C5215" s="56" t="s">
        <v>46</v>
      </c>
      <c r="D5215" s="54" t="s">
        <v>3390</v>
      </c>
      <c r="E5215" s="54">
        <v>1342</v>
      </c>
      <c r="F5215" s="54" t="s">
        <v>3350</v>
      </c>
      <c r="G5215" s="54">
        <v>2708431.378</v>
      </c>
      <c r="H5215" s="54">
        <v>1225334.7649999999</v>
      </c>
      <c r="I5215" s="54" t="s">
        <v>21</v>
      </c>
      <c r="J5215" s="55">
        <v>39630</v>
      </c>
    </row>
    <row r="5216" spans="1:10" x14ac:dyDescent="0.3">
      <c r="A5216" s="54" t="s">
        <v>3382</v>
      </c>
      <c r="B5216" s="54">
        <v>8854</v>
      </c>
      <c r="C5216" s="56" t="s">
        <v>23</v>
      </c>
      <c r="D5216" s="54" t="s">
        <v>3390</v>
      </c>
      <c r="E5216" s="54">
        <v>1342</v>
      </c>
      <c r="F5216" s="54" t="s">
        <v>3350</v>
      </c>
      <c r="G5216" s="54">
        <v>2709655.23</v>
      </c>
      <c r="H5216" s="54">
        <v>1223479.014</v>
      </c>
      <c r="I5216" s="54" t="s">
        <v>21</v>
      </c>
      <c r="J5216" s="55">
        <v>39630</v>
      </c>
    </row>
    <row r="5217" spans="1:10" x14ac:dyDescent="0.3">
      <c r="A5217" s="54" t="s">
        <v>3382</v>
      </c>
      <c r="B5217" s="54">
        <v>8854</v>
      </c>
      <c r="C5217" s="56" t="s">
        <v>23</v>
      </c>
      <c r="D5217" s="54" t="s">
        <v>3386</v>
      </c>
      <c r="E5217" s="54">
        <v>1346</v>
      </c>
      <c r="F5217" s="54" t="s">
        <v>3350</v>
      </c>
      <c r="G5217" s="54">
        <v>2712475.1570000001</v>
      </c>
      <c r="H5217" s="54">
        <v>1223020.399</v>
      </c>
      <c r="I5217" s="54" t="s">
        <v>21</v>
      </c>
      <c r="J5217" s="55">
        <v>39630</v>
      </c>
    </row>
    <row r="5218" spans="1:10" x14ac:dyDescent="0.3">
      <c r="A5218" s="54" t="s">
        <v>3382</v>
      </c>
      <c r="B5218" s="54">
        <v>8854</v>
      </c>
      <c r="C5218" s="56" t="s">
        <v>23</v>
      </c>
      <c r="D5218" s="54" t="s">
        <v>3380</v>
      </c>
      <c r="E5218" s="54">
        <v>1349</v>
      </c>
      <c r="F5218" s="54" t="s">
        <v>3350</v>
      </c>
      <c r="G5218" s="54">
        <v>2710382.287</v>
      </c>
      <c r="H5218" s="54">
        <v>1226579.2890000001</v>
      </c>
      <c r="I5218" s="54" t="s">
        <v>21</v>
      </c>
      <c r="J5218" s="55">
        <v>39630</v>
      </c>
    </row>
    <row r="5219" spans="1:10" x14ac:dyDescent="0.3">
      <c r="A5219" s="54" t="s">
        <v>3381</v>
      </c>
      <c r="B5219" s="54">
        <v>8855</v>
      </c>
      <c r="C5219" s="56" t="s">
        <v>23</v>
      </c>
      <c r="D5219" s="54" t="s">
        <v>3386</v>
      </c>
      <c r="E5219" s="54">
        <v>1346</v>
      </c>
      <c r="F5219" s="54" t="s">
        <v>3350</v>
      </c>
      <c r="G5219" s="54">
        <v>2711592.23</v>
      </c>
      <c r="H5219" s="54">
        <v>1226943.503</v>
      </c>
      <c r="I5219" s="54" t="s">
        <v>21</v>
      </c>
      <c r="J5219" s="55">
        <v>39630</v>
      </c>
    </row>
    <row r="5220" spans="1:10" x14ac:dyDescent="0.3">
      <c r="A5220" s="54" t="s">
        <v>3381</v>
      </c>
      <c r="B5220" s="54">
        <v>8855</v>
      </c>
      <c r="C5220" s="56" t="s">
        <v>23</v>
      </c>
      <c r="D5220" s="54" t="s">
        <v>3385</v>
      </c>
      <c r="E5220" s="54">
        <v>1347</v>
      </c>
      <c r="F5220" s="54" t="s">
        <v>3350</v>
      </c>
      <c r="G5220" s="54">
        <v>2711661.04</v>
      </c>
      <c r="H5220" s="54">
        <v>1227785.6000000001</v>
      </c>
      <c r="I5220" s="54" t="s">
        <v>21</v>
      </c>
      <c r="J5220" s="55">
        <v>39630</v>
      </c>
    </row>
    <row r="5221" spans="1:10" x14ac:dyDescent="0.3">
      <c r="A5221" s="54" t="s">
        <v>3381</v>
      </c>
      <c r="B5221" s="54">
        <v>8855</v>
      </c>
      <c r="C5221" s="56" t="s">
        <v>23</v>
      </c>
      <c r="D5221" s="54" t="s">
        <v>3380</v>
      </c>
      <c r="E5221" s="54">
        <v>1349</v>
      </c>
      <c r="F5221" s="54" t="s">
        <v>3350</v>
      </c>
      <c r="G5221" s="54">
        <v>2710209.128</v>
      </c>
      <c r="H5221" s="54">
        <v>1228207.3060000001</v>
      </c>
      <c r="I5221" s="54" t="s">
        <v>21</v>
      </c>
      <c r="J5221" s="55">
        <v>39630</v>
      </c>
    </row>
    <row r="5222" spans="1:10" x14ac:dyDescent="0.3">
      <c r="A5222" s="54" t="s">
        <v>3385</v>
      </c>
      <c r="B5222" s="54">
        <v>8856</v>
      </c>
      <c r="C5222" s="56" t="s">
        <v>23</v>
      </c>
      <c r="D5222" s="54" t="s">
        <v>3385</v>
      </c>
      <c r="E5222" s="54">
        <v>1347</v>
      </c>
      <c r="F5222" s="54" t="s">
        <v>3350</v>
      </c>
      <c r="G5222" s="54">
        <v>2713711.8190000001</v>
      </c>
      <c r="H5222" s="54">
        <v>1228811.9539999999</v>
      </c>
      <c r="I5222" s="54" t="s">
        <v>21</v>
      </c>
      <c r="J5222" s="55">
        <v>39630</v>
      </c>
    </row>
    <row r="5223" spans="1:10" x14ac:dyDescent="0.3">
      <c r="A5223" s="54" t="s">
        <v>3384</v>
      </c>
      <c r="B5223" s="54">
        <v>8857</v>
      </c>
      <c r="C5223" s="56" t="s">
        <v>23</v>
      </c>
      <c r="D5223" s="54" t="s">
        <v>3384</v>
      </c>
      <c r="E5223" s="54">
        <v>1348</v>
      </c>
      <c r="F5223" s="54" t="s">
        <v>3350</v>
      </c>
      <c r="G5223" s="54">
        <v>2710477.6170000001</v>
      </c>
      <c r="H5223" s="54">
        <v>1220421.2490000001</v>
      </c>
      <c r="I5223" s="54" t="s">
        <v>21</v>
      </c>
      <c r="J5223" s="55">
        <v>39630</v>
      </c>
    </row>
    <row r="5224" spans="1:10" x14ac:dyDescent="0.3">
      <c r="A5224" s="54" t="s">
        <v>3389</v>
      </c>
      <c r="B5224" s="54">
        <v>8858</v>
      </c>
      <c r="C5224" s="56" t="s">
        <v>23</v>
      </c>
      <c r="D5224" s="54" t="s">
        <v>3389</v>
      </c>
      <c r="E5224" s="54">
        <v>1343</v>
      </c>
      <c r="F5224" s="54" t="s">
        <v>3350</v>
      </c>
      <c r="G5224" s="54">
        <v>2712598.3730000001</v>
      </c>
      <c r="H5224" s="54">
        <v>1212624.578</v>
      </c>
      <c r="I5224" s="54" t="s">
        <v>21</v>
      </c>
      <c r="J5224" s="55">
        <v>39630</v>
      </c>
    </row>
    <row r="5225" spans="1:10" x14ac:dyDescent="0.3">
      <c r="A5225" s="54" t="s">
        <v>3386</v>
      </c>
      <c r="B5225" s="54">
        <v>8862</v>
      </c>
      <c r="C5225" s="56" t="s">
        <v>23</v>
      </c>
      <c r="D5225" s="54" t="s">
        <v>3386</v>
      </c>
      <c r="E5225" s="54">
        <v>1346</v>
      </c>
      <c r="F5225" s="54" t="s">
        <v>3350</v>
      </c>
      <c r="G5225" s="54">
        <v>2712967.4019999998</v>
      </c>
      <c r="H5225" s="54">
        <v>1225785.105</v>
      </c>
      <c r="I5225" s="54" t="s">
        <v>21</v>
      </c>
      <c r="J5225" s="55">
        <v>39630</v>
      </c>
    </row>
    <row r="5226" spans="1:10" x14ac:dyDescent="0.3">
      <c r="A5226" s="54" t="s">
        <v>2468</v>
      </c>
      <c r="B5226" s="54">
        <v>8863</v>
      </c>
      <c r="C5226" s="56" t="s">
        <v>23</v>
      </c>
      <c r="D5226" s="54" t="s">
        <v>3386</v>
      </c>
      <c r="E5226" s="54">
        <v>1346</v>
      </c>
      <c r="F5226" s="54" t="s">
        <v>3350</v>
      </c>
      <c r="G5226" s="54">
        <v>2714330.662</v>
      </c>
      <c r="H5226" s="54">
        <v>1225314.375</v>
      </c>
      <c r="I5226" s="54" t="s">
        <v>21</v>
      </c>
      <c r="J5226" s="55">
        <v>39630</v>
      </c>
    </row>
    <row r="5227" spans="1:10" x14ac:dyDescent="0.3">
      <c r="A5227" s="54" t="s">
        <v>2468</v>
      </c>
      <c r="B5227" s="54">
        <v>8863</v>
      </c>
      <c r="C5227" s="56" t="s">
        <v>23</v>
      </c>
      <c r="D5227" s="54" t="s">
        <v>2467</v>
      </c>
      <c r="E5227" s="54">
        <v>3312</v>
      </c>
      <c r="F5227" s="54" t="s">
        <v>2344</v>
      </c>
      <c r="G5227" s="54">
        <v>2715625.6230000001</v>
      </c>
      <c r="H5227" s="54">
        <v>1226525.1410000001</v>
      </c>
      <c r="I5227" s="54" t="s">
        <v>21</v>
      </c>
      <c r="J5227" s="55">
        <v>39630</v>
      </c>
    </row>
    <row r="5228" spans="1:10" x14ac:dyDescent="0.3">
      <c r="A5228" s="54" t="s">
        <v>3387</v>
      </c>
      <c r="B5228" s="54">
        <v>8864</v>
      </c>
      <c r="C5228" s="56" t="s">
        <v>23</v>
      </c>
      <c r="D5228" s="54" t="s">
        <v>3387</v>
      </c>
      <c r="E5228" s="54">
        <v>1345</v>
      </c>
      <c r="F5228" s="54" t="s">
        <v>3350</v>
      </c>
      <c r="G5228" s="54">
        <v>2716544.7149999999</v>
      </c>
      <c r="H5228" s="54">
        <v>1224304.912</v>
      </c>
      <c r="I5228" s="54" t="s">
        <v>21</v>
      </c>
      <c r="J5228" s="55">
        <v>39630</v>
      </c>
    </row>
    <row r="5229" spans="1:10" x14ac:dyDescent="0.3">
      <c r="A5229" s="54" t="s">
        <v>3297</v>
      </c>
      <c r="B5229" s="54">
        <v>8865</v>
      </c>
      <c r="C5229" s="56" t="s">
        <v>23</v>
      </c>
      <c r="D5229" s="54" t="s">
        <v>3293</v>
      </c>
      <c r="E5229" s="54">
        <v>1630</v>
      </c>
      <c r="F5229" s="54" t="s">
        <v>3269</v>
      </c>
      <c r="G5229" s="54">
        <v>2719111.0380000002</v>
      </c>
      <c r="H5229" s="54">
        <v>1223561.1140000001</v>
      </c>
      <c r="I5229" s="54" t="s">
        <v>21</v>
      </c>
      <c r="J5229" s="55">
        <v>39630</v>
      </c>
    </row>
    <row r="5230" spans="1:10" x14ac:dyDescent="0.3">
      <c r="A5230" s="54" t="s">
        <v>2462</v>
      </c>
      <c r="B5230" s="54">
        <v>8866</v>
      </c>
      <c r="C5230" s="56" t="s">
        <v>23</v>
      </c>
      <c r="D5230" s="54" t="s">
        <v>3293</v>
      </c>
      <c r="E5230" s="54">
        <v>1630</v>
      </c>
      <c r="F5230" s="54" t="s">
        <v>3269</v>
      </c>
      <c r="G5230" s="54">
        <v>2722715.2650000001</v>
      </c>
      <c r="H5230" s="54">
        <v>1221777.7819999999</v>
      </c>
      <c r="I5230" s="54" t="s">
        <v>21</v>
      </c>
      <c r="J5230" s="55">
        <v>39630</v>
      </c>
    </row>
    <row r="5231" spans="1:10" x14ac:dyDescent="0.3">
      <c r="A5231" s="54" t="s">
        <v>2462</v>
      </c>
      <c r="B5231" s="54">
        <v>8866</v>
      </c>
      <c r="C5231" s="56" t="s">
        <v>23</v>
      </c>
      <c r="D5231" s="54" t="s">
        <v>2461</v>
      </c>
      <c r="E5231" s="54">
        <v>3315</v>
      </c>
      <c r="F5231" s="54" t="s">
        <v>2344</v>
      </c>
      <c r="G5231" s="54">
        <v>2723114.6839999999</v>
      </c>
      <c r="H5231" s="54">
        <v>1221945.4850000001</v>
      </c>
      <c r="I5231" s="54" t="s">
        <v>21</v>
      </c>
      <c r="J5231" s="55">
        <v>39630</v>
      </c>
    </row>
    <row r="5232" spans="1:10" x14ac:dyDescent="0.3">
      <c r="A5232" s="54" t="s">
        <v>3296</v>
      </c>
      <c r="B5232" s="54">
        <v>8867</v>
      </c>
      <c r="C5232" s="56" t="s">
        <v>23</v>
      </c>
      <c r="D5232" s="54" t="s">
        <v>3293</v>
      </c>
      <c r="E5232" s="54">
        <v>1630</v>
      </c>
      <c r="F5232" s="54" t="s">
        <v>3269</v>
      </c>
      <c r="G5232" s="54">
        <v>2719604.8620000002</v>
      </c>
      <c r="H5232" s="54">
        <v>1220992.544</v>
      </c>
      <c r="I5232" s="54" t="s">
        <v>21</v>
      </c>
      <c r="J5232" s="55">
        <v>39630</v>
      </c>
    </row>
    <row r="5233" spans="1:10" x14ac:dyDescent="0.3">
      <c r="A5233" s="54" t="s">
        <v>3295</v>
      </c>
      <c r="B5233" s="54">
        <v>8868</v>
      </c>
      <c r="C5233" s="56" t="s">
        <v>23</v>
      </c>
      <c r="D5233" s="54" t="s">
        <v>3293</v>
      </c>
      <c r="E5233" s="54">
        <v>1630</v>
      </c>
      <c r="F5233" s="54" t="s">
        <v>3269</v>
      </c>
      <c r="G5233" s="54">
        <v>2721064.5440000002</v>
      </c>
      <c r="H5233" s="54">
        <v>1219475.0789999999</v>
      </c>
      <c r="I5233" s="54" t="s">
        <v>21</v>
      </c>
      <c r="J5233" s="55">
        <v>39630</v>
      </c>
    </row>
    <row r="5234" spans="1:10" x14ac:dyDescent="0.3">
      <c r="A5234" s="54" t="s">
        <v>2460</v>
      </c>
      <c r="B5234" s="54">
        <v>8872</v>
      </c>
      <c r="C5234" s="56" t="s">
        <v>23</v>
      </c>
      <c r="D5234" s="54" t="s">
        <v>3293</v>
      </c>
      <c r="E5234" s="54">
        <v>1630</v>
      </c>
      <c r="F5234" s="54" t="s">
        <v>3269</v>
      </c>
      <c r="G5234" s="54">
        <v>2725640.7570000002</v>
      </c>
      <c r="H5234" s="54">
        <v>1220766.175</v>
      </c>
      <c r="I5234" s="54" t="s">
        <v>21</v>
      </c>
      <c r="J5234" s="55">
        <v>39630</v>
      </c>
    </row>
    <row r="5235" spans="1:10" x14ac:dyDescent="0.3">
      <c r="A5235" s="54" t="s">
        <v>2460</v>
      </c>
      <c r="B5235" s="54">
        <v>8872</v>
      </c>
      <c r="C5235" s="56" t="s">
        <v>23</v>
      </c>
      <c r="D5235" s="54" t="s">
        <v>2469</v>
      </c>
      <c r="E5235" s="54">
        <v>3311</v>
      </c>
      <c r="F5235" s="54" t="s">
        <v>2344</v>
      </c>
      <c r="G5235" s="54">
        <v>2726676.2280000001</v>
      </c>
      <c r="H5235" s="54">
        <v>1222529.9480000001</v>
      </c>
      <c r="I5235" s="54" t="s">
        <v>21</v>
      </c>
      <c r="J5235" s="55">
        <v>39630</v>
      </c>
    </row>
    <row r="5236" spans="1:10" x14ac:dyDescent="0.3">
      <c r="A5236" s="54" t="s">
        <v>2460</v>
      </c>
      <c r="B5236" s="54">
        <v>8872</v>
      </c>
      <c r="C5236" s="56" t="s">
        <v>23</v>
      </c>
      <c r="D5236" s="54" t="s">
        <v>2460</v>
      </c>
      <c r="E5236" s="54">
        <v>3316</v>
      </c>
      <c r="F5236" s="54" t="s">
        <v>2344</v>
      </c>
      <c r="G5236" s="54">
        <v>2726165.773</v>
      </c>
      <c r="H5236" s="54">
        <v>1222426.51</v>
      </c>
      <c r="I5236" s="54" t="s">
        <v>21</v>
      </c>
      <c r="J5236" s="55">
        <v>39630</v>
      </c>
    </row>
    <row r="5237" spans="1:10" x14ac:dyDescent="0.3">
      <c r="A5237" s="54" t="s">
        <v>2469</v>
      </c>
      <c r="B5237" s="54">
        <v>8873</v>
      </c>
      <c r="C5237" s="56" t="s">
        <v>23</v>
      </c>
      <c r="D5237" s="54" t="s">
        <v>2469</v>
      </c>
      <c r="E5237" s="54">
        <v>3311</v>
      </c>
      <c r="F5237" s="54" t="s">
        <v>2344</v>
      </c>
      <c r="G5237" s="54">
        <v>2730890.4909999999</v>
      </c>
      <c r="H5237" s="54">
        <v>1224638.6569999999</v>
      </c>
      <c r="I5237" s="54" t="s">
        <v>21</v>
      </c>
      <c r="J5237" s="55">
        <v>39630</v>
      </c>
    </row>
    <row r="5238" spans="1:10" x14ac:dyDescent="0.3">
      <c r="A5238" s="54" t="s">
        <v>3294</v>
      </c>
      <c r="B5238" s="54">
        <v>8874</v>
      </c>
      <c r="C5238" s="56" t="s">
        <v>23</v>
      </c>
      <c r="D5238" s="54" t="s">
        <v>3293</v>
      </c>
      <c r="E5238" s="54">
        <v>1630</v>
      </c>
      <c r="F5238" s="54" t="s">
        <v>3269</v>
      </c>
      <c r="G5238" s="54">
        <v>2731188.6150000002</v>
      </c>
      <c r="H5238" s="54">
        <v>1218288.3189999999</v>
      </c>
      <c r="I5238" s="54" t="s">
        <v>21</v>
      </c>
      <c r="J5238" s="55">
        <v>39630</v>
      </c>
    </row>
    <row r="5239" spans="1:10" x14ac:dyDescent="0.3">
      <c r="A5239" s="54" t="s">
        <v>2488</v>
      </c>
      <c r="B5239" s="54">
        <v>8877</v>
      </c>
      <c r="C5239" s="56" t="s">
        <v>23</v>
      </c>
      <c r="D5239" s="54" t="s">
        <v>2483</v>
      </c>
      <c r="E5239" s="54">
        <v>3295</v>
      </c>
      <c r="F5239" s="54" t="s">
        <v>2344</v>
      </c>
      <c r="G5239" s="54">
        <v>2732470.0040000002</v>
      </c>
      <c r="H5239" s="54">
        <v>1211642.118</v>
      </c>
      <c r="I5239" s="54" t="s">
        <v>21</v>
      </c>
      <c r="J5239" s="55">
        <v>39630</v>
      </c>
    </row>
    <row r="5240" spans="1:10" x14ac:dyDescent="0.3">
      <c r="A5240" s="54" t="s">
        <v>2477</v>
      </c>
      <c r="B5240" s="54">
        <v>8878</v>
      </c>
      <c r="C5240" s="56" t="s">
        <v>23</v>
      </c>
      <c r="D5240" s="54" t="s">
        <v>2483</v>
      </c>
      <c r="E5240" s="54">
        <v>3295</v>
      </c>
      <c r="F5240" s="54" t="s">
        <v>2344</v>
      </c>
      <c r="G5240" s="54">
        <v>2734940.4029999999</v>
      </c>
      <c r="H5240" s="54">
        <v>1222402.557</v>
      </c>
      <c r="I5240" s="54" t="s">
        <v>21</v>
      </c>
      <c r="J5240" s="55">
        <v>39630</v>
      </c>
    </row>
    <row r="5241" spans="1:10" x14ac:dyDescent="0.3">
      <c r="A5241" s="54" t="s">
        <v>2477</v>
      </c>
      <c r="B5241" s="54">
        <v>8878</v>
      </c>
      <c r="C5241" s="56" t="s">
        <v>23</v>
      </c>
      <c r="D5241" s="54" t="s">
        <v>2470</v>
      </c>
      <c r="E5241" s="54">
        <v>3298</v>
      </c>
      <c r="F5241" s="54" t="s">
        <v>2344</v>
      </c>
      <c r="G5241" s="54">
        <v>2737622.5619999999</v>
      </c>
      <c r="H5241" s="54">
        <v>1221539.8529999999</v>
      </c>
      <c r="I5241" s="54" t="s">
        <v>21</v>
      </c>
      <c r="J5241" s="55">
        <v>39630</v>
      </c>
    </row>
    <row r="5242" spans="1:10" x14ac:dyDescent="0.3">
      <c r="A5242" s="54" t="s">
        <v>2470</v>
      </c>
      <c r="B5242" s="54">
        <v>8880</v>
      </c>
      <c r="C5242" s="56" t="s">
        <v>23</v>
      </c>
      <c r="D5242" s="54" t="s">
        <v>2470</v>
      </c>
      <c r="E5242" s="54">
        <v>3298</v>
      </c>
      <c r="F5242" s="54" t="s">
        <v>2344</v>
      </c>
      <c r="G5242" s="54">
        <v>2741611.017</v>
      </c>
      <c r="H5242" s="54">
        <v>1220344.936</v>
      </c>
      <c r="I5242" s="54" t="s">
        <v>21</v>
      </c>
      <c r="J5242" s="55">
        <v>39630</v>
      </c>
    </row>
    <row r="5243" spans="1:10" x14ac:dyDescent="0.3">
      <c r="A5243" s="54" t="s">
        <v>2475</v>
      </c>
      <c r="B5243" s="54">
        <v>8881</v>
      </c>
      <c r="C5243" s="56" t="s">
        <v>543</v>
      </c>
      <c r="D5243" s="54" t="s">
        <v>2470</v>
      </c>
      <c r="E5243" s="54">
        <v>3298</v>
      </c>
      <c r="F5243" s="54" t="s">
        <v>2344</v>
      </c>
      <c r="G5243" s="54">
        <v>2744148.58</v>
      </c>
      <c r="H5243" s="54">
        <v>1221639.652</v>
      </c>
      <c r="I5243" s="54" t="s">
        <v>21</v>
      </c>
      <c r="J5243" s="55">
        <v>39630</v>
      </c>
    </row>
    <row r="5244" spans="1:10" x14ac:dyDescent="0.3">
      <c r="A5244" s="54" t="s">
        <v>2476</v>
      </c>
      <c r="B5244" s="54">
        <v>8881</v>
      </c>
      <c r="C5244" s="56" t="s">
        <v>54</v>
      </c>
      <c r="D5244" s="54" t="s">
        <v>2470</v>
      </c>
      <c r="E5244" s="54">
        <v>3298</v>
      </c>
      <c r="F5244" s="54" t="s">
        <v>2344</v>
      </c>
      <c r="G5244" s="54">
        <v>2739538.3289999999</v>
      </c>
      <c r="H5244" s="54">
        <v>1222855.433</v>
      </c>
      <c r="I5244" s="54" t="s">
        <v>21</v>
      </c>
      <c r="J5244" s="55">
        <v>39630</v>
      </c>
    </row>
    <row r="5245" spans="1:10" x14ac:dyDescent="0.3">
      <c r="A5245" s="54" t="s">
        <v>2487</v>
      </c>
      <c r="B5245" s="54">
        <v>8882</v>
      </c>
      <c r="C5245" s="56" t="s">
        <v>23</v>
      </c>
      <c r="D5245" s="54" t="s">
        <v>2483</v>
      </c>
      <c r="E5245" s="54">
        <v>3295</v>
      </c>
      <c r="F5245" s="54" t="s">
        <v>2344</v>
      </c>
      <c r="G5245" s="54">
        <v>2737537.048</v>
      </c>
      <c r="H5245" s="54">
        <v>1219513.7479999999</v>
      </c>
      <c r="I5245" s="54" t="s">
        <v>21</v>
      </c>
      <c r="J5245" s="55">
        <v>39630</v>
      </c>
    </row>
    <row r="5246" spans="1:10" x14ac:dyDescent="0.3">
      <c r="A5246" s="54" t="s">
        <v>2483</v>
      </c>
      <c r="B5246" s="54">
        <v>8883</v>
      </c>
      <c r="C5246" s="56" t="s">
        <v>23</v>
      </c>
      <c r="D5246" s="54" t="s">
        <v>2483</v>
      </c>
      <c r="E5246" s="54">
        <v>3295</v>
      </c>
      <c r="F5246" s="54" t="s">
        <v>2344</v>
      </c>
      <c r="G5246" s="54">
        <v>2736426.3259999999</v>
      </c>
      <c r="H5246" s="54">
        <v>1218428.031</v>
      </c>
      <c r="I5246" s="54" t="s">
        <v>21</v>
      </c>
      <c r="J5246" s="55">
        <v>39630</v>
      </c>
    </row>
    <row r="5247" spans="1:10" x14ac:dyDescent="0.3">
      <c r="A5247" s="54" t="s">
        <v>2486</v>
      </c>
      <c r="B5247" s="54">
        <v>8884</v>
      </c>
      <c r="C5247" s="56" t="s">
        <v>23</v>
      </c>
      <c r="D5247" s="54" t="s">
        <v>2483</v>
      </c>
      <c r="E5247" s="54">
        <v>3295</v>
      </c>
      <c r="F5247" s="54" t="s">
        <v>2344</v>
      </c>
      <c r="G5247" s="54">
        <v>2737066.1439999999</v>
      </c>
      <c r="H5247" s="54">
        <v>1216599.314</v>
      </c>
      <c r="I5247" s="54" t="s">
        <v>21</v>
      </c>
      <c r="J5247" s="55">
        <v>39630</v>
      </c>
    </row>
    <row r="5248" spans="1:10" x14ac:dyDescent="0.3">
      <c r="A5248" s="54" t="s">
        <v>2485</v>
      </c>
      <c r="B5248" s="54">
        <v>8885</v>
      </c>
      <c r="C5248" s="56" t="s">
        <v>23</v>
      </c>
      <c r="D5248" s="54" t="s">
        <v>2483</v>
      </c>
      <c r="E5248" s="54">
        <v>3295</v>
      </c>
      <c r="F5248" s="54" t="s">
        <v>2344</v>
      </c>
      <c r="G5248" s="54">
        <v>2740084.7340000002</v>
      </c>
      <c r="H5248" s="54">
        <v>1219131.655</v>
      </c>
      <c r="I5248" s="54" t="s">
        <v>21</v>
      </c>
      <c r="J5248" s="55">
        <v>39630</v>
      </c>
    </row>
    <row r="5249" spans="1:10" x14ac:dyDescent="0.3">
      <c r="A5249" s="54" t="s">
        <v>2495</v>
      </c>
      <c r="B5249" s="54">
        <v>8886</v>
      </c>
      <c r="C5249" s="56" t="s">
        <v>23</v>
      </c>
      <c r="D5249" s="54" t="s">
        <v>2493</v>
      </c>
      <c r="E5249" s="54">
        <v>3293</v>
      </c>
      <c r="F5249" s="54" t="s">
        <v>2344</v>
      </c>
      <c r="G5249" s="54">
        <v>2744799.8969999999</v>
      </c>
      <c r="H5249" s="54">
        <v>1211110.7279999999</v>
      </c>
      <c r="I5249" s="54" t="s">
        <v>21</v>
      </c>
      <c r="J5249" s="55">
        <v>39630</v>
      </c>
    </row>
    <row r="5250" spans="1:10" x14ac:dyDescent="0.3">
      <c r="A5250" s="54" t="s">
        <v>2493</v>
      </c>
      <c r="B5250" s="54">
        <v>8887</v>
      </c>
      <c r="C5250" s="56" t="s">
        <v>23</v>
      </c>
      <c r="D5250" s="54" t="s">
        <v>2493</v>
      </c>
      <c r="E5250" s="54">
        <v>3293</v>
      </c>
      <c r="F5250" s="54" t="s">
        <v>2344</v>
      </c>
      <c r="G5250" s="54">
        <v>2751040.09</v>
      </c>
      <c r="H5250" s="54">
        <v>1212287.469</v>
      </c>
      <c r="I5250" s="54" t="s">
        <v>21</v>
      </c>
      <c r="J5250" s="55">
        <v>39630</v>
      </c>
    </row>
    <row r="5251" spans="1:10" x14ac:dyDescent="0.3">
      <c r="A5251" s="54" t="s">
        <v>2482</v>
      </c>
      <c r="B5251" s="54">
        <v>8888</v>
      </c>
      <c r="C5251" s="56" t="s">
        <v>23</v>
      </c>
      <c r="D5251" s="54" t="s">
        <v>2474</v>
      </c>
      <c r="E5251" s="54">
        <v>3292</v>
      </c>
      <c r="F5251" s="54" t="s">
        <v>2344</v>
      </c>
      <c r="G5251" s="54">
        <v>2748307.3169999998</v>
      </c>
      <c r="H5251" s="54">
        <v>1215407.6980000001</v>
      </c>
      <c r="I5251" s="54" t="s">
        <v>21</v>
      </c>
      <c r="J5251" s="55">
        <v>39630</v>
      </c>
    </row>
    <row r="5252" spans="1:10" x14ac:dyDescent="0.3">
      <c r="A5252" s="54" t="s">
        <v>2482</v>
      </c>
      <c r="B5252" s="54">
        <v>8888</v>
      </c>
      <c r="C5252" s="56" t="s">
        <v>23</v>
      </c>
      <c r="D5252" s="54" t="s">
        <v>2493</v>
      </c>
      <c r="E5252" s="54">
        <v>3293</v>
      </c>
      <c r="F5252" s="54" t="s">
        <v>2344</v>
      </c>
      <c r="G5252" s="54">
        <v>2749730.9079999998</v>
      </c>
      <c r="H5252" s="54">
        <v>1214655.577</v>
      </c>
      <c r="I5252" s="54" t="s">
        <v>21</v>
      </c>
      <c r="J5252" s="55">
        <v>39630</v>
      </c>
    </row>
    <row r="5253" spans="1:10" x14ac:dyDescent="0.3">
      <c r="A5253" s="54" t="s">
        <v>2482</v>
      </c>
      <c r="B5253" s="54">
        <v>8888</v>
      </c>
      <c r="C5253" s="56" t="s">
        <v>23</v>
      </c>
      <c r="D5253" s="54" t="s">
        <v>2481</v>
      </c>
      <c r="E5253" s="54">
        <v>3296</v>
      </c>
      <c r="F5253" s="54" t="s">
        <v>2344</v>
      </c>
      <c r="G5253" s="54">
        <v>2750576.4109999998</v>
      </c>
      <c r="H5253" s="54">
        <v>1213551.7509999999</v>
      </c>
      <c r="I5253" s="54" t="s">
        <v>21</v>
      </c>
      <c r="J5253" s="55">
        <v>39630</v>
      </c>
    </row>
    <row r="5254" spans="1:10" x14ac:dyDescent="0.3">
      <c r="A5254" s="54" t="s">
        <v>2494</v>
      </c>
      <c r="B5254" s="54">
        <v>8889</v>
      </c>
      <c r="C5254" s="56" t="s">
        <v>23</v>
      </c>
      <c r="D5254" s="54" t="s">
        <v>2493</v>
      </c>
      <c r="E5254" s="54">
        <v>3293</v>
      </c>
      <c r="F5254" s="54" t="s">
        <v>2344</v>
      </c>
      <c r="G5254" s="54">
        <v>2747961.0819999999</v>
      </c>
      <c r="H5254" s="54">
        <v>1214093.601</v>
      </c>
      <c r="I5254" s="54" t="s">
        <v>21</v>
      </c>
      <c r="J5254" s="55">
        <v>39630</v>
      </c>
    </row>
    <row r="5255" spans="1:10" x14ac:dyDescent="0.3">
      <c r="A5255" s="54" t="s">
        <v>2474</v>
      </c>
      <c r="B5255" s="54">
        <v>8890</v>
      </c>
      <c r="C5255" s="56" t="s">
        <v>23</v>
      </c>
      <c r="D5255" s="54" t="s">
        <v>2474</v>
      </c>
      <c r="E5255" s="54">
        <v>3292</v>
      </c>
      <c r="F5255" s="54" t="s">
        <v>2344</v>
      </c>
      <c r="G5255" s="54">
        <v>2744346.7910000002</v>
      </c>
      <c r="H5255" s="54">
        <v>1217526.3160000001</v>
      </c>
      <c r="I5255" s="54" t="s">
        <v>21</v>
      </c>
      <c r="J5255" s="55">
        <v>39630</v>
      </c>
    </row>
    <row r="5256" spans="1:10" x14ac:dyDescent="0.3">
      <c r="A5256" s="54" t="s">
        <v>2474</v>
      </c>
      <c r="B5256" s="54">
        <v>8890</v>
      </c>
      <c r="C5256" s="56" t="s">
        <v>23</v>
      </c>
      <c r="D5256" s="54" t="s">
        <v>2470</v>
      </c>
      <c r="E5256" s="54">
        <v>3298</v>
      </c>
      <c r="F5256" s="54" t="s">
        <v>2344</v>
      </c>
      <c r="G5256" s="54">
        <v>2744831.355</v>
      </c>
      <c r="H5256" s="54">
        <v>1218358.6429999999</v>
      </c>
      <c r="I5256" s="54" t="s">
        <v>21</v>
      </c>
      <c r="J5256" s="55">
        <v>39630</v>
      </c>
    </row>
    <row r="5257" spans="1:10" x14ac:dyDescent="0.3">
      <c r="A5257" s="54" t="s">
        <v>2473</v>
      </c>
      <c r="B5257" s="54">
        <v>8892</v>
      </c>
      <c r="C5257" s="56" t="s">
        <v>23</v>
      </c>
      <c r="D5257" s="54" t="s">
        <v>2474</v>
      </c>
      <c r="E5257" s="54">
        <v>3292</v>
      </c>
      <c r="F5257" s="54" t="s">
        <v>2344</v>
      </c>
      <c r="G5257" s="54">
        <v>2745799.1490000002</v>
      </c>
      <c r="H5257" s="54">
        <v>1218262.5689999999</v>
      </c>
      <c r="I5257" s="54" t="s">
        <v>21</v>
      </c>
      <c r="J5257" s="55">
        <v>39630</v>
      </c>
    </row>
    <row r="5258" spans="1:10" x14ac:dyDescent="0.3">
      <c r="A5258" s="54" t="s">
        <v>2473</v>
      </c>
      <c r="B5258" s="54">
        <v>8892</v>
      </c>
      <c r="C5258" s="56" t="s">
        <v>23</v>
      </c>
      <c r="D5258" s="54" t="s">
        <v>2470</v>
      </c>
      <c r="E5258" s="54">
        <v>3298</v>
      </c>
      <c r="F5258" s="54" t="s">
        <v>2344</v>
      </c>
      <c r="G5258" s="54">
        <v>2746526.0180000002</v>
      </c>
      <c r="H5258" s="54">
        <v>1219669.4339999999</v>
      </c>
      <c r="I5258" s="54" t="s">
        <v>21</v>
      </c>
      <c r="J5258" s="55">
        <v>39630</v>
      </c>
    </row>
    <row r="5259" spans="1:10" x14ac:dyDescent="0.3">
      <c r="A5259" s="54" t="s">
        <v>2472</v>
      </c>
      <c r="B5259" s="54">
        <v>8893</v>
      </c>
      <c r="C5259" s="56" t="s">
        <v>23</v>
      </c>
      <c r="D5259" s="54" t="s">
        <v>2474</v>
      </c>
      <c r="E5259" s="54">
        <v>3292</v>
      </c>
      <c r="F5259" s="54" t="s">
        <v>2344</v>
      </c>
      <c r="G5259" s="54">
        <v>2747337.06</v>
      </c>
      <c r="H5259" s="54">
        <v>1216630.6440000001</v>
      </c>
      <c r="I5259" s="54" t="s">
        <v>21</v>
      </c>
      <c r="J5259" s="55">
        <v>39630</v>
      </c>
    </row>
    <row r="5260" spans="1:10" x14ac:dyDescent="0.3">
      <c r="A5260" s="54" t="s">
        <v>2472</v>
      </c>
      <c r="B5260" s="54">
        <v>8893</v>
      </c>
      <c r="C5260" s="56" t="s">
        <v>23</v>
      </c>
      <c r="D5260" s="54" t="s">
        <v>2470</v>
      </c>
      <c r="E5260" s="54">
        <v>3298</v>
      </c>
      <c r="F5260" s="54" t="s">
        <v>2344</v>
      </c>
      <c r="G5260" s="54">
        <v>2747113.1740000001</v>
      </c>
      <c r="H5260" s="54">
        <v>1217044.3559999999</v>
      </c>
      <c r="I5260" s="54" t="s">
        <v>21</v>
      </c>
      <c r="J5260" s="55">
        <v>39630</v>
      </c>
    </row>
    <row r="5261" spans="1:10" x14ac:dyDescent="0.3">
      <c r="A5261" s="54" t="s">
        <v>2500</v>
      </c>
      <c r="B5261" s="54">
        <v>8894</v>
      </c>
      <c r="C5261" s="56" t="s">
        <v>23</v>
      </c>
      <c r="D5261" s="54" t="s">
        <v>2474</v>
      </c>
      <c r="E5261" s="54">
        <v>3292</v>
      </c>
      <c r="F5261" s="54" t="s">
        <v>2344</v>
      </c>
      <c r="G5261" s="54">
        <v>2743244.9890000001</v>
      </c>
      <c r="H5261" s="54">
        <v>1213341.4269999999</v>
      </c>
      <c r="I5261" s="54" t="s">
        <v>21</v>
      </c>
      <c r="J5261" s="55">
        <v>39630</v>
      </c>
    </row>
    <row r="5262" spans="1:10" x14ac:dyDescent="0.3">
      <c r="A5262" s="54" t="s">
        <v>2499</v>
      </c>
      <c r="B5262" s="54">
        <v>8895</v>
      </c>
      <c r="C5262" s="56" t="s">
        <v>23</v>
      </c>
      <c r="D5262" s="54" t="s">
        <v>2474</v>
      </c>
      <c r="E5262" s="54">
        <v>3292</v>
      </c>
      <c r="F5262" s="54" t="s">
        <v>2344</v>
      </c>
      <c r="G5262" s="54">
        <v>2743017.7409999999</v>
      </c>
      <c r="H5262" s="54">
        <v>1214933.2109999999</v>
      </c>
      <c r="I5262" s="54" t="s">
        <v>21</v>
      </c>
      <c r="J5262" s="55">
        <v>39630</v>
      </c>
    </row>
    <row r="5263" spans="1:10" x14ac:dyDescent="0.3">
      <c r="A5263" s="54" t="s">
        <v>2471</v>
      </c>
      <c r="B5263" s="54">
        <v>8896</v>
      </c>
      <c r="C5263" s="56" t="s">
        <v>23</v>
      </c>
      <c r="D5263" s="54" t="s">
        <v>2474</v>
      </c>
      <c r="E5263" s="54">
        <v>3292</v>
      </c>
      <c r="F5263" s="54" t="s">
        <v>2344</v>
      </c>
      <c r="G5263" s="54">
        <v>2742931.8849999998</v>
      </c>
      <c r="H5263" s="54">
        <v>1216620.4469999999</v>
      </c>
      <c r="I5263" s="54" t="s">
        <v>21</v>
      </c>
      <c r="J5263" s="55">
        <v>39630</v>
      </c>
    </row>
    <row r="5264" spans="1:10" x14ac:dyDescent="0.3">
      <c r="A5264" s="54" t="s">
        <v>2471</v>
      </c>
      <c r="B5264" s="54">
        <v>8896</v>
      </c>
      <c r="C5264" s="56" t="s">
        <v>23</v>
      </c>
      <c r="D5264" s="54" t="s">
        <v>2483</v>
      </c>
      <c r="E5264" s="54">
        <v>3295</v>
      </c>
      <c r="F5264" s="54" t="s">
        <v>2344</v>
      </c>
      <c r="G5264" s="54">
        <v>2739959.9440000001</v>
      </c>
      <c r="H5264" s="54">
        <v>1218248.334</v>
      </c>
      <c r="I5264" s="54" t="s">
        <v>21</v>
      </c>
      <c r="J5264" s="55">
        <v>39630</v>
      </c>
    </row>
    <row r="5265" spans="1:10" x14ac:dyDescent="0.3">
      <c r="A5265" s="54" t="s">
        <v>2471</v>
      </c>
      <c r="B5265" s="54">
        <v>8896</v>
      </c>
      <c r="C5265" s="56" t="s">
        <v>23</v>
      </c>
      <c r="D5265" s="54" t="s">
        <v>2470</v>
      </c>
      <c r="E5265" s="54">
        <v>3298</v>
      </c>
      <c r="F5265" s="54" t="s">
        <v>2344</v>
      </c>
      <c r="G5265" s="54">
        <v>2741783.5380000002</v>
      </c>
      <c r="H5265" s="54">
        <v>1218756.1680000001</v>
      </c>
      <c r="I5265" s="54" t="s">
        <v>21</v>
      </c>
      <c r="J5265" s="55">
        <v>39630</v>
      </c>
    </row>
    <row r="5266" spans="1:10" x14ac:dyDescent="0.3">
      <c r="A5266" s="54" t="s">
        <v>2498</v>
      </c>
      <c r="B5266" s="54">
        <v>8897</v>
      </c>
      <c r="C5266" s="56" t="s">
        <v>23</v>
      </c>
      <c r="D5266" s="54" t="s">
        <v>2474</v>
      </c>
      <c r="E5266" s="54">
        <v>3292</v>
      </c>
      <c r="F5266" s="54" t="s">
        <v>2344</v>
      </c>
      <c r="G5266" s="54">
        <v>2738661.3489999999</v>
      </c>
      <c r="H5266" s="54">
        <v>1210887.497</v>
      </c>
      <c r="I5266" s="54" t="s">
        <v>21</v>
      </c>
      <c r="J5266" s="55">
        <v>39630</v>
      </c>
    </row>
    <row r="5267" spans="1:10" x14ac:dyDescent="0.3">
      <c r="A5267" s="54" t="s">
        <v>2484</v>
      </c>
      <c r="B5267" s="54">
        <v>8898</v>
      </c>
      <c r="C5267" s="56" t="s">
        <v>23</v>
      </c>
      <c r="D5267" s="54" t="s">
        <v>2474</v>
      </c>
      <c r="E5267" s="54">
        <v>3292</v>
      </c>
      <c r="F5267" s="54" t="s">
        <v>2344</v>
      </c>
      <c r="G5267" s="54">
        <v>2737943.747</v>
      </c>
      <c r="H5267" s="54">
        <v>1214247.4180000001</v>
      </c>
      <c r="I5267" s="54" t="s">
        <v>21</v>
      </c>
      <c r="J5267" s="55">
        <v>39630</v>
      </c>
    </row>
    <row r="5268" spans="1:10" x14ac:dyDescent="0.3">
      <c r="A5268" s="54" t="s">
        <v>2484</v>
      </c>
      <c r="B5268" s="54">
        <v>8898</v>
      </c>
      <c r="C5268" s="56" t="s">
        <v>23</v>
      </c>
      <c r="D5268" s="54" t="s">
        <v>2483</v>
      </c>
      <c r="E5268" s="54">
        <v>3295</v>
      </c>
      <c r="F5268" s="54" t="s">
        <v>2344</v>
      </c>
      <c r="G5268" s="54">
        <v>2739121.38</v>
      </c>
      <c r="H5268" s="54">
        <v>1216376.298</v>
      </c>
      <c r="I5268" s="54" t="s">
        <v>21</v>
      </c>
      <c r="J5268" s="55">
        <v>39630</v>
      </c>
    </row>
    <row r="5269" spans="1:10" x14ac:dyDescent="0.3">
      <c r="A5269" s="54" t="s">
        <v>4243</v>
      </c>
      <c r="B5269" s="54">
        <v>8902</v>
      </c>
      <c r="C5269" s="56" t="s">
        <v>23</v>
      </c>
      <c r="D5269" s="54" t="s">
        <v>4234</v>
      </c>
      <c r="E5269" s="54">
        <v>247</v>
      </c>
      <c r="F5269" s="54" t="s">
        <v>4195</v>
      </c>
      <c r="G5269" s="54">
        <v>2675235.2280000001</v>
      </c>
      <c r="H5269" s="54">
        <v>1249346.6710000001</v>
      </c>
      <c r="I5269" s="54" t="s">
        <v>21</v>
      </c>
      <c r="J5269" s="55">
        <v>39630</v>
      </c>
    </row>
    <row r="5270" spans="1:10" x14ac:dyDescent="0.3">
      <c r="A5270" s="54" t="s">
        <v>4243</v>
      </c>
      <c r="B5270" s="54">
        <v>8902</v>
      </c>
      <c r="C5270" s="56" t="s">
        <v>23</v>
      </c>
      <c r="D5270" s="54" t="s">
        <v>4243</v>
      </c>
      <c r="E5270" s="54">
        <v>250</v>
      </c>
      <c r="F5270" s="54" t="s">
        <v>4195</v>
      </c>
      <c r="G5270" s="54">
        <v>2674398.77</v>
      </c>
      <c r="H5270" s="54">
        <v>1248389.929</v>
      </c>
      <c r="I5270" s="54" t="s">
        <v>21</v>
      </c>
      <c r="J5270" s="55">
        <v>39630</v>
      </c>
    </row>
    <row r="5271" spans="1:10" x14ac:dyDescent="0.3">
      <c r="A5271" s="54" t="s">
        <v>4250</v>
      </c>
      <c r="B5271" s="54">
        <v>8903</v>
      </c>
      <c r="C5271" s="56" t="s">
        <v>23</v>
      </c>
      <c r="D5271" s="54" t="s">
        <v>4249</v>
      </c>
      <c r="E5271" s="54">
        <v>242</v>
      </c>
      <c r="F5271" s="54" t="s">
        <v>4195</v>
      </c>
      <c r="G5271" s="54">
        <v>2675627.7579999999</v>
      </c>
      <c r="H5271" s="54">
        <v>1245049.422</v>
      </c>
      <c r="I5271" s="54" t="s">
        <v>21</v>
      </c>
      <c r="J5271" s="55">
        <v>39630</v>
      </c>
    </row>
    <row r="5272" spans="1:10" x14ac:dyDescent="0.3">
      <c r="A5272" s="54" t="s">
        <v>4252</v>
      </c>
      <c r="B5272" s="54">
        <v>8904</v>
      </c>
      <c r="C5272" s="56" t="s">
        <v>23</v>
      </c>
      <c r="D5272" s="54" t="s">
        <v>4251</v>
      </c>
      <c r="E5272" s="54">
        <v>241</v>
      </c>
      <c r="F5272" s="54" t="s">
        <v>4195</v>
      </c>
      <c r="G5272" s="54">
        <v>2675340.4959999998</v>
      </c>
      <c r="H5272" s="54">
        <v>1243213.5759999999</v>
      </c>
      <c r="I5272" s="54" t="s">
        <v>21</v>
      </c>
      <c r="J5272" s="55">
        <v>39630</v>
      </c>
    </row>
    <row r="5273" spans="1:10" x14ac:dyDescent="0.3">
      <c r="A5273" s="54" t="s">
        <v>1955</v>
      </c>
      <c r="B5273" s="54">
        <v>8905</v>
      </c>
      <c r="C5273" s="56" t="s">
        <v>44</v>
      </c>
      <c r="D5273" s="54" t="s">
        <v>1954</v>
      </c>
      <c r="E5273" s="54">
        <v>4061</v>
      </c>
      <c r="F5273" s="54" t="s">
        <v>1711</v>
      </c>
      <c r="G5273" s="54">
        <v>2674169.2039999999</v>
      </c>
      <c r="H5273" s="54">
        <v>1240970.1629999999</v>
      </c>
      <c r="I5273" s="54" t="s">
        <v>21</v>
      </c>
      <c r="J5273" s="55">
        <v>39630</v>
      </c>
    </row>
    <row r="5274" spans="1:10" x14ac:dyDescent="0.3">
      <c r="A5274" s="54" t="s">
        <v>1924</v>
      </c>
      <c r="B5274" s="54">
        <v>8905</v>
      </c>
      <c r="C5274" s="56" t="s">
        <v>46</v>
      </c>
      <c r="D5274" s="54" t="s">
        <v>1924</v>
      </c>
      <c r="E5274" s="54">
        <v>4084</v>
      </c>
      <c r="F5274" s="54" t="s">
        <v>1711</v>
      </c>
      <c r="G5274" s="54">
        <v>2675742.7179999999</v>
      </c>
      <c r="H5274" s="54">
        <v>1242043.3840000001</v>
      </c>
      <c r="I5274" s="54" t="s">
        <v>21</v>
      </c>
      <c r="J5274" s="55">
        <v>39630</v>
      </c>
    </row>
    <row r="5275" spans="1:10" x14ac:dyDescent="0.3">
      <c r="A5275" s="54" t="s">
        <v>4480</v>
      </c>
      <c r="B5275" s="54">
        <v>8906</v>
      </c>
      <c r="C5275" s="56" t="s">
        <v>23</v>
      </c>
      <c r="D5275" s="54" t="s">
        <v>4480</v>
      </c>
      <c r="E5275" s="54">
        <v>3</v>
      </c>
      <c r="F5275" s="54" t="s">
        <v>4195</v>
      </c>
      <c r="G5275" s="54">
        <v>2677412.15</v>
      </c>
      <c r="H5275" s="54">
        <v>1241078.2779999999</v>
      </c>
      <c r="I5275" s="54" t="s">
        <v>21</v>
      </c>
      <c r="J5275" s="55">
        <v>39630</v>
      </c>
    </row>
    <row r="5276" spans="1:10" x14ac:dyDescent="0.3">
      <c r="A5276" s="54" t="s">
        <v>4466</v>
      </c>
      <c r="B5276" s="54">
        <v>8907</v>
      </c>
      <c r="C5276" s="56" t="s">
        <v>23</v>
      </c>
      <c r="D5276" s="54" t="s">
        <v>4465</v>
      </c>
      <c r="E5276" s="54">
        <v>14</v>
      </c>
      <c r="F5276" s="54" t="s">
        <v>4195</v>
      </c>
      <c r="G5276" s="54">
        <v>2677993.4539999999</v>
      </c>
      <c r="H5276" s="54">
        <v>1243461.551</v>
      </c>
      <c r="I5276" s="54" t="s">
        <v>21</v>
      </c>
      <c r="J5276" s="55">
        <v>39630</v>
      </c>
    </row>
    <row r="5277" spans="1:10" x14ac:dyDescent="0.3">
      <c r="A5277" s="54" t="s">
        <v>4478</v>
      </c>
      <c r="B5277" s="54">
        <v>8908</v>
      </c>
      <c r="C5277" s="56" t="s">
        <v>23</v>
      </c>
      <c r="D5277" s="54" t="s">
        <v>4478</v>
      </c>
      <c r="E5277" s="54">
        <v>5</v>
      </c>
      <c r="F5277" s="54" t="s">
        <v>4195</v>
      </c>
      <c r="G5277" s="54">
        <v>2676516.423</v>
      </c>
      <c r="H5277" s="54">
        <v>1239543.5730000001</v>
      </c>
      <c r="I5277" s="54" t="s">
        <v>21</v>
      </c>
      <c r="J5277" s="55">
        <v>39630</v>
      </c>
    </row>
    <row r="5278" spans="1:10" x14ac:dyDescent="0.3">
      <c r="A5278" s="54" t="s">
        <v>4481</v>
      </c>
      <c r="B5278" s="54">
        <v>8909</v>
      </c>
      <c r="C5278" s="56" t="s">
        <v>23</v>
      </c>
      <c r="D5278" s="54" t="s">
        <v>4471</v>
      </c>
      <c r="E5278" s="54">
        <v>2</v>
      </c>
      <c r="F5278" s="54" t="s">
        <v>4195</v>
      </c>
      <c r="G5278" s="54">
        <v>2675280.1329999999</v>
      </c>
      <c r="H5278" s="54">
        <v>1238108.2790000001</v>
      </c>
      <c r="I5278" s="54" t="s">
        <v>21</v>
      </c>
      <c r="J5278" s="55">
        <v>39630</v>
      </c>
    </row>
    <row r="5279" spans="1:10" x14ac:dyDescent="0.3">
      <c r="A5279" s="54" t="s">
        <v>4471</v>
      </c>
      <c r="B5279" s="54">
        <v>8910</v>
      </c>
      <c r="C5279" s="56" t="s">
        <v>23</v>
      </c>
      <c r="D5279" s="54" t="s">
        <v>4471</v>
      </c>
      <c r="E5279" s="54">
        <v>2</v>
      </c>
      <c r="F5279" s="54" t="s">
        <v>4195</v>
      </c>
      <c r="G5279" s="54">
        <v>2676852.16</v>
      </c>
      <c r="H5279" s="54">
        <v>1236929.2350000001</v>
      </c>
      <c r="I5279" s="54" t="s">
        <v>21</v>
      </c>
      <c r="J5279" s="55">
        <v>39630</v>
      </c>
    </row>
    <row r="5280" spans="1:10" x14ac:dyDescent="0.3">
      <c r="A5280" s="54" t="s">
        <v>4471</v>
      </c>
      <c r="B5280" s="54">
        <v>8910</v>
      </c>
      <c r="C5280" s="56" t="s">
        <v>23</v>
      </c>
      <c r="D5280" s="54" t="s">
        <v>4470</v>
      </c>
      <c r="E5280" s="54">
        <v>10</v>
      </c>
      <c r="F5280" s="54" t="s">
        <v>4195</v>
      </c>
      <c r="G5280" s="54">
        <v>2675665.3119999999</v>
      </c>
      <c r="H5280" s="54">
        <v>1236088.8559999999</v>
      </c>
      <c r="I5280" s="54" t="s">
        <v>21</v>
      </c>
      <c r="J5280" s="55">
        <v>39630</v>
      </c>
    </row>
    <row r="5281" spans="1:10" x14ac:dyDescent="0.3">
      <c r="A5281" s="54" t="s">
        <v>4468</v>
      </c>
      <c r="B5281" s="54">
        <v>8911</v>
      </c>
      <c r="C5281" s="56" t="s">
        <v>23</v>
      </c>
      <c r="D5281" s="54" t="s">
        <v>4468</v>
      </c>
      <c r="E5281" s="54">
        <v>12</v>
      </c>
      <c r="F5281" s="54" t="s">
        <v>4195</v>
      </c>
      <c r="G5281" s="54">
        <v>2679965.4500000002</v>
      </c>
      <c r="H5281" s="54">
        <v>1233269.3189999999</v>
      </c>
      <c r="I5281" s="54" t="s">
        <v>21</v>
      </c>
      <c r="J5281" s="55">
        <v>39630</v>
      </c>
    </row>
    <row r="5282" spans="1:10" x14ac:dyDescent="0.3">
      <c r="A5282" s="54" t="s">
        <v>4470</v>
      </c>
      <c r="B5282" s="54">
        <v>8912</v>
      </c>
      <c r="C5282" s="56" t="s">
        <v>23</v>
      </c>
      <c r="D5282" s="54" t="s">
        <v>4470</v>
      </c>
      <c r="E5282" s="54">
        <v>10</v>
      </c>
      <c r="F5282" s="54" t="s">
        <v>4195</v>
      </c>
      <c r="G5282" s="54">
        <v>2674456.2450000001</v>
      </c>
      <c r="H5282" s="54">
        <v>1234854.0649999999</v>
      </c>
      <c r="I5282" s="54" t="s">
        <v>21</v>
      </c>
      <c r="J5282" s="55">
        <v>39630</v>
      </c>
    </row>
    <row r="5283" spans="1:10" x14ac:dyDescent="0.3">
      <c r="A5283" s="54" t="s">
        <v>4469</v>
      </c>
      <c r="B5283" s="54">
        <v>8913</v>
      </c>
      <c r="C5283" s="56" t="s">
        <v>23</v>
      </c>
      <c r="D5283" s="54" t="s">
        <v>4469</v>
      </c>
      <c r="E5283" s="54">
        <v>11</v>
      </c>
      <c r="F5283" s="54" t="s">
        <v>4195</v>
      </c>
      <c r="G5283" s="54">
        <v>2673382.5350000001</v>
      </c>
      <c r="H5283" s="54">
        <v>1237139.777</v>
      </c>
      <c r="I5283" s="54" t="s">
        <v>21</v>
      </c>
      <c r="J5283" s="55">
        <v>39630</v>
      </c>
    </row>
    <row r="5284" spans="1:10" x14ac:dyDescent="0.3">
      <c r="A5284" s="54" t="s">
        <v>4482</v>
      </c>
      <c r="B5284" s="54">
        <v>8914</v>
      </c>
      <c r="C5284" s="56" t="s">
        <v>23</v>
      </c>
      <c r="D5284" s="54" t="s">
        <v>4482</v>
      </c>
      <c r="E5284" s="54">
        <v>1</v>
      </c>
      <c r="F5284" s="54" t="s">
        <v>4195</v>
      </c>
      <c r="G5284" s="54">
        <v>2679402.872</v>
      </c>
      <c r="H5284" s="54">
        <v>1235842.01</v>
      </c>
      <c r="I5284" s="54" t="s">
        <v>21</v>
      </c>
      <c r="J5284" s="55">
        <v>39630</v>
      </c>
    </row>
    <row r="5285" spans="1:10" x14ac:dyDescent="0.3">
      <c r="A5285" s="54" t="s">
        <v>4483</v>
      </c>
      <c r="B5285" s="54">
        <v>8914</v>
      </c>
      <c r="C5285" s="56" t="s">
        <v>46</v>
      </c>
      <c r="D5285" s="54" t="s">
        <v>4482</v>
      </c>
      <c r="E5285" s="54">
        <v>1</v>
      </c>
      <c r="F5285" s="54" t="s">
        <v>4195</v>
      </c>
      <c r="G5285" s="54">
        <v>2679815.372</v>
      </c>
      <c r="H5285" s="54">
        <v>1237404.31</v>
      </c>
      <c r="I5285" s="54" t="s">
        <v>21</v>
      </c>
      <c r="J5285" s="55">
        <v>39630</v>
      </c>
    </row>
    <row r="5286" spans="1:10" x14ac:dyDescent="0.3">
      <c r="A5286" s="54" t="s">
        <v>4213</v>
      </c>
      <c r="B5286" s="54">
        <v>8915</v>
      </c>
      <c r="C5286" s="56" t="s">
        <v>23</v>
      </c>
      <c r="D5286" s="54" t="s">
        <v>4213</v>
      </c>
      <c r="E5286" s="54">
        <v>4</v>
      </c>
      <c r="F5286" s="54" t="s">
        <v>4195</v>
      </c>
      <c r="G5286" s="54">
        <v>2682843.0320000001</v>
      </c>
      <c r="H5286" s="54">
        <v>1233758.801</v>
      </c>
      <c r="I5286" s="54" t="s">
        <v>21</v>
      </c>
      <c r="J5286" s="55">
        <v>39630</v>
      </c>
    </row>
    <row r="5287" spans="1:10" x14ac:dyDescent="0.3">
      <c r="A5287" s="54" t="s">
        <v>4213</v>
      </c>
      <c r="B5287" s="54">
        <v>8915</v>
      </c>
      <c r="C5287" s="56" t="s">
        <v>23</v>
      </c>
      <c r="D5287" s="54" t="s">
        <v>4212</v>
      </c>
      <c r="E5287" s="54">
        <v>295</v>
      </c>
      <c r="F5287" s="54" t="s">
        <v>4195</v>
      </c>
      <c r="G5287" s="54">
        <v>2683730.3080000002</v>
      </c>
      <c r="H5287" s="54">
        <v>1233941.6510000001</v>
      </c>
      <c r="I5287" s="54" t="s">
        <v>21</v>
      </c>
      <c r="J5287" s="55">
        <v>39630</v>
      </c>
    </row>
    <row r="5288" spans="1:10" x14ac:dyDescent="0.3">
      <c r="A5288" s="54" t="s">
        <v>1944</v>
      </c>
      <c r="B5288" s="54">
        <v>8916</v>
      </c>
      <c r="C5288" s="56" t="s">
        <v>23</v>
      </c>
      <c r="D5288" s="54" t="s">
        <v>1944</v>
      </c>
      <c r="E5288" s="54">
        <v>4071</v>
      </c>
      <c r="F5288" s="54" t="s">
        <v>1711</v>
      </c>
      <c r="G5288" s="54">
        <v>2672771.4890000001</v>
      </c>
      <c r="H5288" s="54">
        <v>1239207.58</v>
      </c>
      <c r="I5288" s="54" t="s">
        <v>21</v>
      </c>
      <c r="J5288" s="55">
        <v>39630</v>
      </c>
    </row>
    <row r="5289" spans="1:10" x14ac:dyDescent="0.3">
      <c r="A5289" s="54" t="s">
        <v>1940</v>
      </c>
      <c r="B5289" s="54">
        <v>8917</v>
      </c>
      <c r="C5289" s="56" t="s">
        <v>23</v>
      </c>
      <c r="D5289" s="54" t="s">
        <v>1940</v>
      </c>
      <c r="E5289" s="54">
        <v>4073</v>
      </c>
      <c r="F5289" s="54" t="s">
        <v>1711</v>
      </c>
      <c r="G5289" s="54">
        <v>2672698.5410000002</v>
      </c>
      <c r="H5289" s="54">
        <v>1240698.969</v>
      </c>
      <c r="I5289" s="54" t="s">
        <v>21</v>
      </c>
      <c r="J5289" s="55">
        <v>39630</v>
      </c>
    </row>
    <row r="5290" spans="1:10" x14ac:dyDescent="0.3">
      <c r="A5290" s="54" t="s">
        <v>1933</v>
      </c>
      <c r="B5290" s="54">
        <v>8918</v>
      </c>
      <c r="C5290" s="56" t="s">
        <v>23</v>
      </c>
      <c r="D5290" s="54" t="s">
        <v>1933</v>
      </c>
      <c r="E5290" s="54">
        <v>4079</v>
      </c>
      <c r="F5290" s="54" t="s">
        <v>1711</v>
      </c>
      <c r="G5290" s="54">
        <v>2672044.2620000001</v>
      </c>
      <c r="H5290" s="54">
        <v>1241737.355</v>
      </c>
      <c r="I5290" s="54" t="s">
        <v>21</v>
      </c>
      <c r="J5290" s="55">
        <v>39630</v>
      </c>
    </row>
    <row r="5291" spans="1:10" x14ac:dyDescent="0.3">
      <c r="A5291" s="54" t="s">
        <v>1790</v>
      </c>
      <c r="B5291" s="54">
        <v>8919</v>
      </c>
      <c r="C5291" s="56" t="s">
        <v>23</v>
      </c>
      <c r="D5291" s="54" t="s">
        <v>1790</v>
      </c>
      <c r="E5291" s="54">
        <v>4238</v>
      </c>
      <c r="F5291" s="54" t="s">
        <v>1711</v>
      </c>
      <c r="G5291" s="54">
        <v>2670107.21</v>
      </c>
      <c r="H5291" s="54">
        <v>1240840.125</v>
      </c>
      <c r="I5291" s="54" t="s">
        <v>21</v>
      </c>
      <c r="J5291" s="55">
        <v>39630</v>
      </c>
    </row>
    <row r="5292" spans="1:10" x14ac:dyDescent="0.3">
      <c r="A5292" s="54" t="s">
        <v>4479</v>
      </c>
      <c r="B5292" s="54">
        <v>8925</v>
      </c>
      <c r="C5292" s="56" t="s">
        <v>23</v>
      </c>
      <c r="D5292" s="54" t="s">
        <v>4213</v>
      </c>
      <c r="E5292" s="54">
        <v>4</v>
      </c>
      <c r="F5292" s="54" t="s">
        <v>4195</v>
      </c>
      <c r="G5292" s="54">
        <v>2684421.2409999999</v>
      </c>
      <c r="H5292" s="54">
        <v>1231375.04</v>
      </c>
      <c r="I5292" s="54" t="s">
        <v>21</v>
      </c>
      <c r="J5292" s="55">
        <v>39630</v>
      </c>
    </row>
    <row r="5293" spans="1:10" x14ac:dyDescent="0.3">
      <c r="A5293" s="54" t="s">
        <v>4477</v>
      </c>
      <c r="B5293" s="54">
        <v>8926</v>
      </c>
      <c r="C5293" s="56" t="s">
        <v>46</v>
      </c>
      <c r="D5293" s="54" t="s">
        <v>4475</v>
      </c>
      <c r="E5293" s="54">
        <v>6</v>
      </c>
      <c r="F5293" s="54" t="s">
        <v>4195</v>
      </c>
      <c r="G5293" s="54">
        <v>2679950.61</v>
      </c>
      <c r="H5293" s="54">
        <v>1231828.879</v>
      </c>
      <c r="I5293" s="54" t="s">
        <v>21</v>
      </c>
      <c r="J5293" s="55">
        <v>39630</v>
      </c>
    </row>
    <row r="5294" spans="1:10" x14ac:dyDescent="0.3">
      <c r="A5294" s="54" t="s">
        <v>4475</v>
      </c>
      <c r="B5294" s="54">
        <v>8926</v>
      </c>
      <c r="C5294" s="56" t="s">
        <v>23</v>
      </c>
      <c r="D5294" s="54" t="s">
        <v>4475</v>
      </c>
      <c r="E5294" s="54">
        <v>6</v>
      </c>
      <c r="F5294" s="54" t="s">
        <v>4195</v>
      </c>
      <c r="G5294" s="54">
        <v>2681771.2519999999</v>
      </c>
      <c r="H5294" s="54">
        <v>1231404.159</v>
      </c>
      <c r="I5294" s="54" t="s">
        <v>21</v>
      </c>
      <c r="J5294" s="55">
        <v>39630</v>
      </c>
    </row>
    <row r="5295" spans="1:10" x14ac:dyDescent="0.3">
      <c r="A5295" s="54" t="s">
        <v>4476</v>
      </c>
      <c r="B5295" s="54">
        <v>8926</v>
      </c>
      <c r="C5295" s="56" t="s">
        <v>44</v>
      </c>
      <c r="D5295" s="54" t="s">
        <v>4475</v>
      </c>
      <c r="E5295" s="54">
        <v>6</v>
      </c>
      <c r="F5295" s="54" t="s">
        <v>4195</v>
      </c>
      <c r="G5295" s="54">
        <v>2680321.7620000001</v>
      </c>
      <c r="H5295" s="54">
        <v>1230229.0330000001</v>
      </c>
      <c r="I5295" s="54" t="s">
        <v>21</v>
      </c>
      <c r="J5295" s="55">
        <v>39630</v>
      </c>
    </row>
    <row r="5296" spans="1:10" x14ac:dyDescent="0.3">
      <c r="A5296" s="54" t="s">
        <v>4472</v>
      </c>
      <c r="B5296" s="54">
        <v>8932</v>
      </c>
      <c r="C5296" s="56" t="s">
        <v>23</v>
      </c>
      <c r="D5296" s="54" t="s">
        <v>4472</v>
      </c>
      <c r="E5296" s="54">
        <v>9</v>
      </c>
      <c r="F5296" s="54" t="s">
        <v>4195</v>
      </c>
      <c r="G5296" s="54">
        <v>2677789.946</v>
      </c>
      <c r="H5296" s="54">
        <v>1233600.2350000001</v>
      </c>
      <c r="I5296" s="54" t="s">
        <v>21</v>
      </c>
      <c r="J5296" s="55">
        <v>39630</v>
      </c>
    </row>
    <row r="5297" spans="1:10" x14ac:dyDescent="0.3">
      <c r="A5297" s="54" t="s">
        <v>4473</v>
      </c>
      <c r="B5297" s="54">
        <v>8933</v>
      </c>
      <c r="C5297" s="56" t="s">
        <v>23</v>
      </c>
      <c r="D5297" s="54" t="s">
        <v>4473</v>
      </c>
      <c r="E5297" s="54">
        <v>8</v>
      </c>
      <c r="F5297" s="54" t="s">
        <v>4195</v>
      </c>
      <c r="G5297" s="54">
        <v>2675132.7239999999</v>
      </c>
      <c r="H5297" s="54">
        <v>1232112.7409999999</v>
      </c>
      <c r="I5297" s="54" t="s">
        <v>21</v>
      </c>
      <c r="J5297" s="55">
        <v>39630</v>
      </c>
    </row>
    <row r="5298" spans="1:10" x14ac:dyDescent="0.3">
      <c r="A5298" s="54" t="s">
        <v>4474</v>
      </c>
      <c r="B5298" s="54">
        <v>8934</v>
      </c>
      <c r="C5298" s="56" t="s">
        <v>23</v>
      </c>
      <c r="D5298" s="54" t="s">
        <v>4474</v>
      </c>
      <c r="E5298" s="54">
        <v>7</v>
      </c>
      <c r="F5298" s="54" t="s">
        <v>4195</v>
      </c>
      <c r="G5298" s="54">
        <v>2677587.6490000002</v>
      </c>
      <c r="H5298" s="54">
        <v>1230879.6459999999</v>
      </c>
      <c r="I5298" s="54" t="s">
        <v>21</v>
      </c>
      <c r="J5298" s="55">
        <v>39630</v>
      </c>
    </row>
    <row r="5299" spans="1:10" x14ac:dyDescent="0.3">
      <c r="A5299" s="54" t="s">
        <v>4355</v>
      </c>
      <c r="B5299" s="54">
        <v>8942</v>
      </c>
      <c r="C5299" s="56" t="s">
        <v>23</v>
      </c>
      <c r="D5299" s="54" t="s">
        <v>4355</v>
      </c>
      <c r="E5299" s="54">
        <v>137</v>
      </c>
      <c r="F5299" s="54" t="s">
        <v>4195</v>
      </c>
      <c r="G5299" s="54">
        <v>2685547.9219999998</v>
      </c>
      <c r="H5299" s="54">
        <v>1236388.442</v>
      </c>
      <c r="I5299" s="54" t="s">
        <v>21</v>
      </c>
      <c r="J5299" s="55">
        <v>39630</v>
      </c>
    </row>
    <row r="5300" spans="1:10" x14ac:dyDescent="0.3">
      <c r="A5300" s="54" t="s">
        <v>4241</v>
      </c>
      <c r="B5300" s="54">
        <v>8951</v>
      </c>
      <c r="C5300" s="56" t="s">
        <v>23</v>
      </c>
      <c r="D5300" s="54" t="s">
        <v>4248</v>
      </c>
      <c r="E5300" s="54">
        <v>244</v>
      </c>
      <c r="F5300" s="54" t="s">
        <v>4195</v>
      </c>
      <c r="G5300" s="54">
        <v>2673315.2089999998</v>
      </c>
      <c r="H5300" s="54">
        <v>1252023.1680000001</v>
      </c>
      <c r="I5300" s="54" t="s">
        <v>21</v>
      </c>
      <c r="J5300" s="55">
        <v>39630</v>
      </c>
    </row>
    <row r="5301" spans="1:10" x14ac:dyDescent="0.3">
      <c r="A5301" s="54" t="s">
        <v>4241</v>
      </c>
      <c r="B5301" s="54">
        <v>8951</v>
      </c>
      <c r="C5301" s="56" t="s">
        <v>23</v>
      </c>
      <c r="D5301" s="54" t="s">
        <v>4244</v>
      </c>
      <c r="E5301" s="54">
        <v>249</v>
      </c>
      <c r="F5301" s="54" t="s">
        <v>4195</v>
      </c>
      <c r="G5301" s="54">
        <v>2673671.65</v>
      </c>
      <c r="H5301" s="54">
        <v>1250842.4609999999</v>
      </c>
      <c r="I5301" s="54" t="s">
        <v>21</v>
      </c>
      <c r="J5301" s="55">
        <v>39630</v>
      </c>
    </row>
    <row r="5302" spans="1:10" x14ac:dyDescent="0.3">
      <c r="A5302" s="54" t="s">
        <v>4241</v>
      </c>
      <c r="B5302" s="54">
        <v>8951</v>
      </c>
      <c r="C5302" s="56" t="s">
        <v>23</v>
      </c>
      <c r="D5302" s="54" t="s">
        <v>4240</v>
      </c>
      <c r="E5302" s="54">
        <v>251</v>
      </c>
      <c r="F5302" s="54" t="s">
        <v>4195</v>
      </c>
      <c r="G5302" s="54">
        <v>2673703.0099999998</v>
      </c>
      <c r="H5302" s="54">
        <v>1251213.8810000001</v>
      </c>
      <c r="I5302" s="54" t="s">
        <v>21</v>
      </c>
      <c r="J5302" s="55">
        <v>39630</v>
      </c>
    </row>
    <row r="5303" spans="1:10" x14ac:dyDescent="0.3">
      <c r="A5303" s="54" t="s">
        <v>4234</v>
      </c>
      <c r="B5303" s="54">
        <v>8952</v>
      </c>
      <c r="C5303" s="56" t="s">
        <v>23</v>
      </c>
      <c r="D5303" s="54" t="s">
        <v>4234</v>
      </c>
      <c r="E5303" s="54">
        <v>247</v>
      </c>
      <c r="F5303" s="54" t="s">
        <v>4195</v>
      </c>
      <c r="G5303" s="54">
        <v>2676325.9840000002</v>
      </c>
      <c r="H5303" s="54">
        <v>1249754.997</v>
      </c>
      <c r="I5303" s="54" t="s">
        <v>21</v>
      </c>
      <c r="J5303" s="55">
        <v>39630</v>
      </c>
    </row>
    <row r="5304" spans="1:10" x14ac:dyDescent="0.3">
      <c r="A5304" s="54" t="s">
        <v>4234</v>
      </c>
      <c r="B5304" s="54">
        <v>8952</v>
      </c>
      <c r="C5304" s="56" t="s">
        <v>23</v>
      </c>
      <c r="D5304" s="54" t="s">
        <v>4233</v>
      </c>
      <c r="E5304" s="54">
        <v>261</v>
      </c>
      <c r="F5304" s="54" t="s">
        <v>4195</v>
      </c>
      <c r="G5304" s="54">
        <v>2677685.58</v>
      </c>
      <c r="H5304" s="54">
        <v>1250547.672</v>
      </c>
      <c r="I5304" s="54" t="s">
        <v>21</v>
      </c>
      <c r="J5304" s="55">
        <v>39630</v>
      </c>
    </row>
    <row r="5305" spans="1:10" x14ac:dyDescent="0.3">
      <c r="A5305" s="54" t="s">
        <v>1969</v>
      </c>
      <c r="B5305" s="54">
        <v>8953</v>
      </c>
      <c r="C5305" s="56" t="s">
        <v>23</v>
      </c>
      <c r="D5305" s="54" t="s">
        <v>1969</v>
      </c>
      <c r="E5305" s="54">
        <v>243</v>
      </c>
      <c r="F5305" s="54" t="s">
        <v>4195</v>
      </c>
      <c r="G5305" s="54">
        <v>2672431.537</v>
      </c>
      <c r="H5305" s="54">
        <v>1250356.17</v>
      </c>
      <c r="I5305" s="54" t="s">
        <v>21</v>
      </c>
      <c r="J5305" s="55">
        <v>39630</v>
      </c>
    </row>
    <row r="5306" spans="1:10" x14ac:dyDescent="0.3">
      <c r="A5306" s="54" t="s">
        <v>1969</v>
      </c>
      <c r="B5306" s="54">
        <v>8953</v>
      </c>
      <c r="C5306" s="56" t="s">
        <v>23</v>
      </c>
      <c r="D5306" s="54" t="s">
        <v>1968</v>
      </c>
      <c r="E5306" s="54">
        <v>4040</v>
      </c>
      <c r="F5306" s="54" t="s">
        <v>1711</v>
      </c>
      <c r="G5306" s="54">
        <v>2671199.4679999999</v>
      </c>
      <c r="H5306" s="54">
        <v>1250877.8940000001</v>
      </c>
      <c r="I5306" s="54" t="s">
        <v>21</v>
      </c>
      <c r="J5306" s="55">
        <v>39630</v>
      </c>
    </row>
    <row r="5307" spans="1:10" x14ac:dyDescent="0.3">
      <c r="A5307" s="54" t="s">
        <v>4248</v>
      </c>
      <c r="B5307" s="54">
        <v>8954</v>
      </c>
      <c r="C5307" s="56" t="s">
        <v>23</v>
      </c>
      <c r="D5307" s="54" t="s">
        <v>4248</v>
      </c>
      <c r="E5307" s="54">
        <v>244</v>
      </c>
      <c r="F5307" s="54" t="s">
        <v>4195</v>
      </c>
      <c r="G5307" s="54">
        <v>2673528.4219999998</v>
      </c>
      <c r="H5307" s="54">
        <v>1252912.0379999999</v>
      </c>
      <c r="I5307" s="54" t="s">
        <v>21</v>
      </c>
      <c r="J5307" s="55">
        <v>39630</v>
      </c>
    </row>
    <row r="5308" spans="1:10" x14ac:dyDescent="0.3">
      <c r="A5308" s="54" t="s">
        <v>4246</v>
      </c>
      <c r="B5308" s="54">
        <v>8955</v>
      </c>
      <c r="C5308" s="56" t="s">
        <v>23</v>
      </c>
      <c r="D5308" s="54" t="s">
        <v>4246</v>
      </c>
      <c r="E5308" s="54">
        <v>246</v>
      </c>
      <c r="F5308" s="54" t="s">
        <v>4195</v>
      </c>
      <c r="G5308" s="54">
        <v>2671995.048</v>
      </c>
      <c r="H5308" s="54">
        <v>1253625.5970000001</v>
      </c>
      <c r="I5308" s="54" t="s">
        <v>21</v>
      </c>
      <c r="J5308" s="55">
        <v>39630</v>
      </c>
    </row>
    <row r="5309" spans="1:10" x14ac:dyDescent="0.3">
      <c r="A5309" s="54" t="s">
        <v>1980</v>
      </c>
      <c r="B5309" s="54">
        <v>8956</v>
      </c>
      <c r="C5309" s="56" t="s">
        <v>23</v>
      </c>
      <c r="D5309" s="54" t="s">
        <v>1980</v>
      </c>
      <c r="E5309" s="54">
        <v>4030</v>
      </c>
      <c r="F5309" s="54" t="s">
        <v>1711</v>
      </c>
      <c r="G5309" s="54">
        <v>2668074.2080000001</v>
      </c>
      <c r="H5309" s="54">
        <v>1253355.618</v>
      </c>
      <c r="I5309" s="54" t="s">
        <v>21</v>
      </c>
      <c r="J5309" s="55">
        <v>39630</v>
      </c>
    </row>
    <row r="5310" spans="1:10" x14ac:dyDescent="0.3">
      <c r="A5310" s="54" t="s">
        <v>1968</v>
      </c>
      <c r="B5310" s="54">
        <v>8957</v>
      </c>
      <c r="C5310" s="56" t="s">
        <v>23</v>
      </c>
      <c r="D5310" s="54" t="s">
        <v>1968</v>
      </c>
      <c r="E5310" s="54">
        <v>4040</v>
      </c>
      <c r="F5310" s="54" t="s">
        <v>1711</v>
      </c>
      <c r="G5310" s="54">
        <v>2670032.554</v>
      </c>
      <c r="H5310" s="54">
        <v>1252260.1129999999</v>
      </c>
      <c r="I5310" s="54" t="s">
        <v>21</v>
      </c>
      <c r="J5310" s="55">
        <v>39630</v>
      </c>
    </row>
    <row r="5311" spans="1:10" x14ac:dyDescent="0.3">
      <c r="A5311" s="54" t="s">
        <v>1990</v>
      </c>
      <c r="B5311" s="54">
        <v>8962</v>
      </c>
      <c r="C5311" s="56" t="s">
        <v>23</v>
      </c>
      <c r="D5311" s="54" t="s">
        <v>1990</v>
      </c>
      <c r="E5311" s="54">
        <v>4023</v>
      </c>
      <c r="F5311" s="54" t="s">
        <v>1711</v>
      </c>
      <c r="G5311" s="54">
        <v>2671022.2880000002</v>
      </c>
      <c r="H5311" s="54">
        <v>1249051.844</v>
      </c>
      <c r="I5311" s="54" t="s">
        <v>21</v>
      </c>
      <c r="J5311" s="55">
        <v>39630</v>
      </c>
    </row>
    <row r="5312" spans="1:10" x14ac:dyDescent="0.3">
      <c r="A5312" s="54" t="s">
        <v>1938</v>
      </c>
      <c r="B5312" s="54">
        <v>8964</v>
      </c>
      <c r="C5312" s="56" t="s">
        <v>23</v>
      </c>
      <c r="D5312" s="54" t="s">
        <v>1953</v>
      </c>
      <c r="E5312" s="54">
        <v>4062</v>
      </c>
      <c r="F5312" s="54" t="s">
        <v>1711</v>
      </c>
      <c r="G5312" s="54">
        <v>2671688.074</v>
      </c>
      <c r="H5312" s="54">
        <v>1245739.064</v>
      </c>
      <c r="I5312" s="54" t="s">
        <v>21</v>
      </c>
      <c r="J5312" s="55">
        <v>39630</v>
      </c>
    </row>
    <row r="5313" spans="1:10" x14ac:dyDescent="0.3">
      <c r="A5313" s="54" t="s">
        <v>1938</v>
      </c>
      <c r="B5313" s="54">
        <v>8964</v>
      </c>
      <c r="C5313" s="56" t="s">
        <v>23</v>
      </c>
      <c r="D5313" s="54" t="s">
        <v>1937</v>
      </c>
      <c r="E5313" s="54">
        <v>4075</v>
      </c>
      <c r="F5313" s="54" t="s">
        <v>1711</v>
      </c>
      <c r="G5313" s="54">
        <v>2671683.9240000001</v>
      </c>
      <c r="H5313" s="54">
        <v>1246820.673</v>
      </c>
      <c r="I5313" s="54" t="s">
        <v>21</v>
      </c>
      <c r="J5313" s="55">
        <v>39630</v>
      </c>
    </row>
    <row r="5314" spans="1:10" x14ac:dyDescent="0.3">
      <c r="A5314" s="54" t="s">
        <v>1953</v>
      </c>
      <c r="B5314" s="54">
        <v>8965</v>
      </c>
      <c r="C5314" s="56" t="s">
        <v>23</v>
      </c>
      <c r="D5314" s="54" t="s">
        <v>1953</v>
      </c>
      <c r="E5314" s="54">
        <v>4062</v>
      </c>
      <c r="F5314" s="54" t="s">
        <v>1711</v>
      </c>
      <c r="G5314" s="54">
        <v>2671647.98</v>
      </c>
      <c r="H5314" s="54">
        <v>1245126.5460000001</v>
      </c>
      <c r="I5314" s="54" t="s">
        <v>21</v>
      </c>
      <c r="J5314" s="55">
        <v>39630</v>
      </c>
    </row>
    <row r="5315" spans="1:10" x14ac:dyDescent="0.3">
      <c r="A5315" s="54" t="s">
        <v>1939</v>
      </c>
      <c r="B5315" s="54">
        <v>8966</v>
      </c>
      <c r="C5315" s="56" t="s">
        <v>23</v>
      </c>
      <c r="D5315" s="54" t="s">
        <v>1939</v>
      </c>
      <c r="E5315" s="54">
        <v>4074</v>
      </c>
      <c r="F5315" s="54" t="s">
        <v>1711</v>
      </c>
      <c r="G5315" s="54">
        <v>2672012.5690000001</v>
      </c>
      <c r="H5315" s="54">
        <v>1243649.841</v>
      </c>
      <c r="I5315" s="54" t="s">
        <v>21</v>
      </c>
      <c r="J5315" s="55">
        <v>39630</v>
      </c>
    </row>
    <row r="5316" spans="1:10" x14ac:dyDescent="0.3">
      <c r="A5316" s="54" t="s">
        <v>1930</v>
      </c>
      <c r="B5316" s="54">
        <v>8967</v>
      </c>
      <c r="C5316" s="56" t="s">
        <v>23</v>
      </c>
      <c r="D5316" s="54" t="s">
        <v>1991</v>
      </c>
      <c r="E5316" s="54">
        <v>4022</v>
      </c>
      <c r="F5316" s="54" t="s">
        <v>1711</v>
      </c>
      <c r="G5316" s="54">
        <v>2669232.3280000002</v>
      </c>
      <c r="H5316" s="54">
        <v>1247755.8910000001</v>
      </c>
      <c r="I5316" s="54" t="s">
        <v>21</v>
      </c>
      <c r="J5316" s="55">
        <v>39630</v>
      </c>
    </row>
    <row r="5317" spans="1:10" x14ac:dyDescent="0.3">
      <c r="A5317" s="54" t="s">
        <v>1930</v>
      </c>
      <c r="B5317" s="54">
        <v>8967</v>
      </c>
      <c r="C5317" s="56" t="s">
        <v>23</v>
      </c>
      <c r="D5317" s="54" t="s">
        <v>1990</v>
      </c>
      <c r="E5317" s="54">
        <v>4023</v>
      </c>
      <c r="F5317" s="54" t="s">
        <v>1711</v>
      </c>
      <c r="G5317" s="54">
        <v>2669922.568</v>
      </c>
      <c r="H5317" s="54">
        <v>1248626.517</v>
      </c>
      <c r="I5317" s="54" t="s">
        <v>21</v>
      </c>
      <c r="J5317" s="55">
        <v>39630</v>
      </c>
    </row>
    <row r="5318" spans="1:10" x14ac:dyDescent="0.3">
      <c r="A5318" s="54" t="s">
        <v>1930</v>
      </c>
      <c r="B5318" s="54">
        <v>8967</v>
      </c>
      <c r="C5318" s="56" t="s">
        <v>23</v>
      </c>
      <c r="D5318" s="54" t="s">
        <v>1930</v>
      </c>
      <c r="E5318" s="54">
        <v>4081</v>
      </c>
      <c r="F5318" s="54" t="s">
        <v>1711</v>
      </c>
      <c r="G5318" s="54">
        <v>2669352.3730000001</v>
      </c>
      <c r="H5318" s="54">
        <v>1246898.6580000001</v>
      </c>
      <c r="I5318" s="54" t="s">
        <v>21</v>
      </c>
      <c r="J5318" s="55">
        <v>39630</v>
      </c>
    </row>
    <row r="5319" spans="1:10" x14ac:dyDescent="0.3">
      <c r="A5319" s="54" t="s">
        <v>2356</v>
      </c>
      <c r="B5319" s="54">
        <v>9000</v>
      </c>
      <c r="C5319" s="56" t="s">
        <v>23</v>
      </c>
      <c r="D5319" s="54" t="s">
        <v>2356</v>
      </c>
      <c r="E5319" s="54">
        <v>3203</v>
      </c>
      <c r="F5319" s="54" t="s">
        <v>2344</v>
      </c>
      <c r="G5319" s="54">
        <v>2745132.9019999998</v>
      </c>
      <c r="H5319" s="54">
        <v>1254315.432</v>
      </c>
      <c r="I5319" s="54" t="s">
        <v>21</v>
      </c>
      <c r="J5319" s="55">
        <v>39630</v>
      </c>
    </row>
    <row r="5320" spans="1:10" x14ac:dyDescent="0.3">
      <c r="A5320" s="54" t="s">
        <v>2356</v>
      </c>
      <c r="B5320" s="54">
        <v>9008</v>
      </c>
      <c r="C5320" s="56" t="s">
        <v>23</v>
      </c>
      <c r="D5320" s="54" t="s">
        <v>2356</v>
      </c>
      <c r="E5320" s="54">
        <v>3203</v>
      </c>
      <c r="F5320" s="54" t="s">
        <v>2344</v>
      </c>
      <c r="G5320" s="54">
        <v>2747317.0290000001</v>
      </c>
      <c r="H5320" s="54">
        <v>1256391.4380000001</v>
      </c>
      <c r="I5320" s="54" t="s">
        <v>21</v>
      </c>
      <c r="J5320" s="55">
        <v>39630</v>
      </c>
    </row>
    <row r="5321" spans="1:10" x14ac:dyDescent="0.3">
      <c r="A5321" s="54" t="s">
        <v>2356</v>
      </c>
      <c r="B5321" s="54">
        <v>9008</v>
      </c>
      <c r="C5321" s="56" t="s">
        <v>23</v>
      </c>
      <c r="D5321" s="54" t="s">
        <v>2347</v>
      </c>
      <c r="E5321" s="54">
        <v>3204</v>
      </c>
      <c r="F5321" s="54" t="s">
        <v>2344</v>
      </c>
      <c r="G5321" s="54">
        <v>2747357.16</v>
      </c>
      <c r="H5321" s="54">
        <v>1256859.645</v>
      </c>
      <c r="I5321" s="54" t="s">
        <v>21</v>
      </c>
      <c r="J5321" s="55">
        <v>39630</v>
      </c>
    </row>
    <row r="5322" spans="1:10" x14ac:dyDescent="0.3">
      <c r="A5322" s="54" t="s">
        <v>2356</v>
      </c>
      <c r="B5322" s="54">
        <v>9010</v>
      </c>
      <c r="C5322" s="56" t="s">
        <v>23</v>
      </c>
      <c r="D5322" s="54" t="s">
        <v>2356</v>
      </c>
      <c r="E5322" s="54">
        <v>3203</v>
      </c>
      <c r="F5322" s="54" t="s">
        <v>2344</v>
      </c>
      <c r="G5322" s="54">
        <v>2745797.1039999998</v>
      </c>
      <c r="H5322" s="54">
        <v>1256400.8940000001</v>
      </c>
      <c r="I5322" s="54" t="s">
        <v>21</v>
      </c>
      <c r="J5322" s="55">
        <v>39630</v>
      </c>
    </row>
    <row r="5323" spans="1:10" x14ac:dyDescent="0.3">
      <c r="A5323" s="54" t="s">
        <v>2356</v>
      </c>
      <c r="B5323" s="54">
        <v>9011</v>
      </c>
      <c r="C5323" s="56" t="s">
        <v>23</v>
      </c>
      <c r="D5323" s="54" t="s">
        <v>2356</v>
      </c>
      <c r="E5323" s="54">
        <v>3203</v>
      </c>
      <c r="F5323" s="54" t="s">
        <v>2344</v>
      </c>
      <c r="G5323" s="54">
        <v>2747955.1260000002</v>
      </c>
      <c r="H5323" s="54">
        <v>1253398.615</v>
      </c>
      <c r="I5323" s="54" t="s">
        <v>21</v>
      </c>
      <c r="J5323" s="55">
        <v>39630</v>
      </c>
    </row>
    <row r="5324" spans="1:10" x14ac:dyDescent="0.3">
      <c r="A5324" s="54" t="s">
        <v>2356</v>
      </c>
      <c r="B5324" s="54">
        <v>9012</v>
      </c>
      <c r="C5324" s="56" t="s">
        <v>23</v>
      </c>
      <c r="D5324" s="54" t="s">
        <v>2602</v>
      </c>
      <c r="E5324" s="54">
        <v>3024</v>
      </c>
      <c r="F5324" s="54" t="s">
        <v>2593</v>
      </c>
      <c r="G5324" s="54">
        <v>2745761.9849999999</v>
      </c>
      <c r="H5324" s="54">
        <v>1252435.6370000001</v>
      </c>
      <c r="I5324" s="54" t="s">
        <v>21</v>
      </c>
      <c r="J5324" s="55">
        <v>39630</v>
      </c>
    </row>
    <row r="5325" spans="1:10" x14ac:dyDescent="0.3">
      <c r="A5325" s="54" t="s">
        <v>2356</v>
      </c>
      <c r="B5325" s="54">
        <v>9012</v>
      </c>
      <c r="C5325" s="56" t="s">
        <v>23</v>
      </c>
      <c r="D5325" s="54" t="s">
        <v>2356</v>
      </c>
      <c r="E5325" s="54">
        <v>3203</v>
      </c>
      <c r="F5325" s="54" t="s">
        <v>2344</v>
      </c>
      <c r="G5325" s="54">
        <v>2745062.8560000001</v>
      </c>
      <c r="H5325" s="54">
        <v>1252828.9069999999</v>
      </c>
      <c r="I5325" s="54" t="s">
        <v>21</v>
      </c>
      <c r="J5325" s="55">
        <v>39630</v>
      </c>
    </row>
    <row r="5326" spans="1:10" x14ac:dyDescent="0.3">
      <c r="A5326" s="54" t="s">
        <v>2356</v>
      </c>
      <c r="B5326" s="54">
        <v>9014</v>
      </c>
      <c r="C5326" s="56" t="s">
        <v>23</v>
      </c>
      <c r="D5326" s="54" t="s">
        <v>2605</v>
      </c>
      <c r="E5326" s="54">
        <v>3005</v>
      </c>
      <c r="F5326" s="54" t="s">
        <v>2593</v>
      </c>
      <c r="G5326" s="54">
        <v>2742588.1329999999</v>
      </c>
      <c r="H5326" s="54">
        <v>1251693.878</v>
      </c>
      <c r="I5326" s="54" t="s">
        <v>21</v>
      </c>
      <c r="J5326" s="55">
        <v>39630</v>
      </c>
    </row>
    <row r="5327" spans="1:10" x14ac:dyDescent="0.3">
      <c r="A5327" s="54" t="s">
        <v>2356</v>
      </c>
      <c r="B5327" s="54">
        <v>9014</v>
      </c>
      <c r="C5327" s="56" t="s">
        <v>23</v>
      </c>
      <c r="D5327" s="54" t="s">
        <v>2356</v>
      </c>
      <c r="E5327" s="54">
        <v>3203</v>
      </c>
      <c r="F5327" s="54" t="s">
        <v>2344</v>
      </c>
      <c r="G5327" s="54">
        <v>2743153.548</v>
      </c>
      <c r="H5327" s="54">
        <v>1252668.2709999999</v>
      </c>
      <c r="I5327" s="54" t="s">
        <v>21</v>
      </c>
      <c r="J5327" s="55">
        <v>39630</v>
      </c>
    </row>
    <row r="5328" spans="1:10" x14ac:dyDescent="0.3">
      <c r="A5328" s="54" t="s">
        <v>2356</v>
      </c>
      <c r="B5328" s="54">
        <v>9015</v>
      </c>
      <c r="C5328" s="56" t="s">
        <v>23</v>
      </c>
      <c r="D5328" s="54" t="s">
        <v>2356</v>
      </c>
      <c r="E5328" s="54">
        <v>3203</v>
      </c>
      <c r="F5328" s="54" t="s">
        <v>2344</v>
      </c>
      <c r="G5328" s="54">
        <v>2741148.4950000001</v>
      </c>
      <c r="H5328" s="54">
        <v>1252744.9609999999</v>
      </c>
      <c r="I5328" s="54" t="s">
        <v>21</v>
      </c>
      <c r="J5328" s="55">
        <v>39630</v>
      </c>
    </row>
    <row r="5329" spans="1:10" x14ac:dyDescent="0.3">
      <c r="A5329" s="54" t="s">
        <v>2356</v>
      </c>
      <c r="B5329" s="54">
        <v>9015</v>
      </c>
      <c r="C5329" s="56" t="s">
        <v>23</v>
      </c>
      <c r="D5329" s="54" t="s">
        <v>2351</v>
      </c>
      <c r="E5329" s="54">
        <v>3443</v>
      </c>
      <c r="F5329" s="54" t="s">
        <v>2344</v>
      </c>
      <c r="G5329" s="54">
        <v>2739663.8059999999</v>
      </c>
      <c r="H5329" s="54">
        <v>1252137.3089999999</v>
      </c>
      <c r="I5329" s="54" t="s">
        <v>21</v>
      </c>
      <c r="J5329" s="55">
        <v>39630</v>
      </c>
    </row>
    <row r="5330" spans="1:10" x14ac:dyDescent="0.3">
      <c r="A5330" s="54" t="s">
        <v>2356</v>
      </c>
      <c r="B5330" s="54">
        <v>9016</v>
      </c>
      <c r="C5330" s="56" t="s">
        <v>23</v>
      </c>
      <c r="D5330" s="54" t="s">
        <v>2356</v>
      </c>
      <c r="E5330" s="54">
        <v>3203</v>
      </c>
      <c r="F5330" s="54" t="s">
        <v>2344</v>
      </c>
      <c r="G5330" s="54">
        <v>2749057.9720000001</v>
      </c>
      <c r="H5330" s="54">
        <v>1256260.28</v>
      </c>
      <c r="I5330" s="54" t="s">
        <v>21</v>
      </c>
      <c r="J5330" s="55">
        <v>39630</v>
      </c>
    </row>
    <row r="5331" spans="1:10" x14ac:dyDescent="0.3">
      <c r="A5331" s="54" t="s">
        <v>2355</v>
      </c>
      <c r="B5331" s="54">
        <v>9030</v>
      </c>
      <c r="C5331" s="56" t="s">
        <v>23</v>
      </c>
      <c r="D5331" s="54" t="s">
        <v>2356</v>
      </c>
      <c r="E5331" s="54">
        <v>3203</v>
      </c>
      <c r="F5331" s="54" t="s">
        <v>2344</v>
      </c>
      <c r="G5331" s="54">
        <v>2742806.767</v>
      </c>
      <c r="H5331" s="54">
        <v>1253820.852</v>
      </c>
      <c r="I5331" s="54" t="s">
        <v>21</v>
      </c>
      <c r="J5331" s="55">
        <v>39630</v>
      </c>
    </row>
    <row r="5332" spans="1:10" x14ac:dyDescent="0.3">
      <c r="A5332" s="54" t="s">
        <v>2355</v>
      </c>
      <c r="B5332" s="54">
        <v>9030</v>
      </c>
      <c r="C5332" s="56" t="s">
        <v>23</v>
      </c>
      <c r="D5332" s="54" t="s">
        <v>2357</v>
      </c>
      <c r="E5332" s="54">
        <v>3442</v>
      </c>
      <c r="F5332" s="54" t="s">
        <v>2344</v>
      </c>
      <c r="G5332" s="54">
        <v>2741530.8420000002</v>
      </c>
      <c r="H5332" s="54">
        <v>1254643.5789999999</v>
      </c>
      <c r="I5332" s="54" t="s">
        <v>21</v>
      </c>
      <c r="J5332" s="55">
        <v>39630</v>
      </c>
    </row>
    <row r="5333" spans="1:10" x14ac:dyDescent="0.3">
      <c r="A5333" s="54" t="s">
        <v>2355</v>
      </c>
      <c r="B5333" s="54">
        <v>9030</v>
      </c>
      <c r="C5333" s="56" t="s">
        <v>23</v>
      </c>
      <c r="D5333" s="54" t="s">
        <v>2351</v>
      </c>
      <c r="E5333" s="54">
        <v>3443</v>
      </c>
      <c r="F5333" s="54" t="s">
        <v>2344</v>
      </c>
      <c r="G5333" s="54">
        <v>2740103.0329999998</v>
      </c>
      <c r="H5333" s="54">
        <v>1254595.7919999999</v>
      </c>
      <c r="I5333" s="54" t="s">
        <v>21</v>
      </c>
      <c r="J5333" s="55">
        <v>39630</v>
      </c>
    </row>
    <row r="5334" spans="1:10" x14ac:dyDescent="0.3">
      <c r="A5334" s="54" t="s">
        <v>2358</v>
      </c>
      <c r="B5334" s="54">
        <v>9030</v>
      </c>
      <c r="C5334" s="56" t="s">
        <v>44</v>
      </c>
      <c r="D5334" s="54" t="s">
        <v>2357</v>
      </c>
      <c r="E5334" s="54">
        <v>3442</v>
      </c>
      <c r="F5334" s="54" t="s">
        <v>2344</v>
      </c>
      <c r="G5334" s="54">
        <v>2743244.5159999998</v>
      </c>
      <c r="H5334" s="54">
        <v>1254468.986</v>
      </c>
      <c r="I5334" s="54" t="s">
        <v>21</v>
      </c>
      <c r="J5334" s="55">
        <v>40329</v>
      </c>
    </row>
    <row r="5335" spans="1:10" x14ac:dyDescent="0.3">
      <c r="A5335" s="54" t="s">
        <v>2350</v>
      </c>
      <c r="B5335" s="54">
        <v>9032</v>
      </c>
      <c r="C5335" s="56" t="s">
        <v>23</v>
      </c>
      <c r="D5335" s="54" t="s">
        <v>2357</v>
      </c>
      <c r="E5335" s="54">
        <v>3442</v>
      </c>
      <c r="F5335" s="54" t="s">
        <v>2344</v>
      </c>
      <c r="G5335" s="54">
        <v>2743014.0219999999</v>
      </c>
      <c r="H5335" s="54">
        <v>1256206.192</v>
      </c>
      <c r="I5335" s="54" t="s">
        <v>21</v>
      </c>
      <c r="J5335" s="55">
        <v>39630</v>
      </c>
    </row>
    <row r="5336" spans="1:10" x14ac:dyDescent="0.3">
      <c r="A5336" s="54" t="s">
        <v>2350</v>
      </c>
      <c r="B5336" s="54">
        <v>9032</v>
      </c>
      <c r="C5336" s="56" t="s">
        <v>23</v>
      </c>
      <c r="D5336" s="54" t="s">
        <v>2345</v>
      </c>
      <c r="E5336" s="54">
        <v>3444</v>
      </c>
      <c r="F5336" s="54" t="s">
        <v>2344</v>
      </c>
      <c r="G5336" s="54">
        <v>2742244.5520000001</v>
      </c>
      <c r="H5336" s="54">
        <v>1257519.4080000001</v>
      </c>
      <c r="I5336" s="54" t="s">
        <v>21</v>
      </c>
      <c r="J5336" s="55">
        <v>39630</v>
      </c>
    </row>
    <row r="5337" spans="1:10" x14ac:dyDescent="0.3">
      <c r="A5337" s="54" t="s">
        <v>2556</v>
      </c>
      <c r="B5337" s="54">
        <v>9033</v>
      </c>
      <c r="C5337" s="56" t="s">
        <v>23</v>
      </c>
      <c r="D5337" s="54" t="s">
        <v>2556</v>
      </c>
      <c r="E5337" s="54">
        <v>3219</v>
      </c>
      <c r="F5337" s="54" t="s">
        <v>2344</v>
      </c>
      <c r="G5337" s="54">
        <v>2752190.253</v>
      </c>
      <c r="H5337" s="54">
        <v>1257730.8729999999</v>
      </c>
      <c r="I5337" s="54" t="s">
        <v>21</v>
      </c>
      <c r="J5337" s="55">
        <v>39630</v>
      </c>
    </row>
    <row r="5338" spans="1:10" x14ac:dyDescent="0.3">
      <c r="A5338" s="54" t="s">
        <v>2564</v>
      </c>
      <c r="B5338" s="54">
        <v>9034</v>
      </c>
      <c r="C5338" s="56" t="s">
        <v>23</v>
      </c>
      <c r="D5338" s="54" t="s">
        <v>2600</v>
      </c>
      <c r="E5338" s="54">
        <v>3034</v>
      </c>
      <c r="F5338" s="54" t="s">
        <v>2593</v>
      </c>
      <c r="G5338" s="54">
        <v>2753013.767</v>
      </c>
      <c r="H5338" s="54">
        <v>1255944.906</v>
      </c>
      <c r="I5338" s="54" t="s">
        <v>21</v>
      </c>
      <c r="J5338" s="55">
        <v>39630</v>
      </c>
    </row>
    <row r="5339" spans="1:10" x14ac:dyDescent="0.3">
      <c r="A5339" s="54" t="s">
        <v>2564</v>
      </c>
      <c r="B5339" s="54">
        <v>9034</v>
      </c>
      <c r="C5339" s="56" t="s">
        <v>23</v>
      </c>
      <c r="D5339" s="54" t="s">
        <v>2564</v>
      </c>
      <c r="E5339" s="54">
        <v>3212</v>
      </c>
      <c r="F5339" s="54" t="s">
        <v>2344</v>
      </c>
      <c r="G5339" s="54">
        <v>2752734.0260000001</v>
      </c>
      <c r="H5339" s="54">
        <v>1256480.98</v>
      </c>
      <c r="I5339" s="54" t="s">
        <v>21</v>
      </c>
      <c r="J5339" s="55">
        <v>39630</v>
      </c>
    </row>
    <row r="5340" spans="1:10" x14ac:dyDescent="0.3">
      <c r="A5340" s="54" t="s">
        <v>2567</v>
      </c>
      <c r="B5340" s="54">
        <v>9035</v>
      </c>
      <c r="C5340" s="56" t="s">
        <v>23</v>
      </c>
      <c r="D5340" s="54" t="s">
        <v>2601</v>
      </c>
      <c r="E5340" s="54">
        <v>3031</v>
      </c>
      <c r="F5340" s="54" t="s">
        <v>2593</v>
      </c>
      <c r="G5340" s="54">
        <v>2755965.6949999998</v>
      </c>
      <c r="H5340" s="54">
        <v>1256638.395</v>
      </c>
      <c r="I5340" s="54" t="s">
        <v>21</v>
      </c>
      <c r="J5340" s="55">
        <v>39630</v>
      </c>
    </row>
    <row r="5341" spans="1:10" x14ac:dyDescent="0.3">
      <c r="A5341" s="54" t="s">
        <v>2567</v>
      </c>
      <c r="B5341" s="54">
        <v>9035</v>
      </c>
      <c r="C5341" s="56" t="s">
        <v>23</v>
      </c>
      <c r="D5341" s="54" t="s">
        <v>2564</v>
      </c>
      <c r="E5341" s="54">
        <v>3212</v>
      </c>
      <c r="F5341" s="54" t="s">
        <v>2344</v>
      </c>
      <c r="G5341" s="54">
        <v>2755357.6830000002</v>
      </c>
      <c r="H5341" s="54">
        <v>1256896.7180000001</v>
      </c>
      <c r="I5341" s="54" t="s">
        <v>21</v>
      </c>
      <c r="J5341" s="55">
        <v>39630</v>
      </c>
    </row>
    <row r="5342" spans="1:10" x14ac:dyDescent="0.3">
      <c r="A5342" s="54" t="s">
        <v>2566</v>
      </c>
      <c r="B5342" s="54">
        <v>9036</v>
      </c>
      <c r="C5342" s="56" t="s">
        <v>23</v>
      </c>
      <c r="D5342" s="54" t="s">
        <v>2594</v>
      </c>
      <c r="E5342" s="54">
        <v>3032</v>
      </c>
      <c r="F5342" s="54" t="s">
        <v>2593</v>
      </c>
      <c r="G5342" s="54">
        <v>2757651.14</v>
      </c>
      <c r="H5342" s="54">
        <v>1258272.889</v>
      </c>
      <c r="I5342" s="54" t="s">
        <v>21</v>
      </c>
      <c r="J5342" s="55">
        <v>39630</v>
      </c>
    </row>
    <row r="5343" spans="1:10" x14ac:dyDescent="0.3">
      <c r="A5343" s="54" t="s">
        <v>2566</v>
      </c>
      <c r="B5343" s="54">
        <v>9036</v>
      </c>
      <c r="C5343" s="56" t="s">
        <v>23</v>
      </c>
      <c r="D5343" s="54" t="s">
        <v>2564</v>
      </c>
      <c r="E5343" s="54">
        <v>3212</v>
      </c>
      <c r="F5343" s="54" t="s">
        <v>2344</v>
      </c>
      <c r="G5343" s="54">
        <v>2756536.253</v>
      </c>
      <c r="H5343" s="54">
        <v>1258007.0319999999</v>
      </c>
      <c r="I5343" s="54" t="s">
        <v>21</v>
      </c>
      <c r="J5343" s="55">
        <v>39630</v>
      </c>
    </row>
    <row r="5344" spans="1:10" x14ac:dyDescent="0.3">
      <c r="A5344" s="54" t="s">
        <v>2565</v>
      </c>
      <c r="B5344" s="54">
        <v>9037</v>
      </c>
      <c r="C5344" s="56" t="s">
        <v>23</v>
      </c>
      <c r="D5344" s="54" t="s">
        <v>2569</v>
      </c>
      <c r="E5344" s="54">
        <v>3023</v>
      </c>
      <c r="F5344" s="54" t="s">
        <v>2593</v>
      </c>
      <c r="G5344" s="54">
        <v>2751004.9169999999</v>
      </c>
      <c r="H5344" s="54">
        <v>1254847.6059999999</v>
      </c>
      <c r="I5344" s="54" t="s">
        <v>21</v>
      </c>
      <c r="J5344" s="55">
        <v>39630</v>
      </c>
    </row>
    <row r="5345" spans="1:10" x14ac:dyDescent="0.3">
      <c r="A5345" s="54" t="s">
        <v>2565</v>
      </c>
      <c r="B5345" s="54">
        <v>9037</v>
      </c>
      <c r="C5345" s="56" t="s">
        <v>23</v>
      </c>
      <c r="D5345" s="54" t="s">
        <v>2600</v>
      </c>
      <c r="E5345" s="54">
        <v>3034</v>
      </c>
      <c r="F5345" s="54" t="s">
        <v>2593</v>
      </c>
      <c r="G5345" s="54">
        <v>2751948.446</v>
      </c>
      <c r="H5345" s="54">
        <v>1255296.7749999999</v>
      </c>
      <c r="I5345" s="54" t="s">
        <v>21</v>
      </c>
      <c r="J5345" s="55">
        <v>39630</v>
      </c>
    </row>
    <row r="5346" spans="1:10" x14ac:dyDescent="0.3">
      <c r="A5346" s="54" t="s">
        <v>2565</v>
      </c>
      <c r="B5346" s="54">
        <v>9037</v>
      </c>
      <c r="C5346" s="56" t="s">
        <v>23</v>
      </c>
      <c r="D5346" s="54" t="s">
        <v>2356</v>
      </c>
      <c r="E5346" s="54">
        <v>3203</v>
      </c>
      <c r="F5346" s="54" t="s">
        <v>2344</v>
      </c>
      <c r="G5346" s="54">
        <v>2750159.3250000002</v>
      </c>
      <c r="H5346" s="54">
        <v>1254564.9820000001</v>
      </c>
      <c r="I5346" s="54" t="s">
        <v>21</v>
      </c>
      <c r="J5346" s="55">
        <v>39630</v>
      </c>
    </row>
    <row r="5347" spans="1:10" x14ac:dyDescent="0.3">
      <c r="A5347" s="54" t="s">
        <v>2565</v>
      </c>
      <c r="B5347" s="54">
        <v>9037</v>
      </c>
      <c r="C5347" s="56" t="s">
        <v>23</v>
      </c>
      <c r="D5347" s="54" t="s">
        <v>2564</v>
      </c>
      <c r="E5347" s="54">
        <v>3212</v>
      </c>
      <c r="F5347" s="54" t="s">
        <v>2344</v>
      </c>
      <c r="G5347" s="54">
        <v>2751810.977</v>
      </c>
      <c r="H5347" s="54">
        <v>1255410.375</v>
      </c>
      <c r="I5347" s="54" t="s">
        <v>21</v>
      </c>
      <c r="J5347" s="55">
        <v>39630</v>
      </c>
    </row>
    <row r="5348" spans="1:10" x14ac:dyDescent="0.3">
      <c r="A5348" s="54" t="s">
        <v>2600</v>
      </c>
      <c r="B5348" s="54">
        <v>9038</v>
      </c>
      <c r="C5348" s="56" t="s">
        <v>23</v>
      </c>
      <c r="D5348" s="54" t="s">
        <v>2601</v>
      </c>
      <c r="E5348" s="54">
        <v>3031</v>
      </c>
      <c r="F5348" s="54" t="s">
        <v>2593</v>
      </c>
      <c r="G5348" s="54">
        <v>2756514.1940000001</v>
      </c>
      <c r="H5348" s="54">
        <v>1255630.5719999999</v>
      </c>
      <c r="I5348" s="54" t="s">
        <v>21</v>
      </c>
      <c r="J5348" s="55">
        <v>39630</v>
      </c>
    </row>
    <row r="5349" spans="1:10" x14ac:dyDescent="0.3">
      <c r="A5349" s="54" t="s">
        <v>2600</v>
      </c>
      <c r="B5349" s="54">
        <v>9038</v>
      </c>
      <c r="C5349" s="56" t="s">
        <v>23</v>
      </c>
      <c r="D5349" s="54" t="s">
        <v>2594</v>
      </c>
      <c r="E5349" s="54">
        <v>3032</v>
      </c>
      <c r="F5349" s="54" t="s">
        <v>2593</v>
      </c>
      <c r="G5349" s="54">
        <v>2756810.4369999999</v>
      </c>
      <c r="H5349" s="54">
        <v>1255357.22</v>
      </c>
      <c r="I5349" s="54" t="s">
        <v>21</v>
      </c>
      <c r="J5349" s="55">
        <v>39630</v>
      </c>
    </row>
    <row r="5350" spans="1:10" x14ac:dyDescent="0.3">
      <c r="A5350" s="54" t="s">
        <v>2600</v>
      </c>
      <c r="B5350" s="54">
        <v>9038</v>
      </c>
      <c r="C5350" s="56" t="s">
        <v>23</v>
      </c>
      <c r="D5350" s="54" t="s">
        <v>2600</v>
      </c>
      <c r="E5350" s="54">
        <v>3034</v>
      </c>
      <c r="F5350" s="54" t="s">
        <v>2593</v>
      </c>
      <c r="G5350" s="54">
        <v>2754434.3220000002</v>
      </c>
      <c r="H5350" s="54">
        <v>1254949.4069999999</v>
      </c>
      <c r="I5350" s="54" t="s">
        <v>21</v>
      </c>
      <c r="J5350" s="55">
        <v>39630</v>
      </c>
    </row>
    <row r="5351" spans="1:10" x14ac:dyDescent="0.3">
      <c r="A5351" s="54" t="s">
        <v>2569</v>
      </c>
      <c r="B5351" s="54">
        <v>9042</v>
      </c>
      <c r="C5351" s="56" t="s">
        <v>23</v>
      </c>
      <c r="D5351" s="54" t="s">
        <v>2569</v>
      </c>
      <c r="E5351" s="54">
        <v>3023</v>
      </c>
      <c r="F5351" s="54" t="s">
        <v>2593</v>
      </c>
      <c r="G5351" s="54">
        <v>2751139.5260000001</v>
      </c>
      <c r="H5351" s="54">
        <v>1252647.595</v>
      </c>
      <c r="I5351" s="54" t="s">
        <v>21</v>
      </c>
      <c r="J5351" s="55">
        <v>39630</v>
      </c>
    </row>
    <row r="5352" spans="1:10" x14ac:dyDescent="0.3">
      <c r="A5352" s="54" t="s">
        <v>2569</v>
      </c>
      <c r="B5352" s="54">
        <v>9042</v>
      </c>
      <c r="C5352" s="56" t="s">
        <v>23</v>
      </c>
      <c r="D5352" s="54" t="s">
        <v>2602</v>
      </c>
      <c r="E5352" s="54">
        <v>3024</v>
      </c>
      <c r="F5352" s="54" t="s">
        <v>2593</v>
      </c>
      <c r="G5352" s="54">
        <v>2750685.0380000002</v>
      </c>
      <c r="H5352" s="54">
        <v>1251267.719</v>
      </c>
      <c r="I5352" s="54" t="s">
        <v>21</v>
      </c>
      <c r="J5352" s="55">
        <v>39630</v>
      </c>
    </row>
    <row r="5353" spans="1:10" x14ac:dyDescent="0.3">
      <c r="A5353" s="54" t="s">
        <v>2569</v>
      </c>
      <c r="B5353" s="54">
        <v>9042</v>
      </c>
      <c r="C5353" s="56" t="s">
        <v>23</v>
      </c>
      <c r="D5353" s="54" t="s">
        <v>2356</v>
      </c>
      <c r="E5353" s="54">
        <v>3203</v>
      </c>
      <c r="F5353" s="54" t="s">
        <v>2344</v>
      </c>
      <c r="G5353" s="54">
        <v>2750051.2820000001</v>
      </c>
      <c r="H5353" s="54">
        <v>1253607.7120000001</v>
      </c>
      <c r="I5353" s="54" t="s">
        <v>21</v>
      </c>
      <c r="J5353" s="55">
        <v>39630</v>
      </c>
    </row>
    <row r="5354" spans="1:10" x14ac:dyDescent="0.3">
      <c r="A5354" s="54" t="s">
        <v>2597</v>
      </c>
      <c r="B5354" s="54">
        <v>9043</v>
      </c>
      <c r="C5354" s="56" t="s">
        <v>23</v>
      </c>
      <c r="D5354" s="54" t="s">
        <v>2585</v>
      </c>
      <c r="E5354" s="54">
        <v>3021</v>
      </c>
      <c r="F5354" s="54" t="s">
        <v>2593</v>
      </c>
      <c r="G5354" s="54">
        <v>2751734.5359999998</v>
      </c>
      <c r="H5354" s="54">
        <v>1250758.2039999999</v>
      </c>
      <c r="I5354" s="54" t="s">
        <v>21</v>
      </c>
      <c r="J5354" s="55">
        <v>39630</v>
      </c>
    </row>
    <row r="5355" spans="1:10" x14ac:dyDescent="0.3">
      <c r="A5355" s="54" t="s">
        <v>2597</v>
      </c>
      <c r="B5355" s="54">
        <v>9043</v>
      </c>
      <c r="C5355" s="56" t="s">
        <v>23</v>
      </c>
      <c r="D5355" s="54" t="s">
        <v>2584</v>
      </c>
      <c r="E5355" s="54">
        <v>3022</v>
      </c>
      <c r="F5355" s="54" t="s">
        <v>2593</v>
      </c>
      <c r="G5355" s="54">
        <v>2753060.375</v>
      </c>
      <c r="H5355" s="54">
        <v>1250716.983</v>
      </c>
      <c r="I5355" s="54" t="s">
        <v>21</v>
      </c>
      <c r="J5355" s="55">
        <v>39630</v>
      </c>
    </row>
    <row r="5356" spans="1:10" x14ac:dyDescent="0.3">
      <c r="A5356" s="54" t="s">
        <v>2597</v>
      </c>
      <c r="B5356" s="54">
        <v>9043</v>
      </c>
      <c r="C5356" s="56" t="s">
        <v>23</v>
      </c>
      <c r="D5356" s="54" t="s">
        <v>2597</v>
      </c>
      <c r="E5356" s="54">
        <v>3025</v>
      </c>
      <c r="F5356" s="54" t="s">
        <v>2593</v>
      </c>
      <c r="G5356" s="54">
        <v>2754271.6910000001</v>
      </c>
      <c r="H5356" s="54">
        <v>1252087.5179999999</v>
      </c>
      <c r="I5356" s="54" t="s">
        <v>21</v>
      </c>
      <c r="J5356" s="55">
        <v>39630</v>
      </c>
    </row>
    <row r="5357" spans="1:10" x14ac:dyDescent="0.3">
      <c r="A5357" s="54" t="s">
        <v>2597</v>
      </c>
      <c r="B5357" s="54">
        <v>9043</v>
      </c>
      <c r="C5357" s="56" t="s">
        <v>23</v>
      </c>
      <c r="D5357" s="54" t="s">
        <v>2595</v>
      </c>
      <c r="E5357" s="54">
        <v>3036</v>
      </c>
      <c r="F5357" s="54" t="s">
        <v>2593</v>
      </c>
      <c r="G5357" s="54">
        <v>2755430.307</v>
      </c>
      <c r="H5357" s="54">
        <v>1252626.4410000001</v>
      </c>
      <c r="I5357" s="54" t="s">
        <v>21</v>
      </c>
      <c r="J5357" s="55">
        <v>39630</v>
      </c>
    </row>
    <row r="5358" spans="1:10" x14ac:dyDescent="0.3">
      <c r="A5358" s="54" t="s">
        <v>2596</v>
      </c>
      <c r="B5358" s="54">
        <v>9044</v>
      </c>
      <c r="C5358" s="56" t="s">
        <v>23</v>
      </c>
      <c r="D5358" s="54" t="s">
        <v>2595</v>
      </c>
      <c r="E5358" s="54">
        <v>3036</v>
      </c>
      <c r="F5358" s="54" t="s">
        <v>2593</v>
      </c>
      <c r="G5358" s="54">
        <v>2755486.125</v>
      </c>
      <c r="H5358" s="54">
        <v>1253563.432</v>
      </c>
      <c r="I5358" s="54" t="s">
        <v>21</v>
      </c>
      <c r="J5358" s="55">
        <v>39630</v>
      </c>
    </row>
    <row r="5359" spans="1:10" x14ac:dyDescent="0.3">
      <c r="A5359" s="54" t="s">
        <v>2580</v>
      </c>
      <c r="B5359" s="54">
        <v>9050</v>
      </c>
      <c r="C5359" s="56" t="s">
        <v>23</v>
      </c>
      <c r="D5359" s="54" t="s">
        <v>2580</v>
      </c>
      <c r="E5359" s="54">
        <v>3101</v>
      </c>
      <c r="F5359" s="54" t="s">
        <v>2571</v>
      </c>
      <c r="G5359" s="54">
        <v>2748935.9169999999</v>
      </c>
      <c r="H5359" s="54">
        <v>1243199.2120000001</v>
      </c>
      <c r="I5359" s="54" t="s">
        <v>21</v>
      </c>
      <c r="J5359" s="55">
        <v>39630</v>
      </c>
    </row>
    <row r="5360" spans="1:10" x14ac:dyDescent="0.3">
      <c r="A5360" s="54" t="s">
        <v>2580</v>
      </c>
      <c r="B5360" s="54">
        <v>9050</v>
      </c>
      <c r="C5360" s="56" t="s">
        <v>23</v>
      </c>
      <c r="D5360" s="54" t="s">
        <v>2573</v>
      </c>
      <c r="E5360" s="54">
        <v>3102</v>
      </c>
      <c r="F5360" s="54" t="s">
        <v>2571</v>
      </c>
      <c r="G5360" s="54">
        <v>2747160.7969999998</v>
      </c>
      <c r="H5360" s="54">
        <v>1245138.973</v>
      </c>
      <c r="I5360" s="54" t="s">
        <v>21</v>
      </c>
      <c r="J5360" s="55">
        <v>39630</v>
      </c>
    </row>
    <row r="5361" spans="1:10" x14ac:dyDescent="0.3">
      <c r="A5361" s="54" t="s">
        <v>2580</v>
      </c>
      <c r="B5361" s="54">
        <v>9050</v>
      </c>
      <c r="C5361" s="56" t="s">
        <v>23</v>
      </c>
      <c r="D5361" s="54" t="s">
        <v>2583</v>
      </c>
      <c r="E5361" s="54">
        <v>3104</v>
      </c>
      <c r="F5361" s="54" t="s">
        <v>2571</v>
      </c>
      <c r="G5361" s="54">
        <v>2747515.92</v>
      </c>
      <c r="H5361" s="54">
        <v>1245950.436</v>
      </c>
      <c r="I5361" s="54" t="s">
        <v>21</v>
      </c>
      <c r="J5361" s="55">
        <v>39630</v>
      </c>
    </row>
    <row r="5362" spans="1:10" x14ac:dyDescent="0.3">
      <c r="A5362" s="54" t="s">
        <v>2580</v>
      </c>
      <c r="B5362" s="54">
        <v>9050</v>
      </c>
      <c r="C5362" s="56" t="s">
        <v>23</v>
      </c>
      <c r="D5362" s="54" t="s">
        <v>2572</v>
      </c>
      <c r="E5362" s="54">
        <v>3112</v>
      </c>
      <c r="F5362" s="54" t="s">
        <v>2571</v>
      </c>
      <c r="G5362" s="54">
        <v>2748937.696</v>
      </c>
      <c r="H5362" s="54">
        <v>1241793.317</v>
      </c>
      <c r="I5362" s="54" t="s">
        <v>21</v>
      </c>
      <c r="J5362" s="55">
        <v>39630</v>
      </c>
    </row>
    <row r="5363" spans="1:10" x14ac:dyDescent="0.3">
      <c r="A5363" s="54" t="s">
        <v>2579</v>
      </c>
      <c r="B5363" s="54">
        <v>9050</v>
      </c>
      <c r="C5363" s="56" t="s">
        <v>46</v>
      </c>
      <c r="D5363" s="54" t="s">
        <v>2572</v>
      </c>
      <c r="E5363" s="54">
        <v>3112</v>
      </c>
      <c r="F5363" s="54" t="s">
        <v>2571</v>
      </c>
      <c r="G5363" s="54">
        <v>2753940.0189999999</v>
      </c>
      <c r="H5363" s="54">
        <v>1244490.3640000001</v>
      </c>
      <c r="I5363" s="54" t="s">
        <v>21</v>
      </c>
      <c r="J5363" s="55">
        <v>39814</v>
      </c>
    </row>
    <row r="5364" spans="1:10" x14ac:dyDescent="0.3">
      <c r="A5364" s="54" t="s">
        <v>2590</v>
      </c>
      <c r="B5364" s="54">
        <v>9050</v>
      </c>
      <c r="C5364" s="56" t="s">
        <v>44</v>
      </c>
      <c r="D5364" s="54" t="s">
        <v>2583</v>
      </c>
      <c r="E5364" s="54">
        <v>3104</v>
      </c>
      <c r="F5364" s="54" t="s">
        <v>2571</v>
      </c>
      <c r="G5364" s="54">
        <v>2745137.95</v>
      </c>
      <c r="H5364" s="54">
        <v>1246086.1569999999</v>
      </c>
      <c r="I5364" s="54" t="s">
        <v>21</v>
      </c>
      <c r="J5364" s="55">
        <v>39814</v>
      </c>
    </row>
    <row r="5365" spans="1:10" x14ac:dyDescent="0.3">
      <c r="A5365" s="54" t="s">
        <v>2578</v>
      </c>
      <c r="B5365" s="54">
        <v>9050</v>
      </c>
      <c r="C5365" s="56" t="s">
        <v>348</v>
      </c>
      <c r="D5365" s="54" t="s">
        <v>2580</v>
      </c>
      <c r="E5365" s="54">
        <v>3101</v>
      </c>
      <c r="F5365" s="54" t="s">
        <v>2571</v>
      </c>
      <c r="G5365" s="54">
        <v>2750573.6869999999</v>
      </c>
      <c r="H5365" s="54">
        <v>1246247.713</v>
      </c>
      <c r="I5365" s="54" t="s">
        <v>21</v>
      </c>
      <c r="J5365" s="55">
        <v>39814</v>
      </c>
    </row>
    <row r="5366" spans="1:10" x14ac:dyDescent="0.3">
      <c r="A5366" s="54" t="s">
        <v>2578</v>
      </c>
      <c r="B5366" s="54">
        <v>9050</v>
      </c>
      <c r="C5366" s="56" t="s">
        <v>348</v>
      </c>
      <c r="D5366" s="54" t="s">
        <v>2572</v>
      </c>
      <c r="E5366" s="54">
        <v>3112</v>
      </c>
      <c r="F5366" s="54" t="s">
        <v>2571</v>
      </c>
      <c r="G5366" s="54">
        <v>2752304.4849999999</v>
      </c>
      <c r="H5366" s="54">
        <v>1245435.31</v>
      </c>
      <c r="I5366" s="54" t="s">
        <v>21</v>
      </c>
      <c r="J5366" s="55">
        <v>39814</v>
      </c>
    </row>
    <row r="5367" spans="1:10" x14ac:dyDescent="0.3">
      <c r="A5367" s="54" t="s">
        <v>2589</v>
      </c>
      <c r="B5367" s="54">
        <v>9050</v>
      </c>
      <c r="C5367" s="56" t="s">
        <v>541</v>
      </c>
      <c r="D5367" s="54" t="s">
        <v>2580</v>
      </c>
      <c r="E5367" s="54">
        <v>3101</v>
      </c>
      <c r="F5367" s="54" t="s">
        <v>2571</v>
      </c>
      <c r="G5367" s="54">
        <v>2749412.6970000002</v>
      </c>
      <c r="H5367" s="54">
        <v>1246883.834</v>
      </c>
      <c r="I5367" s="54" t="s">
        <v>21</v>
      </c>
      <c r="J5367" s="55">
        <v>39814</v>
      </c>
    </row>
    <row r="5368" spans="1:10" x14ac:dyDescent="0.3">
      <c r="A5368" s="54" t="s">
        <v>2589</v>
      </c>
      <c r="B5368" s="54">
        <v>9050</v>
      </c>
      <c r="C5368" s="56" t="s">
        <v>541</v>
      </c>
      <c r="D5368" s="54" t="s">
        <v>2583</v>
      </c>
      <c r="E5368" s="54">
        <v>3104</v>
      </c>
      <c r="F5368" s="54" t="s">
        <v>2571</v>
      </c>
      <c r="G5368" s="54">
        <v>2748235.4909999999</v>
      </c>
      <c r="H5368" s="54">
        <v>1246929.9240000001</v>
      </c>
      <c r="I5368" s="54" t="s">
        <v>21</v>
      </c>
      <c r="J5368" s="55">
        <v>39814</v>
      </c>
    </row>
    <row r="5369" spans="1:10" x14ac:dyDescent="0.3">
      <c r="A5369" s="54" t="s">
        <v>2577</v>
      </c>
      <c r="B5369" s="54">
        <v>9050</v>
      </c>
      <c r="C5369" s="56" t="s">
        <v>543</v>
      </c>
      <c r="D5369" s="54" t="s">
        <v>2572</v>
      </c>
      <c r="E5369" s="54">
        <v>3112</v>
      </c>
      <c r="F5369" s="54" t="s">
        <v>2571</v>
      </c>
      <c r="G5369" s="54">
        <v>2752471.0109999999</v>
      </c>
      <c r="H5369" s="54">
        <v>1243132.915</v>
      </c>
      <c r="I5369" s="54" t="s">
        <v>21</v>
      </c>
      <c r="J5369" s="55">
        <v>39814</v>
      </c>
    </row>
    <row r="5370" spans="1:10" x14ac:dyDescent="0.3">
      <c r="A5370" s="54" t="s">
        <v>2588</v>
      </c>
      <c r="B5370" s="54">
        <v>9052</v>
      </c>
      <c r="C5370" s="56" t="s">
        <v>23</v>
      </c>
      <c r="D5370" s="54" t="s">
        <v>2602</v>
      </c>
      <c r="E5370" s="54">
        <v>3024</v>
      </c>
      <c r="F5370" s="54" t="s">
        <v>2593</v>
      </c>
      <c r="G5370" s="54">
        <v>2745319.5159999998</v>
      </c>
      <c r="H5370" s="54">
        <v>1250837.9099999999</v>
      </c>
      <c r="I5370" s="54" t="s">
        <v>21</v>
      </c>
      <c r="J5370" s="55">
        <v>39630</v>
      </c>
    </row>
    <row r="5371" spans="1:10" x14ac:dyDescent="0.3">
      <c r="A5371" s="54" t="s">
        <v>2588</v>
      </c>
      <c r="B5371" s="54">
        <v>9052</v>
      </c>
      <c r="C5371" s="56" t="s">
        <v>23</v>
      </c>
      <c r="D5371" s="54" t="s">
        <v>2583</v>
      </c>
      <c r="E5371" s="54">
        <v>3104</v>
      </c>
      <c r="F5371" s="54" t="s">
        <v>2571</v>
      </c>
      <c r="G5371" s="54">
        <v>2745254.4369999999</v>
      </c>
      <c r="H5371" s="54">
        <v>1250183.5430000001</v>
      </c>
      <c r="I5371" s="54" t="s">
        <v>21</v>
      </c>
      <c r="J5371" s="55">
        <v>39630</v>
      </c>
    </row>
    <row r="5372" spans="1:10" x14ac:dyDescent="0.3">
      <c r="A5372" s="54" t="s">
        <v>2587</v>
      </c>
      <c r="B5372" s="54">
        <v>9053</v>
      </c>
      <c r="C5372" s="56" t="s">
        <v>23</v>
      </c>
      <c r="D5372" s="54" t="s">
        <v>2602</v>
      </c>
      <c r="E5372" s="54">
        <v>3024</v>
      </c>
      <c r="F5372" s="54" t="s">
        <v>2593</v>
      </c>
      <c r="G5372" s="54">
        <v>2748131.1460000002</v>
      </c>
      <c r="H5372" s="54">
        <v>1250588.121</v>
      </c>
      <c r="I5372" s="54" t="s">
        <v>21</v>
      </c>
      <c r="J5372" s="55">
        <v>39630</v>
      </c>
    </row>
    <row r="5373" spans="1:10" x14ac:dyDescent="0.3">
      <c r="A5373" s="54" t="s">
        <v>2587</v>
      </c>
      <c r="B5373" s="54">
        <v>9053</v>
      </c>
      <c r="C5373" s="56" t="s">
        <v>23</v>
      </c>
      <c r="D5373" s="54" t="s">
        <v>2583</v>
      </c>
      <c r="E5373" s="54">
        <v>3104</v>
      </c>
      <c r="F5373" s="54" t="s">
        <v>2571</v>
      </c>
      <c r="G5373" s="54">
        <v>2747693.3169999998</v>
      </c>
      <c r="H5373" s="54">
        <v>1249060.067</v>
      </c>
      <c r="I5373" s="54" t="s">
        <v>21</v>
      </c>
      <c r="J5373" s="55">
        <v>39630</v>
      </c>
    </row>
    <row r="5374" spans="1:10" x14ac:dyDescent="0.3">
      <c r="A5374" s="54" t="s">
        <v>2586</v>
      </c>
      <c r="B5374" s="54">
        <v>9054</v>
      </c>
      <c r="C5374" s="56" t="s">
        <v>23</v>
      </c>
      <c r="D5374" s="54" t="s">
        <v>2583</v>
      </c>
      <c r="E5374" s="54">
        <v>3104</v>
      </c>
      <c r="F5374" s="54" t="s">
        <v>2571</v>
      </c>
      <c r="G5374" s="54">
        <v>2746791.8879999998</v>
      </c>
      <c r="H5374" s="54">
        <v>1248336.385</v>
      </c>
      <c r="I5374" s="54" t="s">
        <v>21</v>
      </c>
      <c r="J5374" s="55">
        <v>39630</v>
      </c>
    </row>
    <row r="5375" spans="1:10" x14ac:dyDescent="0.3">
      <c r="A5375" s="54" t="s">
        <v>2585</v>
      </c>
      <c r="B5375" s="54">
        <v>9055</v>
      </c>
      <c r="C5375" s="56" t="s">
        <v>23</v>
      </c>
      <c r="D5375" s="54" t="s">
        <v>2585</v>
      </c>
      <c r="E5375" s="54">
        <v>3021</v>
      </c>
      <c r="F5375" s="54" t="s">
        <v>2593</v>
      </c>
      <c r="G5375" s="54">
        <v>2750072.7650000001</v>
      </c>
      <c r="H5375" s="54">
        <v>1249376.2390000001</v>
      </c>
      <c r="I5375" s="54" t="s">
        <v>21</v>
      </c>
      <c r="J5375" s="55">
        <v>39630</v>
      </c>
    </row>
    <row r="5376" spans="1:10" x14ac:dyDescent="0.3">
      <c r="A5376" s="54" t="s">
        <v>2585</v>
      </c>
      <c r="B5376" s="54">
        <v>9055</v>
      </c>
      <c r="C5376" s="56" t="s">
        <v>23</v>
      </c>
      <c r="D5376" s="54" t="s">
        <v>2584</v>
      </c>
      <c r="E5376" s="54">
        <v>3022</v>
      </c>
      <c r="F5376" s="54" t="s">
        <v>2593</v>
      </c>
      <c r="G5376" s="54">
        <v>2751320.0819999999</v>
      </c>
      <c r="H5376" s="54">
        <v>1249327.67</v>
      </c>
      <c r="I5376" s="54" t="s">
        <v>21</v>
      </c>
      <c r="J5376" s="55">
        <v>39630</v>
      </c>
    </row>
    <row r="5377" spans="1:10" x14ac:dyDescent="0.3">
      <c r="A5377" s="54" t="s">
        <v>2585</v>
      </c>
      <c r="B5377" s="54">
        <v>9055</v>
      </c>
      <c r="C5377" s="56" t="s">
        <v>23</v>
      </c>
      <c r="D5377" s="54" t="s">
        <v>2602</v>
      </c>
      <c r="E5377" s="54">
        <v>3024</v>
      </c>
      <c r="F5377" s="54" t="s">
        <v>2593</v>
      </c>
      <c r="G5377" s="54">
        <v>2748191.7930000001</v>
      </c>
      <c r="H5377" s="54">
        <v>1249413.0649999999</v>
      </c>
      <c r="I5377" s="54" t="s">
        <v>21</v>
      </c>
      <c r="J5377" s="55">
        <v>39630</v>
      </c>
    </row>
    <row r="5378" spans="1:10" x14ac:dyDescent="0.3">
      <c r="A5378" s="54" t="s">
        <v>2585</v>
      </c>
      <c r="B5378" s="54">
        <v>9055</v>
      </c>
      <c r="C5378" s="56" t="s">
        <v>23</v>
      </c>
      <c r="D5378" s="54" t="s">
        <v>2583</v>
      </c>
      <c r="E5378" s="54">
        <v>3104</v>
      </c>
      <c r="F5378" s="54" t="s">
        <v>2571</v>
      </c>
      <c r="G5378" s="54">
        <v>2748146.0869999998</v>
      </c>
      <c r="H5378" s="54">
        <v>1248590.1610000001</v>
      </c>
      <c r="I5378" s="54" t="s">
        <v>21</v>
      </c>
      <c r="J5378" s="55">
        <v>39630</v>
      </c>
    </row>
    <row r="5379" spans="1:10" x14ac:dyDescent="0.3">
      <c r="A5379" s="54" t="s">
        <v>2584</v>
      </c>
      <c r="B5379" s="54">
        <v>9056</v>
      </c>
      <c r="C5379" s="56" t="s">
        <v>23</v>
      </c>
      <c r="D5379" s="54" t="s">
        <v>2584</v>
      </c>
      <c r="E5379" s="54">
        <v>3022</v>
      </c>
      <c r="F5379" s="54" t="s">
        <v>2593</v>
      </c>
      <c r="G5379" s="54">
        <v>2752939</v>
      </c>
      <c r="H5379" s="54">
        <v>1248506.591</v>
      </c>
      <c r="I5379" s="54" t="s">
        <v>21</v>
      </c>
      <c r="J5379" s="55">
        <v>39630</v>
      </c>
    </row>
    <row r="5380" spans="1:10" x14ac:dyDescent="0.3">
      <c r="A5380" s="54" t="s">
        <v>2584</v>
      </c>
      <c r="B5380" s="54">
        <v>9056</v>
      </c>
      <c r="C5380" s="56" t="s">
        <v>23</v>
      </c>
      <c r="D5380" s="54" t="s">
        <v>2580</v>
      </c>
      <c r="E5380" s="54">
        <v>3101</v>
      </c>
      <c r="F5380" s="54" t="s">
        <v>2571</v>
      </c>
      <c r="G5380" s="54">
        <v>2752356.47</v>
      </c>
      <c r="H5380" s="54">
        <v>1246362.21</v>
      </c>
      <c r="I5380" s="54" t="s">
        <v>21</v>
      </c>
      <c r="J5380" s="55">
        <v>39630</v>
      </c>
    </row>
    <row r="5381" spans="1:10" x14ac:dyDescent="0.3">
      <c r="A5381" s="54" t="s">
        <v>2584</v>
      </c>
      <c r="B5381" s="54">
        <v>9056</v>
      </c>
      <c r="C5381" s="56" t="s">
        <v>23</v>
      </c>
      <c r="D5381" s="54" t="s">
        <v>2583</v>
      </c>
      <c r="E5381" s="54">
        <v>3104</v>
      </c>
      <c r="F5381" s="54" t="s">
        <v>2571</v>
      </c>
      <c r="G5381" s="54">
        <v>2750443.1150000002</v>
      </c>
      <c r="H5381" s="54">
        <v>1247834.548</v>
      </c>
      <c r="I5381" s="54" t="s">
        <v>21</v>
      </c>
      <c r="J5381" s="55">
        <v>39630</v>
      </c>
    </row>
    <row r="5382" spans="1:10" x14ac:dyDescent="0.3">
      <c r="A5382" s="54" t="s">
        <v>2575</v>
      </c>
      <c r="B5382" s="54">
        <v>9057</v>
      </c>
      <c r="C5382" s="56" t="s">
        <v>46</v>
      </c>
      <c r="D5382" s="54" t="s">
        <v>2572</v>
      </c>
      <c r="E5382" s="54">
        <v>3112</v>
      </c>
      <c r="F5382" s="54" t="s">
        <v>2571</v>
      </c>
      <c r="G5382" s="54">
        <v>2750911.9580000001</v>
      </c>
      <c r="H5382" s="54">
        <v>1240321.317</v>
      </c>
      <c r="I5382" s="54" t="s">
        <v>21</v>
      </c>
      <c r="J5382" s="55">
        <v>39630</v>
      </c>
    </row>
    <row r="5383" spans="1:10" x14ac:dyDescent="0.3">
      <c r="A5383" s="54" t="s">
        <v>2574</v>
      </c>
      <c r="B5383" s="54">
        <v>9057</v>
      </c>
      <c r="C5383" s="56" t="s">
        <v>44</v>
      </c>
      <c r="D5383" s="54" t="s">
        <v>2572</v>
      </c>
      <c r="E5383" s="54">
        <v>3112</v>
      </c>
      <c r="F5383" s="54" t="s">
        <v>2571</v>
      </c>
      <c r="G5383" s="54">
        <v>2747703.2930000001</v>
      </c>
      <c r="H5383" s="54">
        <v>1236406.612</v>
      </c>
      <c r="I5383" s="54" t="s">
        <v>21</v>
      </c>
      <c r="J5383" s="55">
        <v>39814</v>
      </c>
    </row>
    <row r="5384" spans="1:10" x14ac:dyDescent="0.3">
      <c r="A5384" s="54" t="s">
        <v>2576</v>
      </c>
      <c r="B5384" s="54">
        <v>9057</v>
      </c>
      <c r="C5384" s="56" t="s">
        <v>23</v>
      </c>
      <c r="D5384" s="54" t="s">
        <v>2572</v>
      </c>
      <c r="E5384" s="54">
        <v>3112</v>
      </c>
      <c r="F5384" s="54" t="s">
        <v>2571</v>
      </c>
      <c r="G5384" s="54">
        <v>2746140.2</v>
      </c>
      <c r="H5384" s="54">
        <v>1239209.0719999999</v>
      </c>
      <c r="I5384" s="54" t="s">
        <v>21</v>
      </c>
      <c r="J5384" s="55">
        <v>39630</v>
      </c>
    </row>
    <row r="5385" spans="1:10" x14ac:dyDescent="0.3">
      <c r="A5385" s="54" t="s">
        <v>2538</v>
      </c>
      <c r="B5385" s="54">
        <v>9058</v>
      </c>
      <c r="C5385" s="56" t="s">
        <v>23</v>
      </c>
      <c r="D5385" s="54" t="s">
        <v>2572</v>
      </c>
      <c r="E5385" s="54">
        <v>3112</v>
      </c>
      <c r="F5385" s="54" t="s">
        <v>2571</v>
      </c>
      <c r="G5385" s="54">
        <v>2752668.767</v>
      </c>
      <c r="H5385" s="54">
        <v>1238042.9539999999</v>
      </c>
      <c r="I5385" s="54" t="s">
        <v>21</v>
      </c>
      <c r="J5385" s="55">
        <v>39630</v>
      </c>
    </row>
    <row r="5386" spans="1:10" x14ac:dyDescent="0.3">
      <c r="A5386" s="54" t="s">
        <v>2538</v>
      </c>
      <c r="B5386" s="54">
        <v>9058</v>
      </c>
      <c r="C5386" s="56" t="s">
        <v>23</v>
      </c>
      <c r="D5386" s="54" t="s">
        <v>2535</v>
      </c>
      <c r="E5386" s="54">
        <v>3251</v>
      </c>
      <c r="F5386" s="54" t="s">
        <v>2344</v>
      </c>
      <c r="G5386" s="54">
        <v>2754810.6039999998</v>
      </c>
      <c r="H5386" s="54">
        <v>1238968.8030000001</v>
      </c>
      <c r="I5386" s="54" t="s">
        <v>21</v>
      </c>
      <c r="J5386" s="55">
        <v>39630</v>
      </c>
    </row>
    <row r="5387" spans="1:10" x14ac:dyDescent="0.3">
      <c r="A5387" s="54" t="s">
        <v>2603</v>
      </c>
      <c r="B5387" s="54">
        <v>9062</v>
      </c>
      <c r="C5387" s="56" t="s">
        <v>23</v>
      </c>
      <c r="D5387" s="54" t="s">
        <v>2602</v>
      </c>
      <c r="E5387" s="54">
        <v>3024</v>
      </c>
      <c r="F5387" s="54" t="s">
        <v>2593</v>
      </c>
      <c r="G5387" s="54">
        <v>2744588.3620000002</v>
      </c>
      <c r="H5387" s="54">
        <v>1251481.486</v>
      </c>
      <c r="I5387" s="54" t="s">
        <v>21</v>
      </c>
      <c r="J5387" s="55">
        <v>39630</v>
      </c>
    </row>
    <row r="5388" spans="1:10" x14ac:dyDescent="0.3">
      <c r="A5388" s="54" t="s">
        <v>2606</v>
      </c>
      <c r="B5388" s="54">
        <v>9063</v>
      </c>
      <c r="C5388" s="56" t="s">
        <v>23</v>
      </c>
      <c r="D5388" s="54" t="s">
        <v>2607</v>
      </c>
      <c r="E5388" s="54">
        <v>3002</v>
      </c>
      <c r="F5388" s="54" t="s">
        <v>2593</v>
      </c>
      <c r="G5388" s="54">
        <v>2744153.915</v>
      </c>
      <c r="H5388" s="54">
        <v>1246757.534</v>
      </c>
      <c r="I5388" s="54" t="s">
        <v>21</v>
      </c>
      <c r="J5388" s="55">
        <v>39630</v>
      </c>
    </row>
    <row r="5389" spans="1:10" x14ac:dyDescent="0.3">
      <c r="A5389" s="54" t="s">
        <v>2606</v>
      </c>
      <c r="B5389" s="54">
        <v>9063</v>
      </c>
      <c r="C5389" s="56" t="s">
        <v>23</v>
      </c>
      <c r="D5389" s="54" t="s">
        <v>2605</v>
      </c>
      <c r="E5389" s="54">
        <v>3005</v>
      </c>
      <c r="F5389" s="54" t="s">
        <v>2593</v>
      </c>
      <c r="G5389" s="54">
        <v>2743883.7760000001</v>
      </c>
      <c r="H5389" s="54">
        <v>1248971.4029999999</v>
      </c>
      <c r="I5389" s="54" t="s">
        <v>21</v>
      </c>
      <c r="J5389" s="55">
        <v>39630</v>
      </c>
    </row>
    <row r="5390" spans="1:10" x14ac:dyDescent="0.3">
      <c r="A5390" s="54" t="s">
        <v>2607</v>
      </c>
      <c r="B5390" s="54">
        <v>9064</v>
      </c>
      <c r="C5390" s="56" t="s">
        <v>23</v>
      </c>
      <c r="D5390" s="54" t="s">
        <v>2607</v>
      </c>
      <c r="E5390" s="54">
        <v>3002</v>
      </c>
      <c r="F5390" s="54" t="s">
        <v>2593</v>
      </c>
      <c r="G5390" s="54">
        <v>2742220.7779999999</v>
      </c>
      <c r="H5390" s="54">
        <v>1246655.8160000001</v>
      </c>
      <c r="I5390" s="54" t="s">
        <v>21</v>
      </c>
      <c r="J5390" s="55">
        <v>39630</v>
      </c>
    </row>
    <row r="5391" spans="1:10" x14ac:dyDescent="0.3">
      <c r="A5391" s="54" t="s">
        <v>2354</v>
      </c>
      <c r="B5391" s="54">
        <v>9100</v>
      </c>
      <c r="C5391" s="56" t="s">
        <v>23</v>
      </c>
      <c r="D5391" s="54" t="s">
        <v>2354</v>
      </c>
      <c r="E5391" s="54">
        <v>3001</v>
      </c>
      <c r="F5391" s="54" t="s">
        <v>2593</v>
      </c>
      <c r="G5391" s="54">
        <v>2739613.0520000001</v>
      </c>
      <c r="H5391" s="54">
        <v>1249249.5260000001</v>
      </c>
      <c r="I5391" s="54" t="s">
        <v>21</v>
      </c>
      <c r="J5391" s="55">
        <v>39630</v>
      </c>
    </row>
    <row r="5392" spans="1:10" x14ac:dyDescent="0.3">
      <c r="A5392" s="54" t="s">
        <v>2354</v>
      </c>
      <c r="B5392" s="54">
        <v>9100</v>
      </c>
      <c r="C5392" s="56" t="s">
        <v>23</v>
      </c>
      <c r="D5392" s="54" t="s">
        <v>2403</v>
      </c>
      <c r="E5392" s="54">
        <v>3004</v>
      </c>
      <c r="F5392" s="54" t="s">
        <v>2593</v>
      </c>
      <c r="G5392" s="54">
        <v>2736410.6529999999</v>
      </c>
      <c r="H5392" s="54">
        <v>1247808.4879999999</v>
      </c>
      <c r="I5392" s="54" t="s">
        <v>21</v>
      </c>
      <c r="J5392" s="55">
        <v>39630</v>
      </c>
    </row>
    <row r="5393" spans="1:10" x14ac:dyDescent="0.3">
      <c r="A5393" s="54" t="s">
        <v>2354</v>
      </c>
      <c r="B5393" s="54">
        <v>9100</v>
      </c>
      <c r="C5393" s="56" t="s">
        <v>23</v>
      </c>
      <c r="D5393" s="54" t="s">
        <v>2604</v>
      </c>
      <c r="E5393" s="54">
        <v>3007</v>
      </c>
      <c r="F5393" s="54" t="s">
        <v>2593</v>
      </c>
      <c r="G5393" s="54">
        <v>2738172.7230000002</v>
      </c>
      <c r="H5393" s="54">
        <v>1246802.2069999999</v>
      </c>
      <c r="I5393" s="54" t="s">
        <v>21</v>
      </c>
      <c r="J5393" s="55">
        <v>39630</v>
      </c>
    </row>
    <row r="5394" spans="1:10" x14ac:dyDescent="0.3">
      <c r="A5394" s="54" t="s">
        <v>2354</v>
      </c>
      <c r="B5394" s="54">
        <v>9100</v>
      </c>
      <c r="C5394" s="56" t="s">
        <v>23</v>
      </c>
      <c r="D5394" s="54" t="s">
        <v>2351</v>
      </c>
      <c r="E5394" s="54">
        <v>3443</v>
      </c>
      <c r="F5394" s="54" t="s">
        <v>2344</v>
      </c>
      <c r="G5394" s="54">
        <v>2739809.0830000001</v>
      </c>
      <c r="H5394" s="54">
        <v>1251556.9669999999</v>
      </c>
      <c r="I5394" s="54" t="s">
        <v>21</v>
      </c>
      <c r="J5394" s="55">
        <v>39630</v>
      </c>
    </row>
    <row r="5395" spans="1:10" x14ac:dyDescent="0.3">
      <c r="A5395" s="54" t="s">
        <v>2403</v>
      </c>
      <c r="B5395" s="54">
        <v>9103</v>
      </c>
      <c r="C5395" s="56" t="s">
        <v>23</v>
      </c>
      <c r="D5395" s="54" t="s">
        <v>2403</v>
      </c>
      <c r="E5395" s="54">
        <v>3004</v>
      </c>
      <c r="F5395" s="54" t="s">
        <v>2593</v>
      </c>
      <c r="G5395" s="54">
        <v>2735667.4840000002</v>
      </c>
      <c r="H5395" s="54">
        <v>1246039.8330000001</v>
      </c>
      <c r="I5395" s="54" t="s">
        <v>21</v>
      </c>
      <c r="J5395" s="55">
        <v>39630</v>
      </c>
    </row>
    <row r="5396" spans="1:10" x14ac:dyDescent="0.3">
      <c r="A5396" s="54" t="s">
        <v>2403</v>
      </c>
      <c r="B5396" s="54">
        <v>9103</v>
      </c>
      <c r="C5396" s="56" t="s">
        <v>23</v>
      </c>
      <c r="D5396" s="54" t="s">
        <v>2401</v>
      </c>
      <c r="E5396" s="54">
        <v>3006</v>
      </c>
      <c r="F5396" s="54" t="s">
        <v>2593</v>
      </c>
      <c r="G5396" s="54">
        <v>2738559</v>
      </c>
      <c r="H5396" s="54">
        <v>1244905.5449999999</v>
      </c>
      <c r="I5396" s="54" t="s">
        <v>21</v>
      </c>
      <c r="J5396" s="55">
        <v>39630</v>
      </c>
    </row>
    <row r="5397" spans="1:10" x14ac:dyDescent="0.3">
      <c r="A5397" s="54" t="s">
        <v>2403</v>
      </c>
      <c r="B5397" s="54">
        <v>9103</v>
      </c>
      <c r="C5397" s="56" t="s">
        <v>23</v>
      </c>
      <c r="D5397" s="54" t="s">
        <v>2604</v>
      </c>
      <c r="E5397" s="54">
        <v>3007</v>
      </c>
      <c r="F5397" s="54" t="s">
        <v>2593</v>
      </c>
      <c r="G5397" s="54">
        <v>2738132.7590000001</v>
      </c>
      <c r="H5397" s="54">
        <v>1246493.834</v>
      </c>
      <c r="I5397" s="54" t="s">
        <v>21</v>
      </c>
      <c r="J5397" s="55">
        <v>39630</v>
      </c>
    </row>
    <row r="5398" spans="1:10" x14ac:dyDescent="0.3">
      <c r="A5398" s="54" t="s">
        <v>2403</v>
      </c>
      <c r="B5398" s="54">
        <v>9103</v>
      </c>
      <c r="C5398" s="56" t="s">
        <v>23</v>
      </c>
      <c r="D5398" s="54" t="s">
        <v>2387</v>
      </c>
      <c r="E5398" s="54">
        <v>3396</v>
      </c>
      <c r="F5398" s="54" t="s">
        <v>2344</v>
      </c>
      <c r="G5398" s="54">
        <v>2732769.2439999999</v>
      </c>
      <c r="H5398" s="54">
        <v>1245445.818</v>
      </c>
      <c r="I5398" s="54" t="s">
        <v>21</v>
      </c>
      <c r="J5398" s="55">
        <v>39630</v>
      </c>
    </row>
    <row r="5399" spans="1:10" x14ac:dyDescent="0.3">
      <c r="A5399" s="54" t="s">
        <v>2604</v>
      </c>
      <c r="B5399" s="54">
        <v>9104</v>
      </c>
      <c r="C5399" s="56" t="s">
        <v>23</v>
      </c>
      <c r="D5399" s="54" t="s">
        <v>2403</v>
      </c>
      <c r="E5399" s="54">
        <v>3004</v>
      </c>
      <c r="F5399" s="54" t="s">
        <v>2593</v>
      </c>
      <c r="G5399" s="54">
        <v>2738290.2239999999</v>
      </c>
      <c r="H5399" s="54">
        <v>1245209.7960000001</v>
      </c>
      <c r="I5399" s="54" t="s">
        <v>21</v>
      </c>
      <c r="J5399" s="55">
        <v>39630</v>
      </c>
    </row>
    <row r="5400" spans="1:10" x14ac:dyDescent="0.3">
      <c r="A5400" s="54" t="s">
        <v>2604</v>
      </c>
      <c r="B5400" s="54">
        <v>9104</v>
      </c>
      <c r="C5400" s="56" t="s">
        <v>23</v>
      </c>
      <c r="D5400" s="54" t="s">
        <v>2401</v>
      </c>
      <c r="E5400" s="54">
        <v>3006</v>
      </c>
      <c r="F5400" s="54" t="s">
        <v>2593</v>
      </c>
      <c r="G5400" s="54">
        <v>2738943.4070000001</v>
      </c>
      <c r="H5400" s="54">
        <v>1245036.9669999999</v>
      </c>
      <c r="I5400" s="54" t="s">
        <v>21</v>
      </c>
      <c r="J5400" s="55">
        <v>39630</v>
      </c>
    </row>
    <row r="5401" spans="1:10" x14ac:dyDescent="0.3">
      <c r="A5401" s="54" t="s">
        <v>2604</v>
      </c>
      <c r="B5401" s="54">
        <v>9104</v>
      </c>
      <c r="C5401" s="56" t="s">
        <v>23</v>
      </c>
      <c r="D5401" s="54" t="s">
        <v>2604</v>
      </c>
      <c r="E5401" s="54">
        <v>3007</v>
      </c>
      <c r="F5401" s="54" t="s">
        <v>2593</v>
      </c>
      <c r="G5401" s="54">
        <v>2739621.24</v>
      </c>
      <c r="H5401" s="54">
        <v>1246662.585</v>
      </c>
      <c r="I5401" s="54" t="s">
        <v>21</v>
      </c>
      <c r="J5401" s="55">
        <v>39630</v>
      </c>
    </row>
    <row r="5402" spans="1:10" x14ac:dyDescent="0.3">
      <c r="A5402" s="54" t="s">
        <v>2402</v>
      </c>
      <c r="B5402" s="54">
        <v>9105</v>
      </c>
      <c r="C5402" s="56" t="s">
        <v>23</v>
      </c>
      <c r="D5402" s="54" t="s">
        <v>2402</v>
      </c>
      <c r="E5402" s="54">
        <v>3003</v>
      </c>
      <c r="F5402" s="54" t="s">
        <v>2593</v>
      </c>
      <c r="G5402" s="54">
        <v>2734960.432</v>
      </c>
      <c r="H5402" s="54">
        <v>1243232.5</v>
      </c>
      <c r="I5402" s="54" t="s">
        <v>21</v>
      </c>
      <c r="J5402" s="55">
        <v>39630</v>
      </c>
    </row>
    <row r="5403" spans="1:10" x14ac:dyDescent="0.3">
      <c r="A5403" s="54" t="s">
        <v>2402</v>
      </c>
      <c r="B5403" s="54">
        <v>9105</v>
      </c>
      <c r="C5403" s="56" t="s">
        <v>23</v>
      </c>
      <c r="D5403" s="54" t="s">
        <v>2403</v>
      </c>
      <c r="E5403" s="54">
        <v>3004</v>
      </c>
      <c r="F5403" s="54" t="s">
        <v>2593</v>
      </c>
      <c r="G5403" s="54">
        <v>2736328.9210000001</v>
      </c>
      <c r="H5403" s="54">
        <v>1243904.452</v>
      </c>
      <c r="I5403" s="54" t="s">
        <v>21</v>
      </c>
      <c r="J5403" s="55">
        <v>39630</v>
      </c>
    </row>
    <row r="5404" spans="1:10" x14ac:dyDescent="0.3">
      <c r="A5404" s="54" t="s">
        <v>2402</v>
      </c>
      <c r="B5404" s="54">
        <v>9105</v>
      </c>
      <c r="C5404" s="56" t="s">
        <v>23</v>
      </c>
      <c r="D5404" s="54" t="s">
        <v>2387</v>
      </c>
      <c r="E5404" s="54">
        <v>3396</v>
      </c>
      <c r="F5404" s="54" t="s">
        <v>2344</v>
      </c>
      <c r="G5404" s="54">
        <v>2734560.5070000002</v>
      </c>
      <c r="H5404" s="54">
        <v>1243883.929</v>
      </c>
      <c r="I5404" s="54" t="s">
        <v>21</v>
      </c>
      <c r="J5404" s="55">
        <v>39630</v>
      </c>
    </row>
    <row r="5405" spans="1:10" x14ac:dyDescent="0.3">
      <c r="A5405" s="54" t="s">
        <v>2401</v>
      </c>
      <c r="B5405" s="54">
        <v>9107</v>
      </c>
      <c r="C5405" s="56" t="s">
        <v>23</v>
      </c>
      <c r="D5405" s="54" t="s">
        <v>2607</v>
      </c>
      <c r="E5405" s="54">
        <v>3002</v>
      </c>
      <c r="F5405" s="54" t="s">
        <v>2593</v>
      </c>
      <c r="G5405" s="54">
        <v>2742083.179</v>
      </c>
      <c r="H5405" s="54">
        <v>1236743.7779999999</v>
      </c>
      <c r="I5405" s="54" t="s">
        <v>21</v>
      </c>
      <c r="J5405" s="55">
        <v>39630</v>
      </c>
    </row>
    <row r="5406" spans="1:10" x14ac:dyDescent="0.3">
      <c r="A5406" s="54" t="s">
        <v>2401</v>
      </c>
      <c r="B5406" s="54">
        <v>9107</v>
      </c>
      <c r="C5406" s="56" t="s">
        <v>23</v>
      </c>
      <c r="D5406" s="54" t="s">
        <v>2402</v>
      </c>
      <c r="E5406" s="54">
        <v>3003</v>
      </c>
      <c r="F5406" s="54" t="s">
        <v>2593</v>
      </c>
      <c r="G5406" s="54">
        <v>2737048.5649999999</v>
      </c>
      <c r="H5406" s="54">
        <v>1243354.9709999999</v>
      </c>
      <c r="I5406" s="54" t="s">
        <v>21</v>
      </c>
      <c r="J5406" s="55">
        <v>39630</v>
      </c>
    </row>
    <row r="5407" spans="1:10" x14ac:dyDescent="0.3">
      <c r="A5407" s="54" t="s">
        <v>2401</v>
      </c>
      <c r="B5407" s="54">
        <v>9107</v>
      </c>
      <c r="C5407" s="56" t="s">
        <v>23</v>
      </c>
      <c r="D5407" s="54" t="s">
        <v>2401</v>
      </c>
      <c r="E5407" s="54">
        <v>3006</v>
      </c>
      <c r="F5407" s="54" t="s">
        <v>2593</v>
      </c>
      <c r="G5407" s="54">
        <v>2739022.9109999998</v>
      </c>
      <c r="H5407" s="54">
        <v>1240954.473</v>
      </c>
      <c r="I5407" s="54" t="s">
        <v>21</v>
      </c>
      <c r="J5407" s="55">
        <v>39630</v>
      </c>
    </row>
    <row r="5408" spans="1:10" x14ac:dyDescent="0.3">
      <c r="A5408" s="54" t="s">
        <v>2401</v>
      </c>
      <c r="B5408" s="54">
        <v>9107</v>
      </c>
      <c r="C5408" s="56" t="s">
        <v>23</v>
      </c>
      <c r="D5408" s="54" t="s">
        <v>2572</v>
      </c>
      <c r="E5408" s="54">
        <v>3112</v>
      </c>
      <c r="F5408" s="54" t="s">
        <v>2571</v>
      </c>
      <c r="G5408" s="54">
        <v>2743018.889</v>
      </c>
      <c r="H5408" s="54">
        <v>1238328.5260000001</v>
      </c>
      <c r="I5408" s="54" t="s">
        <v>21</v>
      </c>
      <c r="J5408" s="55">
        <v>39630</v>
      </c>
    </row>
    <row r="5409" spans="1:10" x14ac:dyDescent="0.3">
      <c r="A5409" s="54" t="s">
        <v>2401</v>
      </c>
      <c r="B5409" s="54">
        <v>9107</v>
      </c>
      <c r="C5409" s="56" t="s">
        <v>23</v>
      </c>
      <c r="D5409" s="54" t="s">
        <v>2431</v>
      </c>
      <c r="E5409" s="54">
        <v>3359</v>
      </c>
      <c r="F5409" s="54" t="s">
        <v>2344</v>
      </c>
      <c r="G5409" s="54">
        <v>2743022.8330000001</v>
      </c>
      <c r="H5409" s="54">
        <v>1234775.0630000001</v>
      </c>
      <c r="I5409" s="54" t="s">
        <v>21</v>
      </c>
      <c r="J5409" s="55">
        <v>39630</v>
      </c>
    </row>
    <row r="5410" spans="1:10" x14ac:dyDescent="0.3">
      <c r="A5410" s="54" t="s">
        <v>2401</v>
      </c>
      <c r="B5410" s="54">
        <v>9107</v>
      </c>
      <c r="C5410" s="56" t="s">
        <v>23</v>
      </c>
      <c r="D5410" s="54" t="s">
        <v>2426</v>
      </c>
      <c r="E5410" s="54">
        <v>3360</v>
      </c>
      <c r="F5410" s="54" t="s">
        <v>2344</v>
      </c>
      <c r="G5410" s="54">
        <v>2741329.1669999999</v>
      </c>
      <c r="H5410" s="54">
        <v>1235448.5</v>
      </c>
      <c r="I5410" s="54" t="s">
        <v>21</v>
      </c>
      <c r="J5410" s="55">
        <v>39630</v>
      </c>
    </row>
    <row r="5411" spans="1:10" x14ac:dyDescent="0.3">
      <c r="A5411" s="54" t="s">
        <v>2401</v>
      </c>
      <c r="B5411" s="54">
        <v>9107</v>
      </c>
      <c r="C5411" s="56" t="s">
        <v>23</v>
      </c>
      <c r="D5411" s="54" t="s">
        <v>2387</v>
      </c>
      <c r="E5411" s="54">
        <v>3396</v>
      </c>
      <c r="F5411" s="54" t="s">
        <v>2344</v>
      </c>
      <c r="G5411" s="54">
        <v>2734724.4</v>
      </c>
      <c r="H5411" s="54">
        <v>1239315.825</v>
      </c>
      <c r="I5411" s="54" t="s">
        <v>21</v>
      </c>
      <c r="J5411" s="55">
        <v>39630</v>
      </c>
    </row>
    <row r="5412" spans="1:10" x14ac:dyDescent="0.3">
      <c r="A5412" s="54" t="s">
        <v>2573</v>
      </c>
      <c r="B5412" s="54">
        <v>9108</v>
      </c>
      <c r="C5412" s="56" t="s">
        <v>23</v>
      </c>
      <c r="D5412" s="54" t="s">
        <v>2607</v>
      </c>
      <c r="E5412" s="54">
        <v>3002</v>
      </c>
      <c r="F5412" s="54" t="s">
        <v>2593</v>
      </c>
      <c r="G5412" s="54">
        <v>2742815.179</v>
      </c>
      <c r="H5412" s="54">
        <v>1243991.611</v>
      </c>
      <c r="I5412" s="54" t="s">
        <v>21</v>
      </c>
      <c r="J5412" s="55">
        <v>39630</v>
      </c>
    </row>
    <row r="5413" spans="1:10" x14ac:dyDescent="0.3">
      <c r="A5413" s="54" t="s">
        <v>2573</v>
      </c>
      <c r="B5413" s="54">
        <v>9108</v>
      </c>
      <c r="C5413" s="56" t="s">
        <v>23</v>
      </c>
      <c r="D5413" s="54" t="s">
        <v>2573</v>
      </c>
      <c r="E5413" s="54">
        <v>3102</v>
      </c>
      <c r="F5413" s="54" t="s">
        <v>2571</v>
      </c>
      <c r="G5413" s="54">
        <v>2744172.301</v>
      </c>
      <c r="H5413" s="54">
        <v>1243849.3840000001</v>
      </c>
      <c r="I5413" s="54" t="s">
        <v>21</v>
      </c>
      <c r="J5413" s="55">
        <v>39630</v>
      </c>
    </row>
    <row r="5414" spans="1:10" x14ac:dyDescent="0.3">
      <c r="A5414" s="54" t="s">
        <v>2573</v>
      </c>
      <c r="B5414" s="54">
        <v>9108</v>
      </c>
      <c r="C5414" s="56" t="s">
        <v>23</v>
      </c>
      <c r="D5414" s="54" t="s">
        <v>2583</v>
      </c>
      <c r="E5414" s="54">
        <v>3104</v>
      </c>
      <c r="F5414" s="54" t="s">
        <v>2571</v>
      </c>
      <c r="G5414" s="54">
        <v>2744145.4350000001</v>
      </c>
      <c r="H5414" s="54">
        <v>1245482.3689999999</v>
      </c>
      <c r="I5414" s="54" t="s">
        <v>21</v>
      </c>
      <c r="J5414" s="55">
        <v>39630</v>
      </c>
    </row>
    <row r="5415" spans="1:10" x14ac:dyDescent="0.3">
      <c r="A5415" s="54" t="s">
        <v>2573</v>
      </c>
      <c r="B5415" s="54">
        <v>9108</v>
      </c>
      <c r="C5415" s="56" t="s">
        <v>23</v>
      </c>
      <c r="D5415" s="54" t="s">
        <v>2572</v>
      </c>
      <c r="E5415" s="54">
        <v>3112</v>
      </c>
      <c r="F5415" s="54" t="s">
        <v>2571</v>
      </c>
      <c r="G5415" s="54">
        <v>2745031.0619999999</v>
      </c>
      <c r="H5415" s="54">
        <v>1240215.048</v>
      </c>
      <c r="I5415" s="54" t="s">
        <v>21</v>
      </c>
      <c r="J5415" s="55">
        <v>39630</v>
      </c>
    </row>
    <row r="5416" spans="1:10" x14ac:dyDescent="0.3">
      <c r="A5416" s="54" t="s">
        <v>2592</v>
      </c>
      <c r="B5416" s="54">
        <v>9108</v>
      </c>
      <c r="C5416" s="56" t="s">
        <v>46</v>
      </c>
      <c r="D5416" s="54" t="s">
        <v>2573</v>
      </c>
      <c r="E5416" s="54">
        <v>3102</v>
      </c>
      <c r="F5416" s="54" t="s">
        <v>2571</v>
      </c>
      <c r="G5416" s="54">
        <v>2745948.2769999998</v>
      </c>
      <c r="H5416" s="54">
        <v>1243422.118</v>
      </c>
      <c r="I5416" s="54" t="s">
        <v>21</v>
      </c>
      <c r="J5416" s="55">
        <v>39814</v>
      </c>
    </row>
    <row r="5417" spans="1:10" x14ac:dyDescent="0.3">
      <c r="A5417" s="54" t="s">
        <v>2591</v>
      </c>
      <c r="B5417" s="54">
        <v>9108</v>
      </c>
      <c r="C5417" s="56" t="s">
        <v>44</v>
      </c>
      <c r="D5417" s="54" t="s">
        <v>2573</v>
      </c>
      <c r="E5417" s="54">
        <v>3102</v>
      </c>
      <c r="F5417" s="54" t="s">
        <v>2571</v>
      </c>
      <c r="G5417" s="54">
        <v>2743228.7439999999</v>
      </c>
      <c r="H5417" s="54">
        <v>1241374.4879999999</v>
      </c>
      <c r="I5417" s="54" t="s">
        <v>21</v>
      </c>
      <c r="J5417" s="55">
        <v>39814</v>
      </c>
    </row>
    <row r="5418" spans="1:10" x14ac:dyDescent="0.3">
      <c r="A5418" s="54" t="s">
        <v>2608</v>
      </c>
      <c r="B5418" s="54">
        <v>9112</v>
      </c>
      <c r="C5418" s="56" t="s">
        <v>23</v>
      </c>
      <c r="D5418" s="54" t="s">
        <v>2354</v>
      </c>
      <c r="E5418" s="54">
        <v>3001</v>
      </c>
      <c r="F5418" s="54" t="s">
        <v>2593</v>
      </c>
      <c r="G5418" s="54">
        <v>2735708.7429999998</v>
      </c>
      <c r="H5418" s="54">
        <v>1249200.115</v>
      </c>
      <c r="I5418" s="54" t="s">
        <v>21</v>
      </c>
      <c r="J5418" s="55">
        <v>39630</v>
      </c>
    </row>
    <row r="5419" spans="1:10" x14ac:dyDescent="0.3">
      <c r="A5419" s="54" t="s">
        <v>2385</v>
      </c>
      <c r="B5419" s="54">
        <v>9113</v>
      </c>
      <c r="C5419" s="56" t="s">
        <v>23</v>
      </c>
      <c r="D5419" s="54" t="s">
        <v>2403</v>
      </c>
      <c r="E5419" s="54">
        <v>3004</v>
      </c>
      <c r="F5419" s="54" t="s">
        <v>2593</v>
      </c>
      <c r="G5419" s="54">
        <v>2733052.7949999999</v>
      </c>
      <c r="H5419" s="54">
        <v>1246741.2660000001</v>
      </c>
      <c r="I5419" s="54" t="s">
        <v>21</v>
      </c>
      <c r="J5419" s="55">
        <v>39630</v>
      </c>
    </row>
    <row r="5420" spans="1:10" x14ac:dyDescent="0.3">
      <c r="A5420" s="54" t="s">
        <v>2385</v>
      </c>
      <c r="B5420" s="54">
        <v>9113</v>
      </c>
      <c r="C5420" s="56" t="s">
        <v>23</v>
      </c>
      <c r="D5420" s="54" t="s">
        <v>2387</v>
      </c>
      <c r="E5420" s="54">
        <v>3396</v>
      </c>
      <c r="F5420" s="54" t="s">
        <v>2344</v>
      </c>
      <c r="G5420" s="54">
        <v>2731344.6910000001</v>
      </c>
      <c r="H5420" s="54">
        <v>1248162.257</v>
      </c>
      <c r="I5420" s="54" t="s">
        <v>21</v>
      </c>
      <c r="J5420" s="55">
        <v>39630</v>
      </c>
    </row>
    <row r="5421" spans="1:10" x14ac:dyDescent="0.3">
      <c r="A5421" s="54" t="s">
        <v>2385</v>
      </c>
      <c r="B5421" s="54">
        <v>9113</v>
      </c>
      <c r="C5421" s="56" t="s">
        <v>23</v>
      </c>
      <c r="D5421" s="54" t="s">
        <v>2385</v>
      </c>
      <c r="E5421" s="54">
        <v>3401</v>
      </c>
      <c r="F5421" s="54" t="s">
        <v>2344</v>
      </c>
      <c r="G5421" s="54">
        <v>2732459.281</v>
      </c>
      <c r="H5421" s="54">
        <v>1248132.4129999999</v>
      </c>
      <c r="I5421" s="54" t="s">
        <v>21</v>
      </c>
      <c r="J5421" s="55">
        <v>39630</v>
      </c>
    </row>
    <row r="5422" spans="1:10" x14ac:dyDescent="0.3">
      <c r="A5422" s="54" t="s">
        <v>2385</v>
      </c>
      <c r="B5422" s="54">
        <v>9113</v>
      </c>
      <c r="C5422" s="56" t="s">
        <v>23</v>
      </c>
      <c r="D5422" s="54" t="s">
        <v>2369</v>
      </c>
      <c r="E5422" s="54">
        <v>3402</v>
      </c>
      <c r="F5422" s="54" t="s">
        <v>2344</v>
      </c>
      <c r="G5422" s="54">
        <v>2734511.5040000002</v>
      </c>
      <c r="H5422" s="54">
        <v>1249928.0090000001</v>
      </c>
      <c r="I5422" s="54" t="s">
        <v>21</v>
      </c>
      <c r="J5422" s="55">
        <v>39630</v>
      </c>
    </row>
    <row r="5423" spans="1:10" x14ac:dyDescent="0.3">
      <c r="A5423" s="54" t="s">
        <v>2400</v>
      </c>
      <c r="B5423" s="54">
        <v>9114</v>
      </c>
      <c r="C5423" s="56" t="s">
        <v>23</v>
      </c>
      <c r="D5423" s="54" t="s">
        <v>2387</v>
      </c>
      <c r="E5423" s="54">
        <v>3396</v>
      </c>
      <c r="F5423" s="54" t="s">
        <v>2344</v>
      </c>
      <c r="G5423" s="54">
        <v>2730939.31</v>
      </c>
      <c r="H5423" s="54">
        <v>1245997.95</v>
      </c>
      <c r="I5423" s="54" t="s">
        <v>21</v>
      </c>
      <c r="J5423" s="55">
        <v>39630</v>
      </c>
    </row>
    <row r="5424" spans="1:10" x14ac:dyDescent="0.3">
      <c r="A5424" s="54" t="s">
        <v>2399</v>
      </c>
      <c r="B5424" s="54">
        <v>9115</v>
      </c>
      <c r="C5424" s="56" t="s">
        <v>23</v>
      </c>
      <c r="D5424" s="54" t="s">
        <v>2387</v>
      </c>
      <c r="E5424" s="54">
        <v>3396</v>
      </c>
      <c r="F5424" s="54" t="s">
        <v>2344</v>
      </c>
      <c r="G5424" s="54">
        <v>2732917.7230000002</v>
      </c>
      <c r="H5424" s="54">
        <v>1244532.5190000001</v>
      </c>
      <c r="I5424" s="54" t="s">
        <v>21</v>
      </c>
      <c r="J5424" s="55">
        <v>39630</v>
      </c>
    </row>
    <row r="5425" spans="1:10" x14ac:dyDescent="0.3">
      <c r="A5425" s="54" t="s">
        <v>2386</v>
      </c>
      <c r="B5425" s="54">
        <v>9116</v>
      </c>
      <c r="C5425" s="56" t="s">
        <v>23</v>
      </c>
      <c r="D5425" s="54" t="s">
        <v>2387</v>
      </c>
      <c r="E5425" s="54">
        <v>3396</v>
      </c>
      <c r="F5425" s="54" t="s">
        <v>2344</v>
      </c>
      <c r="G5425" s="54">
        <v>2730241.4169999999</v>
      </c>
      <c r="H5425" s="54">
        <v>1249548.3929999999</v>
      </c>
      <c r="I5425" s="54" t="s">
        <v>21</v>
      </c>
      <c r="J5425" s="55">
        <v>39630</v>
      </c>
    </row>
    <row r="5426" spans="1:10" x14ac:dyDescent="0.3">
      <c r="A5426" s="54" t="s">
        <v>2386</v>
      </c>
      <c r="B5426" s="54">
        <v>9116</v>
      </c>
      <c r="C5426" s="56" t="s">
        <v>23</v>
      </c>
      <c r="D5426" s="54" t="s">
        <v>2385</v>
      </c>
      <c r="E5426" s="54">
        <v>3401</v>
      </c>
      <c r="F5426" s="54" t="s">
        <v>2344</v>
      </c>
      <c r="G5426" s="54">
        <v>2730602.3670000001</v>
      </c>
      <c r="H5426" s="54">
        <v>1250800.6669999999</v>
      </c>
      <c r="I5426" s="54" t="s">
        <v>21</v>
      </c>
      <c r="J5426" s="55">
        <v>39630</v>
      </c>
    </row>
    <row r="5427" spans="1:10" x14ac:dyDescent="0.3">
      <c r="A5427" s="54" t="s">
        <v>2397</v>
      </c>
      <c r="B5427" s="54">
        <v>9122</v>
      </c>
      <c r="C5427" s="56" t="s">
        <v>46</v>
      </c>
      <c r="D5427" s="54" t="s">
        <v>2387</v>
      </c>
      <c r="E5427" s="54">
        <v>3396</v>
      </c>
      <c r="F5427" s="54" t="s">
        <v>2344</v>
      </c>
      <c r="G5427" s="54">
        <v>2729802.6269999999</v>
      </c>
      <c r="H5427" s="54">
        <v>1244785.6200000001</v>
      </c>
      <c r="I5427" s="54" t="s">
        <v>21</v>
      </c>
      <c r="J5427" s="55">
        <v>39630</v>
      </c>
    </row>
    <row r="5428" spans="1:10" x14ac:dyDescent="0.3">
      <c r="A5428" s="54" t="s">
        <v>2398</v>
      </c>
      <c r="B5428" s="54">
        <v>9122</v>
      </c>
      <c r="C5428" s="56" t="s">
        <v>23</v>
      </c>
      <c r="D5428" s="54" t="s">
        <v>2387</v>
      </c>
      <c r="E5428" s="54">
        <v>3396</v>
      </c>
      <c r="F5428" s="54" t="s">
        <v>2344</v>
      </c>
      <c r="G5428" s="54">
        <v>2728071.1320000002</v>
      </c>
      <c r="H5428" s="54">
        <v>1246668.362</v>
      </c>
      <c r="I5428" s="54" t="s">
        <v>21</v>
      </c>
      <c r="J5428" s="55">
        <v>39630</v>
      </c>
    </row>
    <row r="5429" spans="1:10" x14ac:dyDescent="0.3">
      <c r="A5429" s="54" t="s">
        <v>2396</v>
      </c>
      <c r="B5429" s="54">
        <v>9123</v>
      </c>
      <c r="C5429" s="56" t="s">
        <v>23</v>
      </c>
      <c r="D5429" s="54" t="s">
        <v>2414</v>
      </c>
      <c r="E5429" s="54">
        <v>3393</v>
      </c>
      <c r="F5429" s="54" t="s">
        <v>2344</v>
      </c>
      <c r="G5429" s="54">
        <v>2728838.031</v>
      </c>
      <c r="H5429" s="54">
        <v>1250451.716</v>
      </c>
      <c r="I5429" s="54" t="s">
        <v>21</v>
      </c>
      <c r="J5429" s="55">
        <v>39630</v>
      </c>
    </row>
    <row r="5430" spans="1:10" x14ac:dyDescent="0.3">
      <c r="A5430" s="54" t="s">
        <v>2396</v>
      </c>
      <c r="B5430" s="54">
        <v>9123</v>
      </c>
      <c r="C5430" s="56" t="s">
        <v>23</v>
      </c>
      <c r="D5430" s="54" t="s">
        <v>2387</v>
      </c>
      <c r="E5430" s="54">
        <v>3396</v>
      </c>
      <c r="F5430" s="54" t="s">
        <v>2344</v>
      </c>
      <c r="G5430" s="54">
        <v>2729592.2850000001</v>
      </c>
      <c r="H5430" s="54">
        <v>1249199.0449999999</v>
      </c>
      <c r="I5430" s="54" t="s">
        <v>21</v>
      </c>
      <c r="J5430" s="55">
        <v>39630</v>
      </c>
    </row>
    <row r="5431" spans="1:10" x14ac:dyDescent="0.3">
      <c r="A5431" s="54" t="s">
        <v>2395</v>
      </c>
      <c r="B5431" s="54">
        <v>9125</v>
      </c>
      <c r="C5431" s="56" t="s">
        <v>23</v>
      </c>
      <c r="D5431" s="54" t="s">
        <v>2387</v>
      </c>
      <c r="E5431" s="54">
        <v>3396</v>
      </c>
      <c r="F5431" s="54" t="s">
        <v>2344</v>
      </c>
      <c r="G5431" s="54">
        <v>2729012.9619999998</v>
      </c>
      <c r="H5431" s="54">
        <v>1243017.142</v>
      </c>
      <c r="I5431" s="54" t="s">
        <v>21</v>
      </c>
      <c r="J5431" s="55">
        <v>39630</v>
      </c>
    </row>
    <row r="5432" spans="1:10" x14ac:dyDescent="0.3">
      <c r="A5432" s="54" t="s">
        <v>2394</v>
      </c>
      <c r="B5432" s="54">
        <v>9126</v>
      </c>
      <c r="C5432" s="56" t="s">
        <v>23</v>
      </c>
      <c r="D5432" s="54" t="s">
        <v>2387</v>
      </c>
      <c r="E5432" s="54">
        <v>3396</v>
      </c>
      <c r="F5432" s="54" t="s">
        <v>2344</v>
      </c>
      <c r="G5432" s="54">
        <v>2727762.926</v>
      </c>
      <c r="H5432" s="54">
        <v>1245331.7120000001</v>
      </c>
      <c r="I5432" s="54" t="s">
        <v>21</v>
      </c>
      <c r="J5432" s="55">
        <v>39630</v>
      </c>
    </row>
    <row r="5433" spans="1:10" x14ac:dyDescent="0.3">
      <c r="A5433" s="54" t="s">
        <v>2393</v>
      </c>
      <c r="B5433" s="54">
        <v>9127</v>
      </c>
      <c r="C5433" s="56" t="s">
        <v>23</v>
      </c>
      <c r="D5433" s="54" t="s">
        <v>2387</v>
      </c>
      <c r="E5433" s="54">
        <v>3396</v>
      </c>
      <c r="F5433" s="54" t="s">
        <v>2344</v>
      </c>
      <c r="G5433" s="54">
        <v>2731990.5380000002</v>
      </c>
      <c r="H5433" s="54">
        <v>1242725.6599999999</v>
      </c>
      <c r="I5433" s="54" t="s">
        <v>21</v>
      </c>
      <c r="J5433" s="55">
        <v>39630</v>
      </c>
    </row>
    <row r="5434" spans="1:10" x14ac:dyDescent="0.3">
      <c r="A5434" s="54" t="s">
        <v>2353</v>
      </c>
      <c r="B5434" s="54">
        <v>9200</v>
      </c>
      <c r="C5434" s="56" t="s">
        <v>23</v>
      </c>
      <c r="D5434" s="54" t="s">
        <v>2354</v>
      </c>
      <c r="E5434" s="54">
        <v>3001</v>
      </c>
      <c r="F5434" s="54" t="s">
        <v>2593</v>
      </c>
      <c r="G5434" s="54">
        <v>2735402.4139999999</v>
      </c>
      <c r="H5434" s="54">
        <v>1251116.622</v>
      </c>
      <c r="I5434" s="54" t="s">
        <v>21</v>
      </c>
      <c r="J5434" s="55">
        <v>39630</v>
      </c>
    </row>
    <row r="5435" spans="1:10" x14ac:dyDescent="0.3">
      <c r="A5435" s="54" t="s">
        <v>2353</v>
      </c>
      <c r="B5435" s="54">
        <v>9200</v>
      </c>
      <c r="C5435" s="56" t="s">
        <v>23</v>
      </c>
      <c r="D5435" s="54" t="s">
        <v>2369</v>
      </c>
      <c r="E5435" s="54">
        <v>3402</v>
      </c>
      <c r="F5435" s="54" t="s">
        <v>2344</v>
      </c>
      <c r="G5435" s="54">
        <v>2734012.574</v>
      </c>
      <c r="H5435" s="54">
        <v>1252678.554</v>
      </c>
      <c r="I5435" s="54" t="s">
        <v>21</v>
      </c>
      <c r="J5435" s="55">
        <v>39630</v>
      </c>
    </row>
    <row r="5436" spans="1:10" x14ac:dyDescent="0.3">
      <c r="A5436" s="54" t="s">
        <v>2353</v>
      </c>
      <c r="B5436" s="54">
        <v>9200</v>
      </c>
      <c r="C5436" s="56" t="s">
        <v>23</v>
      </c>
      <c r="D5436" s="54" t="s">
        <v>2348</v>
      </c>
      <c r="E5436" s="54">
        <v>3422</v>
      </c>
      <c r="F5436" s="54" t="s">
        <v>2344</v>
      </c>
      <c r="G5436" s="54">
        <v>2735485.196</v>
      </c>
      <c r="H5436" s="54">
        <v>1256342.0989999999</v>
      </c>
      <c r="I5436" s="54" t="s">
        <v>21</v>
      </c>
      <c r="J5436" s="55">
        <v>39630</v>
      </c>
    </row>
    <row r="5437" spans="1:10" x14ac:dyDescent="0.3">
      <c r="A5437" s="54" t="s">
        <v>2353</v>
      </c>
      <c r="B5437" s="54">
        <v>9200</v>
      </c>
      <c r="C5437" s="56" t="s">
        <v>23</v>
      </c>
      <c r="D5437" s="54" t="s">
        <v>2351</v>
      </c>
      <c r="E5437" s="54">
        <v>3443</v>
      </c>
      <c r="F5437" s="54" t="s">
        <v>2344</v>
      </c>
      <c r="G5437" s="54">
        <v>2737211.554</v>
      </c>
      <c r="H5437" s="54">
        <v>1253758.7520000001</v>
      </c>
      <c r="I5437" s="54" t="s">
        <v>21</v>
      </c>
      <c r="J5437" s="55">
        <v>39630</v>
      </c>
    </row>
    <row r="5438" spans="1:10" x14ac:dyDescent="0.3">
      <c r="A5438" s="54" t="s">
        <v>2370</v>
      </c>
      <c r="B5438" s="54">
        <v>9203</v>
      </c>
      <c r="C5438" s="56" t="s">
        <v>23</v>
      </c>
      <c r="D5438" s="54" t="s">
        <v>2348</v>
      </c>
      <c r="E5438" s="54">
        <v>3422</v>
      </c>
      <c r="F5438" s="54" t="s">
        <v>2344</v>
      </c>
      <c r="G5438" s="54">
        <v>2734016.0720000002</v>
      </c>
      <c r="H5438" s="54">
        <v>1256636.0689999999</v>
      </c>
      <c r="I5438" s="54" t="s">
        <v>21</v>
      </c>
      <c r="J5438" s="55">
        <v>39630</v>
      </c>
    </row>
    <row r="5439" spans="1:10" x14ac:dyDescent="0.3">
      <c r="A5439" s="54" t="s">
        <v>2370</v>
      </c>
      <c r="B5439" s="54">
        <v>9203</v>
      </c>
      <c r="C5439" s="56" t="s">
        <v>23</v>
      </c>
      <c r="D5439" s="54" t="s">
        <v>2366</v>
      </c>
      <c r="E5439" s="54">
        <v>3424</v>
      </c>
      <c r="F5439" s="54" t="s">
        <v>2344</v>
      </c>
      <c r="G5439" s="54">
        <v>2732873.9959999998</v>
      </c>
      <c r="H5439" s="54">
        <v>1254783.8019999999</v>
      </c>
      <c r="I5439" s="54" t="s">
        <v>21</v>
      </c>
      <c r="J5439" s="55">
        <v>39630</v>
      </c>
    </row>
    <row r="5440" spans="1:10" x14ac:dyDescent="0.3">
      <c r="A5440" s="54" t="s">
        <v>2349</v>
      </c>
      <c r="B5440" s="54">
        <v>9204</v>
      </c>
      <c r="C5440" s="56" t="s">
        <v>23</v>
      </c>
      <c r="D5440" s="54" t="s">
        <v>2359</v>
      </c>
      <c r="E5440" s="54">
        <v>3441</v>
      </c>
      <c r="F5440" s="54" t="s">
        <v>2344</v>
      </c>
      <c r="G5440" s="54">
        <v>2738868.1669999999</v>
      </c>
      <c r="H5440" s="54">
        <v>1255826.7109999999</v>
      </c>
      <c r="I5440" s="54" t="s">
        <v>21</v>
      </c>
      <c r="J5440" s="55">
        <v>39630</v>
      </c>
    </row>
    <row r="5441" spans="1:10" x14ac:dyDescent="0.3">
      <c r="A5441" s="54" t="s">
        <v>2349</v>
      </c>
      <c r="B5441" s="54">
        <v>9204</v>
      </c>
      <c r="C5441" s="56" t="s">
        <v>23</v>
      </c>
      <c r="D5441" s="54" t="s">
        <v>2351</v>
      </c>
      <c r="E5441" s="54">
        <v>3443</v>
      </c>
      <c r="F5441" s="54" t="s">
        <v>2344</v>
      </c>
      <c r="G5441" s="54">
        <v>2738205.8369999998</v>
      </c>
      <c r="H5441" s="54">
        <v>1254699.791</v>
      </c>
      <c r="I5441" s="54" t="s">
        <v>21</v>
      </c>
      <c r="J5441" s="55">
        <v>39630</v>
      </c>
    </row>
    <row r="5442" spans="1:10" x14ac:dyDescent="0.3">
      <c r="A5442" s="54" t="s">
        <v>2349</v>
      </c>
      <c r="B5442" s="54">
        <v>9204</v>
      </c>
      <c r="C5442" s="56" t="s">
        <v>23</v>
      </c>
      <c r="D5442" s="54" t="s">
        <v>2345</v>
      </c>
      <c r="E5442" s="54">
        <v>3444</v>
      </c>
      <c r="F5442" s="54" t="s">
        <v>2344</v>
      </c>
      <c r="G5442" s="54">
        <v>2738151.5950000002</v>
      </c>
      <c r="H5442" s="54">
        <v>1257149.1329999999</v>
      </c>
      <c r="I5442" s="54" t="s">
        <v>21</v>
      </c>
      <c r="J5442" s="55">
        <v>39630</v>
      </c>
    </row>
    <row r="5443" spans="1:10" x14ac:dyDescent="0.3">
      <c r="A5443" s="54" t="s">
        <v>2345</v>
      </c>
      <c r="B5443" s="54">
        <v>9205</v>
      </c>
      <c r="C5443" s="56" t="s">
        <v>23</v>
      </c>
      <c r="D5443" s="54" t="s">
        <v>2345</v>
      </c>
      <c r="E5443" s="54">
        <v>3444</v>
      </c>
      <c r="F5443" s="54" t="s">
        <v>2344</v>
      </c>
      <c r="G5443" s="54">
        <v>2738980.55</v>
      </c>
      <c r="H5443" s="54">
        <v>1258306.8019999999</v>
      </c>
      <c r="I5443" s="54" t="s">
        <v>21</v>
      </c>
      <c r="J5443" s="55">
        <v>39630</v>
      </c>
    </row>
    <row r="5444" spans="1:10" x14ac:dyDescent="0.3">
      <c r="A5444" s="54" t="s">
        <v>2352</v>
      </c>
      <c r="B5444" s="54">
        <v>9212</v>
      </c>
      <c r="C5444" s="56" t="s">
        <v>23</v>
      </c>
      <c r="D5444" s="54" t="s">
        <v>2359</v>
      </c>
      <c r="E5444" s="54">
        <v>3441</v>
      </c>
      <c r="F5444" s="54" t="s">
        <v>2344</v>
      </c>
      <c r="G5444" s="54">
        <v>2737557.9470000002</v>
      </c>
      <c r="H5444" s="54">
        <v>1256526.0870000001</v>
      </c>
      <c r="I5444" s="54" t="s">
        <v>21</v>
      </c>
      <c r="J5444" s="55">
        <v>39630</v>
      </c>
    </row>
    <row r="5445" spans="1:10" x14ac:dyDescent="0.3">
      <c r="A5445" s="54" t="s">
        <v>2352</v>
      </c>
      <c r="B5445" s="54">
        <v>9212</v>
      </c>
      <c r="C5445" s="56" t="s">
        <v>23</v>
      </c>
      <c r="D5445" s="54" t="s">
        <v>2351</v>
      </c>
      <c r="E5445" s="54">
        <v>3443</v>
      </c>
      <c r="F5445" s="54" t="s">
        <v>2344</v>
      </c>
      <c r="G5445" s="54">
        <v>2736798.1690000002</v>
      </c>
      <c r="H5445" s="54">
        <v>1256029.22</v>
      </c>
      <c r="I5445" s="54" t="s">
        <v>21</v>
      </c>
      <c r="J5445" s="55">
        <v>39630</v>
      </c>
    </row>
    <row r="5446" spans="1:10" x14ac:dyDescent="0.3">
      <c r="A5446" s="54" t="s">
        <v>1679</v>
      </c>
      <c r="B5446" s="54">
        <v>9213</v>
      </c>
      <c r="C5446" s="56" t="s">
        <v>23</v>
      </c>
      <c r="D5446" s="54" t="s">
        <v>2345</v>
      </c>
      <c r="E5446" s="54">
        <v>3444</v>
      </c>
      <c r="F5446" s="54" t="s">
        <v>2344</v>
      </c>
      <c r="G5446" s="54">
        <v>2735895.4730000002</v>
      </c>
      <c r="H5446" s="54">
        <v>1260017.415</v>
      </c>
      <c r="I5446" s="54" t="s">
        <v>21</v>
      </c>
      <c r="J5446" s="55">
        <v>39630</v>
      </c>
    </row>
    <row r="5447" spans="1:10" x14ac:dyDescent="0.3">
      <c r="A5447" s="54" t="s">
        <v>1679</v>
      </c>
      <c r="B5447" s="54">
        <v>9213</v>
      </c>
      <c r="C5447" s="56" t="s">
        <v>23</v>
      </c>
      <c r="D5447" s="54" t="s">
        <v>1676</v>
      </c>
      <c r="E5447" s="54">
        <v>4486</v>
      </c>
      <c r="F5447" s="54" t="s">
        <v>1484</v>
      </c>
      <c r="G5447" s="54">
        <v>2736903.4589999998</v>
      </c>
      <c r="H5447" s="54">
        <v>1261078.577</v>
      </c>
      <c r="I5447" s="54" t="s">
        <v>21</v>
      </c>
      <c r="J5447" s="55">
        <v>39630</v>
      </c>
    </row>
    <row r="5448" spans="1:10" x14ac:dyDescent="0.3">
      <c r="A5448" s="54" t="s">
        <v>1667</v>
      </c>
      <c r="B5448" s="54">
        <v>9214</v>
      </c>
      <c r="C5448" s="56" t="s">
        <v>46</v>
      </c>
      <c r="D5448" s="54" t="s">
        <v>1670</v>
      </c>
      <c r="E5448" s="54">
        <v>4501</v>
      </c>
      <c r="F5448" s="54" t="s">
        <v>1484</v>
      </c>
      <c r="G5448" s="54">
        <v>2732306.7540000002</v>
      </c>
      <c r="H5448" s="54">
        <v>1265401.02</v>
      </c>
      <c r="I5448" s="54" t="s">
        <v>21</v>
      </c>
      <c r="J5448" s="55">
        <v>39630</v>
      </c>
    </row>
    <row r="5449" spans="1:10" x14ac:dyDescent="0.3">
      <c r="A5449" s="54" t="s">
        <v>1667</v>
      </c>
      <c r="B5449" s="54">
        <v>9214</v>
      </c>
      <c r="C5449" s="56" t="s">
        <v>46</v>
      </c>
      <c r="D5449" s="54" t="s">
        <v>1666</v>
      </c>
      <c r="E5449" s="54">
        <v>4506</v>
      </c>
      <c r="F5449" s="54" t="s">
        <v>1484</v>
      </c>
      <c r="G5449" s="54">
        <v>2732981.46</v>
      </c>
      <c r="H5449" s="54">
        <v>1265884.733</v>
      </c>
      <c r="I5449" s="54" t="s">
        <v>21</v>
      </c>
      <c r="J5449" s="55">
        <v>39630</v>
      </c>
    </row>
    <row r="5450" spans="1:10" x14ac:dyDescent="0.3">
      <c r="A5450" s="54" t="s">
        <v>1672</v>
      </c>
      <c r="B5450" s="54">
        <v>9215</v>
      </c>
      <c r="C5450" s="56" t="s">
        <v>46</v>
      </c>
      <c r="D5450" s="54" t="s">
        <v>1670</v>
      </c>
      <c r="E5450" s="54">
        <v>4501</v>
      </c>
      <c r="F5450" s="54" t="s">
        <v>1484</v>
      </c>
      <c r="G5450" s="54">
        <v>2730245.3480000002</v>
      </c>
      <c r="H5450" s="54">
        <v>1265521.368</v>
      </c>
      <c r="I5450" s="54" t="s">
        <v>21</v>
      </c>
      <c r="J5450" s="55">
        <v>39630</v>
      </c>
    </row>
    <row r="5451" spans="1:10" x14ac:dyDescent="0.3">
      <c r="A5451" s="54" t="s">
        <v>1673</v>
      </c>
      <c r="B5451" s="54">
        <v>9215</v>
      </c>
      <c r="C5451" s="56" t="s">
        <v>23</v>
      </c>
      <c r="D5451" s="54" t="s">
        <v>1670</v>
      </c>
      <c r="E5451" s="54">
        <v>4501</v>
      </c>
      <c r="F5451" s="54" t="s">
        <v>1484</v>
      </c>
      <c r="G5451" s="54">
        <v>2732577.6609999998</v>
      </c>
      <c r="H5451" s="54">
        <v>1264325.6129999999</v>
      </c>
      <c r="I5451" s="54" t="s">
        <v>21</v>
      </c>
      <c r="J5451" s="55">
        <v>39630</v>
      </c>
    </row>
    <row r="5452" spans="1:10" x14ac:dyDescent="0.3">
      <c r="A5452" s="54" t="s">
        <v>1675</v>
      </c>
      <c r="B5452" s="54">
        <v>9216</v>
      </c>
      <c r="C5452" s="56" t="s">
        <v>23</v>
      </c>
      <c r="D5452" s="54" t="s">
        <v>1680</v>
      </c>
      <c r="E5452" s="54">
        <v>4476</v>
      </c>
      <c r="F5452" s="54" t="s">
        <v>1484</v>
      </c>
      <c r="G5452" s="54">
        <v>2734838.3470000001</v>
      </c>
      <c r="H5452" s="54">
        <v>1266415.368</v>
      </c>
      <c r="I5452" s="54" t="s">
        <v>21</v>
      </c>
      <c r="J5452" s="55">
        <v>39630</v>
      </c>
    </row>
    <row r="5453" spans="1:10" x14ac:dyDescent="0.3">
      <c r="A5453" s="54" t="s">
        <v>1675</v>
      </c>
      <c r="B5453" s="54">
        <v>9216</v>
      </c>
      <c r="C5453" s="56" t="s">
        <v>23</v>
      </c>
      <c r="D5453" s="54" t="s">
        <v>1674</v>
      </c>
      <c r="E5453" s="54">
        <v>4495</v>
      </c>
      <c r="F5453" s="54" t="s">
        <v>1484</v>
      </c>
      <c r="G5453" s="54">
        <v>2734654.5669999998</v>
      </c>
      <c r="H5453" s="54">
        <v>1265467.4779999999</v>
      </c>
      <c r="I5453" s="54" t="s">
        <v>21</v>
      </c>
      <c r="J5453" s="55">
        <v>39630</v>
      </c>
    </row>
    <row r="5454" spans="1:10" x14ac:dyDescent="0.3">
      <c r="A5454" s="54" t="s">
        <v>1674</v>
      </c>
      <c r="B5454" s="54">
        <v>9216</v>
      </c>
      <c r="C5454" s="56" t="s">
        <v>46</v>
      </c>
      <c r="D5454" s="54" t="s">
        <v>1674</v>
      </c>
      <c r="E5454" s="54">
        <v>4495</v>
      </c>
      <c r="F5454" s="54" t="s">
        <v>1484</v>
      </c>
      <c r="G5454" s="54">
        <v>2734427.29</v>
      </c>
      <c r="H5454" s="54">
        <v>1263247.122</v>
      </c>
      <c r="I5454" s="54" t="s">
        <v>21</v>
      </c>
      <c r="J5454" s="55">
        <v>39630</v>
      </c>
    </row>
    <row r="5455" spans="1:10" x14ac:dyDescent="0.3">
      <c r="A5455" s="54" t="s">
        <v>1671</v>
      </c>
      <c r="B5455" s="54">
        <v>9217</v>
      </c>
      <c r="C5455" s="56" t="s">
        <v>23</v>
      </c>
      <c r="D5455" s="54" t="s">
        <v>1670</v>
      </c>
      <c r="E5455" s="54">
        <v>4501</v>
      </c>
      <c r="F5455" s="54" t="s">
        <v>1484</v>
      </c>
      <c r="G5455" s="54">
        <v>2730429.625</v>
      </c>
      <c r="H5455" s="54">
        <v>1263408.723</v>
      </c>
      <c r="I5455" s="54" t="s">
        <v>21</v>
      </c>
      <c r="J5455" s="55">
        <v>39630</v>
      </c>
    </row>
    <row r="5456" spans="1:10" x14ac:dyDescent="0.3">
      <c r="A5456" s="54" t="s">
        <v>1663</v>
      </c>
      <c r="B5456" s="54">
        <v>9220</v>
      </c>
      <c r="C5456" s="56" t="s">
        <v>23</v>
      </c>
      <c r="D5456" s="54" t="s">
        <v>1662</v>
      </c>
      <c r="E5456" s="54">
        <v>3202</v>
      </c>
      <c r="F5456" s="54" t="s">
        <v>2344</v>
      </c>
      <c r="G5456" s="54">
        <v>2738576.9240000001</v>
      </c>
      <c r="H5456" s="54">
        <v>1263700.591</v>
      </c>
      <c r="I5456" s="54" t="s">
        <v>21</v>
      </c>
      <c r="J5456" s="55">
        <v>39630</v>
      </c>
    </row>
    <row r="5457" spans="1:10" x14ac:dyDescent="0.3">
      <c r="A5457" s="54" t="s">
        <v>1663</v>
      </c>
      <c r="B5457" s="54">
        <v>9220</v>
      </c>
      <c r="C5457" s="56" t="s">
        <v>23</v>
      </c>
      <c r="D5457" s="54" t="s">
        <v>1663</v>
      </c>
      <c r="E5457" s="54">
        <v>4471</v>
      </c>
      <c r="F5457" s="54" t="s">
        <v>1484</v>
      </c>
      <c r="G5457" s="54">
        <v>2735840.9350000001</v>
      </c>
      <c r="H5457" s="54">
        <v>1262151.267</v>
      </c>
      <c r="I5457" s="54" t="s">
        <v>21</v>
      </c>
      <c r="J5457" s="55">
        <v>39630</v>
      </c>
    </row>
    <row r="5458" spans="1:10" x14ac:dyDescent="0.3">
      <c r="A5458" s="54" t="s">
        <v>1663</v>
      </c>
      <c r="B5458" s="54">
        <v>9220</v>
      </c>
      <c r="C5458" s="56" t="s">
        <v>23</v>
      </c>
      <c r="D5458" s="54" t="s">
        <v>1676</v>
      </c>
      <c r="E5458" s="54">
        <v>4486</v>
      </c>
      <c r="F5458" s="54" t="s">
        <v>1484</v>
      </c>
      <c r="G5458" s="54">
        <v>2738054.219</v>
      </c>
      <c r="H5458" s="54">
        <v>1262547.4269999999</v>
      </c>
      <c r="I5458" s="54" t="s">
        <v>21</v>
      </c>
      <c r="J5458" s="55">
        <v>39630</v>
      </c>
    </row>
    <row r="5459" spans="1:10" x14ac:dyDescent="0.3">
      <c r="A5459" s="54" t="s">
        <v>1663</v>
      </c>
      <c r="B5459" s="54">
        <v>9220</v>
      </c>
      <c r="C5459" s="56" t="s">
        <v>23</v>
      </c>
      <c r="D5459" s="54" t="s">
        <v>1661</v>
      </c>
      <c r="E5459" s="54">
        <v>4511</v>
      </c>
      <c r="F5459" s="54" t="s">
        <v>1484</v>
      </c>
      <c r="G5459" s="54">
        <v>2739901.0120000001</v>
      </c>
      <c r="H5459" s="54">
        <v>1263144.3799999999</v>
      </c>
      <c r="I5459" s="54" t="s">
        <v>21</v>
      </c>
      <c r="J5459" s="55">
        <v>39630</v>
      </c>
    </row>
    <row r="5460" spans="1:10" x14ac:dyDescent="0.3">
      <c r="A5460" s="54" t="s">
        <v>1685</v>
      </c>
      <c r="B5460" s="54">
        <v>9223</v>
      </c>
      <c r="C5460" s="56" t="s">
        <v>54</v>
      </c>
      <c r="D5460" s="54" t="s">
        <v>1663</v>
      </c>
      <c r="E5460" s="54">
        <v>4471</v>
      </c>
      <c r="F5460" s="54" t="s">
        <v>1484</v>
      </c>
      <c r="G5460" s="54">
        <v>2733213.861</v>
      </c>
      <c r="H5460" s="54">
        <v>1263031.6340000001</v>
      </c>
      <c r="I5460" s="54" t="s">
        <v>21</v>
      </c>
      <c r="J5460" s="55">
        <v>39630</v>
      </c>
    </row>
    <row r="5461" spans="1:10" x14ac:dyDescent="0.3">
      <c r="A5461" s="54" t="s">
        <v>1686</v>
      </c>
      <c r="B5461" s="54">
        <v>9223</v>
      </c>
      <c r="C5461" s="56" t="s">
        <v>23</v>
      </c>
      <c r="D5461" s="54" t="s">
        <v>2371</v>
      </c>
      <c r="E5461" s="54">
        <v>3423</v>
      </c>
      <c r="F5461" s="54" t="s">
        <v>2344</v>
      </c>
      <c r="G5461" s="54">
        <v>2731117.2579999999</v>
      </c>
      <c r="H5461" s="54">
        <v>1261980.324</v>
      </c>
      <c r="I5461" s="54" t="s">
        <v>21</v>
      </c>
      <c r="J5461" s="55">
        <v>39630</v>
      </c>
    </row>
    <row r="5462" spans="1:10" x14ac:dyDescent="0.3">
      <c r="A5462" s="54" t="s">
        <v>1686</v>
      </c>
      <c r="B5462" s="54">
        <v>9223</v>
      </c>
      <c r="C5462" s="56" t="s">
        <v>23</v>
      </c>
      <c r="D5462" s="54" t="s">
        <v>1663</v>
      </c>
      <c r="E5462" s="54">
        <v>4471</v>
      </c>
      <c r="F5462" s="54" t="s">
        <v>1484</v>
      </c>
      <c r="G5462" s="54">
        <v>2732464.9959999998</v>
      </c>
      <c r="H5462" s="54">
        <v>1262795.27</v>
      </c>
      <c r="I5462" s="54" t="s">
        <v>21</v>
      </c>
      <c r="J5462" s="55">
        <v>39630</v>
      </c>
    </row>
    <row r="5463" spans="1:10" x14ac:dyDescent="0.3">
      <c r="A5463" s="54" t="s">
        <v>1677</v>
      </c>
      <c r="B5463" s="54">
        <v>9225</v>
      </c>
      <c r="C5463" s="56" t="s">
        <v>54</v>
      </c>
      <c r="D5463" s="54" t="s">
        <v>1676</v>
      </c>
      <c r="E5463" s="54">
        <v>4486</v>
      </c>
      <c r="F5463" s="54" t="s">
        <v>1484</v>
      </c>
      <c r="G5463" s="54">
        <v>2740662.3620000002</v>
      </c>
      <c r="H5463" s="54">
        <v>1261554.942</v>
      </c>
      <c r="I5463" s="54" t="s">
        <v>21</v>
      </c>
      <c r="J5463" s="55">
        <v>39630</v>
      </c>
    </row>
    <row r="5464" spans="1:10" x14ac:dyDescent="0.3">
      <c r="A5464" s="54" t="s">
        <v>1678</v>
      </c>
      <c r="B5464" s="54">
        <v>9225</v>
      </c>
      <c r="C5464" s="56" t="s">
        <v>23</v>
      </c>
      <c r="D5464" s="54" t="s">
        <v>1676</v>
      </c>
      <c r="E5464" s="54">
        <v>4486</v>
      </c>
      <c r="F5464" s="54" t="s">
        <v>1484</v>
      </c>
      <c r="G5464" s="54">
        <v>2738385.9939999999</v>
      </c>
      <c r="H5464" s="54">
        <v>1261346.2660000001</v>
      </c>
      <c r="I5464" s="54" t="s">
        <v>21</v>
      </c>
      <c r="J5464" s="55">
        <v>39630</v>
      </c>
    </row>
    <row r="5465" spans="1:10" x14ac:dyDescent="0.3">
      <c r="A5465" s="54" t="s">
        <v>2369</v>
      </c>
      <c r="B5465" s="54">
        <v>9230</v>
      </c>
      <c r="C5465" s="56" t="s">
        <v>23</v>
      </c>
      <c r="D5465" s="54" t="s">
        <v>2385</v>
      </c>
      <c r="E5465" s="54">
        <v>3401</v>
      </c>
      <c r="F5465" s="54" t="s">
        <v>2344</v>
      </c>
      <c r="G5465" s="54">
        <v>2729580.5269999998</v>
      </c>
      <c r="H5465" s="54">
        <v>1252105.0379999999</v>
      </c>
      <c r="I5465" s="54" t="s">
        <v>21</v>
      </c>
      <c r="J5465" s="55">
        <v>39630</v>
      </c>
    </row>
    <row r="5466" spans="1:10" x14ac:dyDescent="0.3">
      <c r="A5466" s="54" t="s">
        <v>2369</v>
      </c>
      <c r="B5466" s="54">
        <v>9230</v>
      </c>
      <c r="C5466" s="56" t="s">
        <v>23</v>
      </c>
      <c r="D5466" s="54" t="s">
        <v>2369</v>
      </c>
      <c r="E5466" s="54">
        <v>3402</v>
      </c>
      <c r="F5466" s="54" t="s">
        <v>2344</v>
      </c>
      <c r="G5466" s="54">
        <v>2731936.4750000001</v>
      </c>
      <c r="H5466" s="54">
        <v>1252379.2690000001</v>
      </c>
      <c r="I5466" s="54" t="s">
        <v>21</v>
      </c>
      <c r="J5466" s="55">
        <v>39630</v>
      </c>
    </row>
    <row r="5467" spans="1:10" x14ac:dyDescent="0.3">
      <c r="A5467" s="54" t="s">
        <v>2369</v>
      </c>
      <c r="B5467" s="54">
        <v>9230</v>
      </c>
      <c r="C5467" s="56" t="s">
        <v>23</v>
      </c>
      <c r="D5467" s="54" t="s">
        <v>2380</v>
      </c>
      <c r="E5467" s="54">
        <v>3407</v>
      </c>
      <c r="F5467" s="54" t="s">
        <v>2344</v>
      </c>
      <c r="G5467" s="54">
        <v>2730013.2319999998</v>
      </c>
      <c r="H5467" s="54">
        <v>1253016.2080000001</v>
      </c>
      <c r="I5467" s="54" t="s">
        <v>21</v>
      </c>
      <c r="J5467" s="55">
        <v>39630</v>
      </c>
    </row>
    <row r="5468" spans="1:10" x14ac:dyDescent="0.3">
      <c r="A5468" s="54" t="s">
        <v>2369</v>
      </c>
      <c r="B5468" s="54">
        <v>9230</v>
      </c>
      <c r="C5468" s="56" t="s">
        <v>23</v>
      </c>
      <c r="D5468" s="54" t="s">
        <v>2366</v>
      </c>
      <c r="E5468" s="54">
        <v>3424</v>
      </c>
      <c r="F5468" s="54" t="s">
        <v>2344</v>
      </c>
      <c r="G5468" s="54">
        <v>2733337.8629999999</v>
      </c>
      <c r="H5468" s="54">
        <v>1252921.216</v>
      </c>
      <c r="I5468" s="54" t="s">
        <v>21</v>
      </c>
      <c r="J5468" s="55">
        <v>39630</v>
      </c>
    </row>
    <row r="5469" spans="1:10" x14ac:dyDescent="0.3">
      <c r="A5469" s="54" t="s">
        <v>2384</v>
      </c>
      <c r="B5469" s="54">
        <v>9231</v>
      </c>
      <c r="C5469" s="56" t="s">
        <v>23</v>
      </c>
      <c r="D5469" s="54" t="s">
        <v>2369</v>
      </c>
      <c r="E5469" s="54">
        <v>3402</v>
      </c>
      <c r="F5469" s="54" t="s">
        <v>2344</v>
      </c>
      <c r="G5469" s="54">
        <v>2734618.82</v>
      </c>
      <c r="H5469" s="54">
        <v>1250775.723</v>
      </c>
      <c r="I5469" s="54" t="s">
        <v>21</v>
      </c>
      <c r="J5469" s="55">
        <v>39630</v>
      </c>
    </row>
    <row r="5470" spans="1:10" x14ac:dyDescent="0.3">
      <c r="A5470" s="54" t="s">
        <v>2368</v>
      </c>
      <c r="B5470" s="54">
        <v>9240</v>
      </c>
      <c r="C5470" s="56" t="s">
        <v>46</v>
      </c>
      <c r="D5470" s="54" t="s">
        <v>2380</v>
      </c>
      <c r="E5470" s="54">
        <v>3407</v>
      </c>
      <c r="F5470" s="54" t="s">
        <v>2344</v>
      </c>
      <c r="G5470" s="54">
        <v>2730547.602</v>
      </c>
      <c r="H5470" s="54">
        <v>1254538.841</v>
      </c>
      <c r="I5470" s="54" t="s">
        <v>21</v>
      </c>
      <c r="J5470" s="55">
        <v>39630</v>
      </c>
    </row>
    <row r="5471" spans="1:10" x14ac:dyDescent="0.3">
      <c r="A5471" s="54" t="s">
        <v>2368</v>
      </c>
      <c r="B5471" s="54">
        <v>9240</v>
      </c>
      <c r="C5471" s="56" t="s">
        <v>46</v>
      </c>
      <c r="D5471" s="54" t="s">
        <v>2366</v>
      </c>
      <c r="E5471" s="54">
        <v>3424</v>
      </c>
      <c r="F5471" s="54" t="s">
        <v>2344</v>
      </c>
      <c r="G5471" s="54">
        <v>2731125.3050000002</v>
      </c>
      <c r="H5471" s="54">
        <v>1254864.5989999999</v>
      </c>
      <c r="I5471" s="54" t="s">
        <v>21</v>
      </c>
      <c r="J5471" s="55">
        <v>39630</v>
      </c>
    </row>
    <row r="5472" spans="1:10" x14ac:dyDescent="0.3">
      <c r="A5472" s="54" t="s">
        <v>2374</v>
      </c>
      <c r="B5472" s="54">
        <v>9240</v>
      </c>
      <c r="C5472" s="56" t="s">
        <v>23</v>
      </c>
      <c r="D5472" s="54" t="s">
        <v>2374</v>
      </c>
      <c r="E5472" s="54">
        <v>3408</v>
      </c>
      <c r="F5472" s="54" t="s">
        <v>2344</v>
      </c>
      <c r="G5472" s="54">
        <v>2728046.9819999998</v>
      </c>
      <c r="H5472" s="54">
        <v>1255337.1140000001</v>
      </c>
      <c r="I5472" s="54" t="s">
        <v>21</v>
      </c>
      <c r="J5472" s="55">
        <v>39630</v>
      </c>
    </row>
    <row r="5473" spans="1:10" x14ac:dyDescent="0.3">
      <c r="A5473" s="54" t="s">
        <v>2380</v>
      </c>
      <c r="B5473" s="54">
        <v>9242</v>
      </c>
      <c r="C5473" s="56" t="s">
        <v>23</v>
      </c>
      <c r="D5473" s="54" t="s">
        <v>2383</v>
      </c>
      <c r="E5473" s="54">
        <v>3405</v>
      </c>
      <c r="F5473" s="54" t="s">
        <v>2344</v>
      </c>
      <c r="G5473" s="54">
        <v>2725599.2990000001</v>
      </c>
      <c r="H5473" s="54">
        <v>1255056.1710000001</v>
      </c>
      <c r="I5473" s="54" t="s">
        <v>21</v>
      </c>
      <c r="J5473" s="55">
        <v>39630</v>
      </c>
    </row>
    <row r="5474" spans="1:10" x14ac:dyDescent="0.3">
      <c r="A5474" s="54" t="s">
        <v>2380</v>
      </c>
      <c r="B5474" s="54">
        <v>9242</v>
      </c>
      <c r="C5474" s="56" t="s">
        <v>23</v>
      </c>
      <c r="D5474" s="54" t="s">
        <v>2380</v>
      </c>
      <c r="E5474" s="54">
        <v>3407</v>
      </c>
      <c r="F5474" s="54" t="s">
        <v>2344</v>
      </c>
      <c r="G5474" s="54">
        <v>2727035.7629999998</v>
      </c>
      <c r="H5474" s="54">
        <v>1254494.0759999999</v>
      </c>
      <c r="I5474" s="54" t="s">
        <v>21</v>
      </c>
      <c r="J5474" s="55">
        <v>39630</v>
      </c>
    </row>
    <row r="5475" spans="1:10" x14ac:dyDescent="0.3">
      <c r="A5475" s="54" t="s">
        <v>2380</v>
      </c>
      <c r="B5475" s="54">
        <v>9242</v>
      </c>
      <c r="C5475" s="56" t="s">
        <v>23</v>
      </c>
      <c r="D5475" s="54" t="s">
        <v>2374</v>
      </c>
      <c r="E5475" s="54">
        <v>3408</v>
      </c>
      <c r="F5475" s="54" t="s">
        <v>2344</v>
      </c>
      <c r="G5475" s="54">
        <v>2728330.7779999999</v>
      </c>
      <c r="H5475" s="54">
        <v>1254610.791</v>
      </c>
      <c r="I5475" s="54" t="s">
        <v>21</v>
      </c>
      <c r="J5475" s="55">
        <v>39630</v>
      </c>
    </row>
    <row r="5476" spans="1:10" x14ac:dyDescent="0.3">
      <c r="A5476" s="54" t="s">
        <v>2383</v>
      </c>
      <c r="B5476" s="54">
        <v>9243</v>
      </c>
      <c r="C5476" s="56" t="s">
        <v>23</v>
      </c>
      <c r="D5476" s="54" t="s">
        <v>2414</v>
      </c>
      <c r="E5476" s="54">
        <v>3393</v>
      </c>
      <c r="F5476" s="54" t="s">
        <v>2344</v>
      </c>
      <c r="G5476" s="54">
        <v>2724187.801</v>
      </c>
      <c r="H5476" s="54">
        <v>1252704.807</v>
      </c>
      <c r="I5476" s="54" t="s">
        <v>21</v>
      </c>
      <c r="J5476" s="55">
        <v>39630</v>
      </c>
    </row>
    <row r="5477" spans="1:10" x14ac:dyDescent="0.3">
      <c r="A5477" s="54" t="s">
        <v>2383</v>
      </c>
      <c r="B5477" s="54">
        <v>9243</v>
      </c>
      <c r="C5477" s="56" t="s">
        <v>23</v>
      </c>
      <c r="D5477" s="54" t="s">
        <v>2383</v>
      </c>
      <c r="E5477" s="54">
        <v>3405</v>
      </c>
      <c r="F5477" s="54" t="s">
        <v>2344</v>
      </c>
      <c r="G5477" s="54">
        <v>2725080.5690000001</v>
      </c>
      <c r="H5477" s="54">
        <v>1254076.6939999999</v>
      </c>
      <c r="I5477" s="54" t="s">
        <v>21</v>
      </c>
      <c r="J5477" s="55">
        <v>39630</v>
      </c>
    </row>
    <row r="5478" spans="1:10" x14ac:dyDescent="0.3">
      <c r="A5478" s="54" t="s">
        <v>2379</v>
      </c>
      <c r="B5478" s="54">
        <v>9244</v>
      </c>
      <c r="C5478" s="56" t="s">
        <v>23</v>
      </c>
      <c r="D5478" s="54" t="s">
        <v>2380</v>
      </c>
      <c r="E5478" s="54">
        <v>3407</v>
      </c>
      <c r="F5478" s="54" t="s">
        <v>2344</v>
      </c>
      <c r="G5478" s="54">
        <v>2729019.4389999998</v>
      </c>
      <c r="H5478" s="54">
        <v>1255312.5959999999</v>
      </c>
      <c r="I5478" s="54" t="s">
        <v>21</v>
      </c>
      <c r="J5478" s="55">
        <v>39630</v>
      </c>
    </row>
    <row r="5479" spans="1:10" x14ac:dyDescent="0.3">
      <c r="A5479" s="54" t="s">
        <v>2379</v>
      </c>
      <c r="B5479" s="54">
        <v>9244</v>
      </c>
      <c r="C5479" s="56" t="s">
        <v>23</v>
      </c>
      <c r="D5479" s="54" t="s">
        <v>2374</v>
      </c>
      <c r="E5479" s="54">
        <v>3408</v>
      </c>
      <c r="F5479" s="54" t="s">
        <v>2344</v>
      </c>
      <c r="G5479" s="54">
        <v>2728645.6710000001</v>
      </c>
      <c r="H5479" s="54">
        <v>1256205.966</v>
      </c>
      <c r="I5479" s="54" t="s">
        <v>21</v>
      </c>
      <c r="J5479" s="55">
        <v>39630</v>
      </c>
    </row>
    <row r="5480" spans="1:10" x14ac:dyDescent="0.3">
      <c r="A5480" s="54" t="s">
        <v>2366</v>
      </c>
      <c r="B5480" s="54">
        <v>9245</v>
      </c>
      <c r="C5480" s="56" t="s">
        <v>23</v>
      </c>
      <c r="D5480" s="54" t="s">
        <v>2371</v>
      </c>
      <c r="E5480" s="54">
        <v>3423</v>
      </c>
      <c r="F5480" s="54" t="s">
        <v>2344</v>
      </c>
      <c r="G5480" s="54">
        <v>2729131.0970000001</v>
      </c>
      <c r="H5480" s="54">
        <v>1257910.2690000001</v>
      </c>
      <c r="I5480" s="54" t="s">
        <v>21</v>
      </c>
      <c r="J5480" s="55">
        <v>39630</v>
      </c>
    </row>
    <row r="5481" spans="1:10" x14ac:dyDescent="0.3">
      <c r="A5481" s="54" t="s">
        <v>2366</v>
      </c>
      <c r="B5481" s="54">
        <v>9245</v>
      </c>
      <c r="C5481" s="56" t="s">
        <v>23</v>
      </c>
      <c r="D5481" s="54" t="s">
        <v>2366</v>
      </c>
      <c r="E5481" s="54">
        <v>3424</v>
      </c>
      <c r="F5481" s="54" t="s">
        <v>2344</v>
      </c>
      <c r="G5481" s="54">
        <v>2730564.094</v>
      </c>
      <c r="H5481" s="54">
        <v>1256640.3799999999</v>
      </c>
      <c r="I5481" s="54" t="s">
        <v>21</v>
      </c>
      <c r="J5481" s="55">
        <v>39630</v>
      </c>
    </row>
    <row r="5482" spans="1:10" x14ac:dyDescent="0.3">
      <c r="A5482" s="54" t="s">
        <v>2367</v>
      </c>
      <c r="B5482" s="54">
        <v>9245</v>
      </c>
      <c r="C5482" s="56" t="s">
        <v>46</v>
      </c>
      <c r="D5482" s="54" t="s">
        <v>2371</v>
      </c>
      <c r="E5482" s="54">
        <v>3423</v>
      </c>
      <c r="F5482" s="54" t="s">
        <v>2344</v>
      </c>
      <c r="G5482" s="54">
        <v>2727102.69</v>
      </c>
      <c r="H5482" s="54">
        <v>1258244.2120000001</v>
      </c>
      <c r="I5482" s="54" t="s">
        <v>21</v>
      </c>
      <c r="J5482" s="55">
        <v>40120</v>
      </c>
    </row>
    <row r="5483" spans="1:10" x14ac:dyDescent="0.3">
      <c r="A5483" s="54" t="s">
        <v>2367</v>
      </c>
      <c r="B5483" s="54">
        <v>9245</v>
      </c>
      <c r="C5483" s="56" t="s">
        <v>46</v>
      </c>
      <c r="D5483" s="54" t="s">
        <v>2366</v>
      </c>
      <c r="E5483" s="54">
        <v>3424</v>
      </c>
      <c r="F5483" s="54" t="s">
        <v>2344</v>
      </c>
      <c r="G5483" s="54">
        <v>2727766.6779999998</v>
      </c>
      <c r="H5483" s="54">
        <v>1257925.8470000001</v>
      </c>
      <c r="I5483" s="54" t="s">
        <v>21</v>
      </c>
      <c r="J5483" s="55">
        <v>40120</v>
      </c>
    </row>
    <row r="5484" spans="1:10" x14ac:dyDescent="0.3">
      <c r="A5484" s="54" t="s">
        <v>2348</v>
      </c>
      <c r="B5484" s="54">
        <v>9246</v>
      </c>
      <c r="C5484" s="56" t="s">
        <v>23</v>
      </c>
      <c r="D5484" s="54" t="s">
        <v>2348</v>
      </c>
      <c r="E5484" s="54">
        <v>3422</v>
      </c>
      <c r="F5484" s="54" t="s">
        <v>2344</v>
      </c>
      <c r="G5484" s="54">
        <v>2733545.912</v>
      </c>
      <c r="H5484" s="54">
        <v>1258498.825</v>
      </c>
      <c r="I5484" s="54" t="s">
        <v>21</v>
      </c>
      <c r="J5484" s="55">
        <v>39630</v>
      </c>
    </row>
    <row r="5485" spans="1:10" x14ac:dyDescent="0.3">
      <c r="A5485" s="54" t="s">
        <v>2348</v>
      </c>
      <c r="B5485" s="54">
        <v>9246</v>
      </c>
      <c r="C5485" s="56" t="s">
        <v>23</v>
      </c>
      <c r="D5485" s="54" t="s">
        <v>2345</v>
      </c>
      <c r="E5485" s="54">
        <v>3444</v>
      </c>
      <c r="F5485" s="54" t="s">
        <v>2344</v>
      </c>
      <c r="G5485" s="54">
        <v>2735607.4589999998</v>
      </c>
      <c r="H5485" s="54">
        <v>1259695.3870000001</v>
      </c>
      <c r="I5485" s="54" t="s">
        <v>21</v>
      </c>
      <c r="J5485" s="55">
        <v>39630</v>
      </c>
    </row>
    <row r="5486" spans="1:10" x14ac:dyDescent="0.3">
      <c r="A5486" s="54" t="s">
        <v>2378</v>
      </c>
      <c r="B5486" s="54">
        <v>9247</v>
      </c>
      <c r="C5486" s="56" t="s">
        <v>23</v>
      </c>
      <c r="D5486" s="54" t="s">
        <v>2374</v>
      </c>
      <c r="E5486" s="54">
        <v>3408</v>
      </c>
      <c r="F5486" s="54" t="s">
        <v>2344</v>
      </c>
      <c r="G5486" s="54">
        <v>2726269.9640000002</v>
      </c>
      <c r="H5486" s="54">
        <v>1257491.898</v>
      </c>
      <c r="I5486" s="54" t="s">
        <v>21</v>
      </c>
      <c r="J5486" s="55">
        <v>39630</v>
      </c>
    </row>
    <row r="5487" spans="1:10" x14ac:dyDescent="0.3">
      <c r="A5487" s="54" t="s">
        <v>2382</v>
      </c>
      <c r="B5487" s="54">
        <v>9248</v>
      </c>
      <c r="C5487" s="56" t="s">
        <v>23</v>
      </c>
      <c r="D5487" s="54" t="s">
        <v>2380</v>
      </c>
      <c r="E5487" s="54">
        <v>3407</v>
      </c>
      <c r="F5487" s="54" t="s">
        <v>2344</v>
      </c>
      <c r="G5487" s="54">
        <v>2728103.9180000001</v>
      </c>
      <c r="H5487" s="54">
        <v>1252979.8430000001</v>
      </c>
      <c r="I5487" s="54" t="s">
        <v>21</v>
      </c>
      <c r="J5487" s="55">
        <v>39630</v>
      </c>
    </row>
    <row r="5488" spans="1:10" x14ac:dyDescent="0.3">
      <c r="A5488" s="54" t="s">
        <v>2377</v>
      </c>
      <c r="B5488" s="54">
        <v>9249</v>
      </c>
      <c r="C5488" s="56" t="s">
        <v>23</v>
      </c>
      <c r="D5488" s="54" t="s">
        <v>2374</v>
      </c>
      <c r="E5488" s="54">
        <v>3408</v>
      </c>
      <c r="F5488" s="54" t="s">
        <v>2344</v>
      </c>
      <c r="G5488" s="54">
        <v>2726255.74</v>
      </c>
      <c r="H5488" s="54">
        <v>1256033.6200000001</v>
      </c>
      <c r="I5488" s="54" t="s">
        <v>21</v>
      </c>
      <c r="J5488" s="55">
        <v>39630</v>
      </c>
    </row>
    <row r="5489" spans="1:10" x14ac:dyDescent="0.3">
      <c r="A5489" s="54" t="s">
        <v>2376</v>
      </c>
      <c r="B5489" s="54">
        <v>9249</v>
      </c>
      <c r="C5489" s="56" t="s">
        <v>54</v>
      </c>
      <c r="D5489" s="54" t="s">
        <v>2374</v>
      </c>
      <c r="E5489" s="54">
        <v>3408</v>
      </c>
      <c r="F5489" s="54" t="s">
        <v>2344</v>
      </c>
      <c r="G5489" s="54">
        <v>2723972.5559999999</v>
      </c>
      <c r="H5489" s="54">
        <v>1257100.851</v>
      </c>
      <c r="I5489" s="54" t="s">
        <v>21</v>
      </c>
      <c r="J5489" s="55">
        <v>39630</v>
      </c>
    </row>
    <row r="5490" spans="1:10" x14ac:dyDescent="0.3">
      <c r="A5490" s="54" t="s">
        <v>2375</v>
      </c>
      <c r="B5490" s="54">
        <v>9249</v>
      </c>
      <c r="C5490" s="56" t="s">
        <v>46</v>
      </c>
      <c r="D5490" s="54" t="s">
        <v>2374</v>
      </c>
      <c r="E5490" s="54">
        <v>3408</v>
      </c>
      <c r="F5490" s="54" t="s">
        <v>2344</v>
      </c>
      <c r="G5490" s="54">
        <v>2724669.36</v>
      </c>
      <c r="H5490" s="54">
        <v>1256311.496</v>
      </c>
      <c r="I5490" s="54" t="s">
        <v>21</v>
      </c>
      <c r="J5490" s="55">
        <v>39630</v>
      </c>
    </row>
    <row r="5491" spans="1:10" x14ac:dyDescent="0.3">
      <c r="A5491" s="54" t="s">
        <v>2347</v>
      </c>
      <c r="B5491" s="54">
        <v>9300</v>
      </c>
      <c r="C5491" s="56" t="s">
        <v>23</v>
      </c>
      <c r="D5491" s="54" t="s">
        <v>2356</v>
      </c>
      <c r="E5491" s="54">
        <v>3203</v>
      </c>
      <c r="F5491" s="54" t="s">
        <v>2344</v>
      </c>
      <c r="G5491" s="54">
        <v>2747759.4369999999</v>
      </c>
      <c r="H5491" s="54">
        <v>1257460.483</v>
      </c>
      <c r="I5491" s="54" t="s">
        <v>21</v>
      </c>
      <c r="J5491" s="55">
        <v>39630</v>
      </c>
    </row>
    <row r="5492" spans="1:10" x14ac:dyDescent="0.3">
      <c r="A5492" s="54" t="s">
        <v>2347</v>
      </c>
      <c r="B5492" s="54">
        <v>9300</v>
      </c>
      <c r="C5492" s="56" t="s">
        <v>23</v>
      </c>
      <c r="D5492" s="54" t="s">
        <v>2347</v>
      </c>
      <c r="E5492" s="54">
        <v>3204</v>
      </c>
      <c r="F5492" s="54" t="s">
        <v>2344</v>
      </c>
      <c r="G5492" s="54">
        <v>2746686.4640000002</v>
      </c>
      <c r="H5492" s="54">
        <v>1259034.362</v>
      </c>
      <c r="I5492" s="54" t="s">
        <v>21</v>
      </c>
      <c r="J5492" s="55">
        <v>39630</v>
      </c>
    </row>
    <row r="5493" spans="1:10" x14ac:dyDescent="0.3">
      <c r="A5493" s="54" t="s">
        <v>2347</v>
      </c>
      <c r="B5493" s="54">
        <v>9300</v>
      </c>
      <c r="C5493" s="56" t="s">
        <v>23</v>
      </c>
      <c r="D5493" s="54" t="s">
        <v>2568</v>
      </c>
      <c r="E5493" s="54">
        <v>3211</v>
      </c>
      <c r="F5493" s="54" t="s">
        <v>2344</v>
      </c>
      <c r="G5493" s="54">
        <v>2747082.6880000001</v>
      </c>
      <c r="H5493" s="54">
        <v>1260107.388</v>
      </c>
      <c r="I5493" s="54" t="s">
        <v>21</v>
      </c>
      <c r="J5493" s="55">
        <v>39630</v>
      </c>
    </row>
    <row r="5494" spans="1:10" x14ac:dyDescent="0.3">
      <c r="A5494" s="54" t="s">
        <v>2347</v>
      </c>
      <c r="B5494" s="54">
        <v>9300</v>
      </c>
      <c r="C5494" s="56" t="s">
        <v>23</v>
      </c>
      <c r="D5494" s="54" t="s">
        <v>2357</v>
      </c>
      <c r="E5494" s="54">
        <v>3442</v>
      </c>
      <c r="F5494" s="54" t="s">
        <v>2344</v>
      </c>
      <c r="G5494" s="54">
        <v>2745029.7059999998</v>
      </c>
      <c r="H5494" s="54">
        <v>1257399.277</v>
      </c>
      <c r="I5494" s="54" t="s">
        <v>21</v>
      </c>
      <c r="J5494" s="55">
        <v>39630</v>
      </c>
    </row>
    <row r="5495" spans="1:10" x14ac:dyDescent="0.3">
      <c r="A5495" s="54" t="s">
        <v>2347</v>
      </c>
      <c r="B5495" s="54">
        <v>9300</v>
      </c>
      <c r="C5495" s="56" t="s">
        <v>23</v>
      </c>
      <c r="D5495" s="54" t="s">
        <v>2345</v>
      </c>
      <c r="E5495" s="54">
        <v>3444</v>
      </c>
      <c r="F5495" s="54" t="s">
        <v>2344</v>
      </c>
      <c r="G5495" s="54">
        <v>2744702.4479999999</v>
      </c>
      <c r="H5495" s="54">
        <v>1257783.2220000001</v>
      </c>
      <c r="I5495" s="54" t="s">
        <v>21</v>
      </c>
      <c r="J5495" s="55">
        <v>39630</v>
      </c>
    </row>
    <row r="5496" spans="1:10" x14ac:dyDescent="0.3">
      <c r="A5496" s="54" t="s">
        <v>2346</v>
      </c>
      <c r="B5496" s="54">
        <v>9304</v>
      </c>
      <c r="C5496" s="56" t="s">
        <v>23</v>
      </c>
      <c r="D5496" s="54" t="s">
        <v>2345</v>
      </c>
      <c r="E5496" s="54">
        <v>3444</v>
      </c>
      <c r="F5496" s="54" t="s">
        <v>2344</v>
      </c>
      <c r="G5496" s="54">
        <v>2743617.5660000001</v>
      </c>
      <c r="H5496" s="54">
        <v>1259240.703</v>
      </c>
      <c r="I5496" s="54" t="s">
        <v>21</v>
      </c>
      <c r="J5496" s="55">
        <v>39630</v>
      </c>
    </row>
    <row r="5497" spans="1:10" x14ac:dyDescent="0.3">
      <c r="A5497" s="54" t="s">
        <v>2559</v>
      </c>
      <c r="B5497" s="54">
        <v>9305</v>
      </c>
      <c r="C5497" s="56" t="s">
        <v>23</v>
      </c>
      <c r="D5497" s="54" t="s">
        <v>2568</v>
      </c>
      <c r="E5497" s="54">
        <v>3211</v>
      </c>
      <c r="F5497" s="54" t="s">
        <v>2344</v>
      </c>
      <c r="G5497" s="54">
        <v>2748778.3229999999</v>
      </c>
      <c r="H5497" s="54">
        <v>1261544.19</v>
      </c>
      <c r="I5497" s="54" t="s">
        <v>21</v>
      </c>
      <c r="J5497" s="55">
        <v>39630</v>
      </c>
    </row>
    <row r="5498" spans="1:10" x14ac:dyDescent="0.3">
      <c r="A5498" s="54" t="s">
        <v>2559</v>
      </c>
      <c r="B5498" s="54">
        <v>9305</v>
      </c>
      <c r="C5498" s="56" t="s">
        <v>23</v>
      </c>
      <c r="D5498" s="54" t="s">
        <v>2558</v>
      </c>
      <c r="E5498" s="54">
        <v>3217</v>
      </c>
      <c r="F5498" s="54" t="s">
        <v>2344</v>
      </c>
      <c r="G5498" s="54">
        <v>2749402.824</v>
      </c>
      <c r="H5498" s="54">
        <v>1261976.18</v>
      </c>
      <c r="I5498" s="54" t="s">
        <v>21</v>
      </c>
      <c r="J5498" s="55">
        <v>39630</v>
      </c>
    </row>
    <row r="5499" spans="1:10" x14ac:dyDescent="0.3">
      <c r="A5499" s="54" t="s">
        <v>1703</v>
      </c>
      <c r="B5499" s="54">
        <v>9306</v>
      </c>
      <c r="C5499" s="56" t="s">
        <v>23</v>
      </c>
      <c r="D5499" s="54" t="s">
        <v>2568</v>
      </c>
      <c r="E5499" s="54">
        <v>3211</v>
      </c>
      <c r="F5499" s="54" t="s">
        <v>2344</v>
      </c>
      <c r="G5499" s="54">
        <v>2746348.818</v>
      </c>
      <c r="H5499" s="54">
        <v>1260765.2139999999</v>
      </c>
      <c r="I5499" s="54" t="s">
        <v>21</v>
      </c>
      <c r="J5499" s="55">
        <v>39630</v>
      </c>
    </row>
    <row r="5500" spans="1:10" x14ac:dyDescent="0.3">
      <c r="A5500" s="54" t="s">
        <v>1703</v>
      </c>
      <c r="B5500" s="54">
        <v>9306</v>
      </c>
      <c r="C5500" s="56" t="s">
        <v>23</v>
      </c>
      <c r="D5500" s="54" t="s">
        <v>1697</v>
      </c>
      <c r="E5500" s="54">
        <v>4431</v>
      </c>
      <c r="F5500" s="54" t="s">
        <v>1484</v>
      </c>
      <c r="G5500" s="54">
        <v>2746878.1170000001</v>
      </c>
      <c r="H5500" s="54">
        <v>1261184.4469999999</v>
      </c>
      <c r="I5500" s="54" t="s">
        <v>21</v>
      </c>
      <c r="J5500" s="55">
        <v>39630</v>
      </c>
    </row>
    <row r="5501" spans="1:10" x14ac:dyDescent="0.3">
      <c r="A5501" s="54" t="s">
        <v>1702</v>
      </c>
      <c r="B5501" s="54">
        <v>9308</v>
      </c>
      <c r="C5501" s="56" t="s">
        <v>23</v>
      </c>
      <c r="D5501" s="54" t="s">
        <v>2570</v>
      </c>
      <c r="E5501" s="54">
        <v>3201</v>
      </c>
      <c r="F5501" s="54" t="s">
        <v>2344</v>
      </c>
      <c r="G5501" s="54">
        <v>2743338.835</v>
      </c>
      <c r="H5501" s="54">
        <v>1262923.2690000001</v>
      </c>
      <c r="I5501" s="54" t="s">
        <v>21</v>
      </c>
      <c r="J5501" s="55">
        <v>39630</v>
      </c>
    </row>
    <row r="5502" spans="1:10" x14ac:dyDescent="0.3">
      <c r="A5502" s="54" t="s">
        <v>1702</v>
      </c>
      <c r="B5502" s="54">
        <v>9308</v>
      </c>
      <c r="C5502" s="56" t="s">
        <v>23</v>
      </c>
      <c r="D5502" s="54" t="s">
        <v>1662</v>
      </c>
      <c r="E5502" s="54">
        <v>3202</v>
      </c>
      <c r="F5502" s="54" t="s">
        <v>2344</v>
      </c>
      <c r="G5502" s="54">
        <v>2742440.753</v>
      </c>
      <c r="H5502" s="54">
        <v>1263275.4180000001</v>
      </c>
      <c r="I5502" s="54" t="s">
        <v>21</v>
      </c>
      <c r="J5502" s="55">
        <v>39630</v>
      </c>
    </row>
    <row r="5503" spans="1:10" x14ac:dyDescent="0.3">
      <c r="A5503" s="54" t="s">
        <v>1702</v>
      </c>
      <c r="B5503" s="54">
        <v>9308</v>
      </c>
      <c r="C5503" s="56" t="s">
        <v>23</v>
      </c>
      <c r="D5503" s="54" t="s">
        <v>2347</v>
      </c>
      <c r="E5503" s="54">
        <v>3204</v>
      </c>
      <c r="F5503" s="54" t="s">
        <v>2344</v>
      </c>
      <c r="G5503" s="54">
        <v>2744772.7760000001</v>
      </c>
      <c r="H5503" s="54">
        <v>1262041.844</v>
      </c>
      <c r="I5503" s="54" t="s">
        <v>21</v>
      </c>
      <c r="J5503" s="55">
        <v>39630</v>
      </c>
    </row>
    <row r="5504" spans="1:10" x14ac:dyDescent="0.3">
      <c r="A5504" s="54" t="s">
        <v>1702</v>
      </c>
      <c r="B5504" s="54">
        <v>9308</v>
      </c>
      <c r="C5504" s="56" t="s">
        <v>23</v>
      </c>
      <c r="D5504" s="54" t="s">
        <v>1697</v>
      </c>
      <c r="E5504" s="54">
        <v>4431</v>
      </c>
      <c r="F5504" s="54" t="s">
        <v>1484</v>
      </c>
      <c r="G5504" s="54">
        <v>2745564.73</v>
      </c>
      <c r="H5504" s="54">
        <v>1261548.986</v>
      </c>
      <c r="I5504" s="54" t="s">
        <v>21</v>
      </c>
      <c r="J5504" s="55">
        <v>39630</v>
      </c>
    </row>
    <row r="5505" spans="1:10" x14ac:dyDescent="0.3">
      <c r="A5505" s="54" t="s">
        <v>2570</v>
      </c>
      <c r="B5505" s="54">
        <v>9312</v>
      </c>
      <c r="C5505" s="56" t="s">
        <v>23</v>
      </c>
      <c r="D5505" s="54" t="s">
        <v>2570</v>
      </c>
      <c r="E5505" s="54">
        <v>3201</v>
      </c>
      <c r="F5505" s="54" t="s">
        <v>2344</v>
      </c>
      <c r="G5505" s="54">
        <v>2742949.4130000002</v>
      </c>
      <c r="H5505" s="54">
        <v>1261640.024</v>
      </c>
      <c r="I5505" s="54" t="s">
        <v>21</v>
      </c>
      <c r="J5505" s="55">
        <v>39630</v>
      </c>
    </row>
    <row r="5506" spans="1:10" x14ac:dyDescent="0.3">
      <c r="A5506" s="54" t="s">
        <v>1662</v>
      </c>
      <c r="B5506" s="54">
        <v>9313</v>
      </c>
      <c r="C5506" s="56" t="s">
        <v>23</v>
      </c>
      <c r="D5506" s="54" t="s">
        <v>1662</v>
      </c>
      <c r="E5506" s="54">
        <v>3202</v>
      </c>
      <c r="F5506" s="54" t="s">
        <v>2344</v>
      </c>
      <c r="G5506" s="54">
        <v>2741720.3810000001</v>
      </c>
      <c r="H5506" s="54">
        <v>1264742.942</v>
      </c>
      <c r="I5506" s="54" t="s">
        <v>21</v>
      </c>
      <c r="J5506" s="55">
        <v>39630</v>
      </c>
    </row>
    <row r="5507" spans="1:10" x14ac:dyDescent="0.3">
      <c r="A5507" s="54" t="s">
        <v>1662</v>
      </c>
      <c r="B5507" s="54">
        <v>9313</v>
      </c>
      <c r="C5507" s="56" t="s">
        <v>23</v>
      </c>
      <c r="D5507" s="54" t="s">
        <v>1661</v>
      </c>
      <c r="E5507" s="54">
        <v>4511</v>
      </c>
      <c r="F5507" s="54" t="s">
        <v>1484</v>
      </c>
      <c r="G5507" s="54">
        <v>2740623.5269999998</v>
      </c>
      <c r="H5507" s="54">
        <v>1263959.442</v>
      </c>
      <c r="I5507" s="54" t="s">
        <v>21</v>
      </c>
      <c r="J5507" s="55">
        <v>39630</v>
      </c>
    </row>
    <row r="5508" spans="1:10" x14ac:dyDescent="0.3">
      <c r="A5508" s="54" t="s">
        <v>1708</v>
      </c>
      <c r="B5508" s="54">
        <v>9314</v>
      </c>
      <c r="C5508" s="56" t="s">
        <v>23</v>
      </c>
      <c r="D5508" s="54" t="s">
        <v>1696</v>
      </c>
      <c r="E5508" s="54">
        <v>4411</v>
      </c>
      <c r="F5508" s="54" t="s">
        <v>1484</v>
      </c>
      <c r="G5508" s="54">
        <v>2743258.2030000002</v>
      </c>
      <c r="H5508" s="54">
        <v>1266428.993</v>
      </c>
      <c r="I5508" s="54" t="s">
        <v>21</v>
      </c>
      <c r="J5508" s="55">
        <v>39630</v>
      </c>
    </row>
    <row r="5509" spans="1:10" x14ac:dyDescent="0.3">
      <c r="A5509" s="54" t="s">
        <v>1701</v>
      </c>
      <c r="B5509" s="54">
        <v>9315</v>
      </c>
      <c r="C5509" s="56" t="s">
        <v>23</v>
      </c>
      <c r="D5509" s="54" t="s">
        <v>1696</v>
      </c>
      <c r="E5509" s="54">
        <v>4411</v>
      </c>
      <c r="F5509" s="54" t="s">
        <v>1484</v>
      </c>
      <c r="G5509" s="54">
        <v>2745397.6910000001</v>
      </c>
      <c r="H5509" s="54">
        <v>1265631.0079999999</v>
      </c>
      <c r="I5509" s="54" t="s">
        <v>21</v>
      </c>
      <c r="J5509" s="55">
        <v>39630</v>
      </c>
    </row>
    <row r="5510" spans="1:10" x14ac:dyDescent="0.3">
      <c r="A5510" s="54" t="s">
        <v>1701</v>
      </c>
      <c r="B5510" s="54">
        <v>9315</v>
      </c>
      <c r="C5510" s="56" t="s">
        <v>23</v>
      </c>
      <c r="D5510" s="54" t="s">
        <v>1697</v>
      </c>
      <c r="E5510" s="54">
        <v>4431</v>
      </c>
      <c r="F5510" s="54" t="s">
        <v>1484</v>
      </c>
      <c r="G5510" s="54">
        <v>2746917.8289999999</v>
      </c>
      <c r="H5510" s="54">
        <v>1265578.3840000001</v>
      </c>
      <c r="I5510" s="54" t="s">
        <v>21</v>
      </c>
      <c r="J5510" s="55">
        <v>39630</v>
      </c>
    </row>
    <row r="5511" spans="1:10" x14ac:dyDescent="0.3">
      <c r="A5511" s="54" t="s">
        <v>1707</v>
      </c>
      <c r="B5511" s="54">
        <v>9315</v>
      </c>
      <c r="C5511" s="56" t="s">
        <v>46</v>
      </c>
      <c r="D5511" s="54" t="s">
        <v>2570</v>
      </c>
      <c r="E5511" s="54">
        <v>3201</v>
      </c>
      <c r="F5511" s="54" t="s">
        <v>2344</v>
      </c>
      <c r="G5511" s="54">
        <v>2744447.3849999998</v>
      </c>
      <c r="H5511" s="54">
        <v>1263946.091</v>
      </c>
      <c r="I5511" s="54" t="s">
        <v>21</v>
      </c>
      <c r="J5511" s="55">
        <v>39630</v>
      </c>
    </row>
    <row r="5512" spans="1:10" x14ac:dyDescent="0.3">
      <c r="A5512" s="54" t="s">
        <v>1707</v>
      </c>
      <c r="B5512" s="54">
        <v>9315</v>
      </c>
      <c r="C5512" s="56" t="s">
        <v>46</v>
      </c>
      <c r="D5512" s="54" t="s">
        <v>1696</v>
      </c>
      <c r="E5512" s="54">
        <v>4411</v>
      </c>
      <c r="F5512" s="54" t="s">
        <v>1484</v>
      </c>
      <c r="G5512" s="54">
        <v>2744740.1860000002</v>
      </c>
      <c r="H5512" s="54">
        <v>1263924.2290000001</v>
      </c>
      <c r="I5512" s="54" t="s">
        <v>21</v>
      </c>
      <c r="J5512" s="55">
        <v>39630</v>
      </c>
    </row>
    <row r="5513" spans="1:10" x14ac:dyDescent="0.3">
      <c r="A5513" s="54" t="s">
        <v>1710</v>
      </c>
      <c r="B5513" s="54">
        <v>9320</v>
      </c>
      <c r="C5513" s="56" t="s">
        <v>23</v>
      </c>
      <c r="D5513" s="54" t="s">
        <v>1710</v>
      </c>
      <c r="E5513" s="54">
        <v>4401</v>
      </c>
      <c r="F5513" s="54" t="s">
        <v>1484</v>
      </c>
      <c r="G5513" s="54">
        <v>2749697.1290000002</v>
      </c>
      <c r="H5513" s="54">
        <v>1264193.139</v>
      </c>
      <c r="I5513" s="54" t="s">
        <v>21</v>
      </c>
      <c r="J5513" s="55">
        <v>39630</v>
      </c>
    </row>
    <row r="5514" spans="1:10" x14ac:dyDescent="0.3">
      <c r="A5514" s="54" t="s">
        <v>1700</v>
      </c>
      <c r="B5514" s="54">
        <v>9320</v>
      </c>
      <c r="C5514" s="56" t="s">
        <v>46</v>
      </c>
      <c r="D5514" s="54" t="s">
        <v>1710</v>
      </c>
      <c r="E5514" s="54">
        <v>4401</v>
      </c>
      <c r="F5514" s="54" t="s">
        <v>1484</v>
      </c>
      <c r="G5514" s="54">
        <v>2748299.8220000002</v>
      </c>
      <c r="H5514" s="54">
        <v>1265673.2720000001</v>
      </c>
      <c r="I5514" s="54" t="s">
        <v>21</v>
      </c>
      <c r="J5514" s="55">
        <v>39630</v>
      </c>
    </row>
    <row r="5515" spans="1:10" x14ac:dyDescent="0.3">
      <c r="A5515" s="54" t="s">
        <v>1700</v>
      </c>
      <c r="B5515" s="54">
        <v>9320</v>
      </c>
      <c r="C5515" s="56" t="s">
        <v>46</v>
      </c>
      <c r="D5515" s="54" t="s">
        <v>1697</v>
      </c>
      <c r="E5515" s="54">
        <v>4431</v>
      </c>
      <c r="F5515" s="54" t="s">
        <v>1484</v>
      </c>
      <c r="G5515" s="54">
        <v>2748366.0079999999</v>
      </c>
      <c r="H5515" s="54">
        <v>1264998.406</v>
      </c>
      <c r="I5515" s="54" t="s">
        <v>21</v>
      </c>
      <c r="J5515" s="55">
        <v>39630</v>
      </c>
    </row>
    <row r="5516" spans="1:10" x14ac:dyDescent="0.3">
      <c r="A5516" s="54" t="s">
        <v>1699</v>
      </c>
      <c r="B5516" s="54">
        <v>9320</v>
      </c>
      <c r="C5516" s="56" t="s">
        <v>44</v>
      </c>
      <c r="D5516" s="54" t="s">
        <v>1710</v>
      </c>
      <c r="E5516" s="54">
        <v>4401</v>
      </c>
      <c r="F5516" s="54" t="s">
        <v>1484</v>
      </c>
      <c r="G5516" s="54">
        <v>2748592.0210000002</v>
      </c>
      <c r="H5516" s="54">
        <v>1263847.9310000001</v>
      </c>
      <c r="I5516" s="54" t="s">
        <v>21</v>
      </c>
      <c r="J5516" s="55">
        <v>39630</v>
      </c>
    </row>
    <row r="5517" spans="1:10" x14ac:dyDescent="0.3">
      <c r="A5517" s="54" t="s">
        <v>1699</v>
      </c>
      <c r="B5517" s="54">
        <v>9320</v>
      </c>
      <c r="C5517" s="56" t="s">
        <v>44</v>
      </c>
      <c r="D5517" s="54" t="s">
        <v>1697</v>
      </c>
      <c r="E5517" s="54">
        <v>4431</v>
      </c>
      <c r="F5517" s="54" t="s">
        <v>1484</v>
      </c>
      <c r="G5517" s="54">
        <v>2748343.9679999999</v>
      </c>
      <c r="H5517" s="54">
        <v>1264524.388</v>
      </c>
      <c r="I5517" s="54" t="s">
        <v>21</v>
      </c>
      <c r="J5517" s="55">
        <v>39630</v>
      </c>
    </row>
    <row r="5518" spans="1:10" x14ac:dyDescent="0.3">
      <c r="A5518" s="54" t="s">
        <v>1696</v>
      </c>
      <c r="B5518" s="54">
        <v>9322</v>
      </c>
      <c r="C5518" s="56" t="s">
        <v>23</v>
      </c>
      <c r="D5518" s="54" t="s">
        <v>1696</v>
      </c>
      <c r="E5518" s="54">
        <v>4411</v>
      </c>
      <c r="F5518" s="54" t="s">
        <v>1484</v>
      </c>
      <c r="G5518" s="54">
        <v>2746326.3590000002</v>
      </c>
      <c r="H5518" s="54">
        <v>1267288.1299999999</v>
      </c>
      <c r="I5518" s="54" t="s">
        <v>21</v>
      </c>
      <c r="J5518" s="55">
        <v>39630</v>
      </c>
    </row>
    <row r="5519" spans="1:10" x14ac:dyDescent="0.3">
      <c r="A5519" s="54" t="s">
        <v>1696</v>
      </c>
      <c r="B5519" s="54">
        <v>9322</v>
      </c>
      <c r="C5519" s="56" t="s">
        <v>23</v>
      </c>
      <c r="D5519" s="54" t="s">
        <v>1695</v>
      </c>
      <c r="E5519" s="54">
        <v>4441</v>
      </c>
      <c r="F5519" s="54" t="s">
        <v>1484</v>
      </c>
      <c r="G5519" s="54">
        <v>2742648.2259999998</v>
      </c>
      <c r="H5519" s="54">
        <v>1267829.8929999999</v>
      </c>
      <c r="I5519" s="54" t="s">
        <v>21</v>
      </c>
      <c r="J5519" s="55">
        <v>39630</v>
      </c>
    </row>
    <row r="5520" spans="1:10" x14ac:dyDescent="0.3">
      <c r="A5520" s="54" t="s">
        <v>2558</v>
      </c>
      <c r="B5520" s="54">
        <v>9323</v>
      </c>
      <c r="C5520" s="56" t="s">
        <v>23</v>
      </c>
      <c r="D5520" s="54" t="s">
        <v>2558</v>
      </c>
      <c r="E5520" s="54">
        <v>3217</v>
      </c>
      <c r="F5520" s="54" t="s">
        <v>2344</v>
      </c>
      <c r="G5520" s="54">
        <v>2750473.7059999998</v>
      </c>
      <c r="H5520" s="54">
        <v>1262377.6310000001</v>
      </c>
      <c r="I5520" s="54" t="s">
        <v>21</v>
      </c>
      <c r="J5520" s="55">
        <v>39630</v>
      </c>
    </row>
    <row r="5521" spans="1:10" x14ac:dyDescent="0.3">
      <c r="A5521" s="54" t="s">
        <v>1698</v>
      </c>
      <c r="B5521" s="54">
        <v>9325</v>
      </c>
      <c r="C5521" s="56" t="s">
        <v>23</v>
      </c>
      <c r="D5521" s="54" t="s">
        <v>1697</v>
      </c>
      <c r="E5521" s="54">
        <v>4431</v>
      </c>
      <c r="F5521" s="54" t="s">
        <v>1484</v>
      </c>
      <c r="G5521" s="54">
        <v>2747172.6320000002</v>
      </c>
      <c r="H5521" s="54">
        <v>1263969.6640000001</v>
      </c>
      <c r="I5521" s="54" t="s">
        <v>21</v>
      </c>
      <c r="J5521" s="55">
        <v>39630</v>
      </c>
    </row>
    <row r="5522" spans="1:10" x14ac:dyDescent="0.3">
      <c r="A5522" s="54" t="s">
        <v>1705</v>
      </c>
      <c r="B5522" s="54">
        <v>9326</v>
      </c>
      <c r="C5522" s="56" t="s">
        <v>23</v>
      </c>
      <c r="D5522" s="54" t="s">
        <v>2557</v>
      </c>
      <c r="E5522" s="54">
        <v>3218</v>
      </c>
      <c r="F5522" s="54" t="s">
        <v>2344</v>
      </c>
      <c r="G5522" s="54">
        <v>2751638.4759999998</v>
      </c>
      <c r="H5522" s="54">
        <v>1261904.2690000001</v>
      </c>
      <c r="I5522" s="54" t="s">
        <v>21</v>
      </c>
      <c r="J5522" s="55">
        <v>39630</v>
      </c>
    </row>
    <row r="5523" spans="1:10" x14ac:dyDescent="0.3">
      <c r="A5523" s="54" t="s">
        <v>1705</v>
      </c>
      <c r="B5523" s="54">
        <v>9326</v>
      </c>
      <c r="C5523" s="56" t="s">
        <v>23</v>
      </c>
      <c r="D5523" s="54" t="s">
        <v>1705</v>
      </c>
      <c r="E5523" s="54">
        <v>4421</v>
      </c>
      <c r="F5523" s="54" t="s">
        <v>1484</v>
      </c>
      <c r="G5523" s="54">
        <v>2752337.307</v>
      </c>
      <c r="H5523" s="54">
        <v>1262180.3959999999</v>
      </c>
      <c r="I5523" s="54" t="s">
        <v>21</v>
      </c>
      <c r="J5523" s="55">
        <v>39630</v>
      </c>
    </row>
    <row r="5524" spans="1:10" x14ac:dyDescent="0.3">
      <c r="A5524" s="54" t="s">
        <v>2557</v>
      </c>
      <c r="B5524" s="54">
        <v>9327</v>
      </c>
      <c r="C5524" s="56" t="s">
        <v>23</v>
      </c>
      <c r="D5524" s="54" t="s">
        <v>2562</v>
      </c>
      <c r="E5524" s="54">
        <v>3214</v>
      </c>
      <c r="F5524" s="54" t="s">
        <v>2344</v>
      </c>
      <c r="G5524" s="54">
        <v>2751163.1680000001</v>
      </c>
      <c r="H5524" s="54">
        <v>1261016.936</v>
      </c>
      <c r="I5524" s="54" t="s">
        <v>21</v>
      </c>
      <c r="J5524" s="55">
        <v>39630</v>
      </c>
    </row>
    <row r="5525" spans="1:10" x14ac:dyDescent="0.3">
      <c r="A5525" s="54" t="s">
        <v>2557</v>
      </c>
      <c r="B5525" s="54">
        <v>9327</v>
      </c>
      <c r="C5525" s="56" t="s">
        <v>23</v>
      </c>
      <c r="D5525" s="54" t="s">
        <v>2557</v>
      </c>
      <c r="E5525" s="54">
        <v>3218</v>
      </c>
      <c r="F5525" s="54" t="s">
        <v>2344</v>
      </c>
      <c r="G5525" s="54">
        <v>2751893.568</v>
      </c>
      <c r="H5525" s="54">
        <v>1260876.9580000001</v>
      </c>
      <c r="I5525" s="54" t="s">
        <v>21</v>
      </c>
      <c r="J5525" s="55">
        <v>39630</v>
      </c>
    </row>
    <row r="5526" spans="1:10" x14ac:dyDescent="0.3">
      <c r="A5526" s="54" t="s">
        <v>2561</v>
      </c>
      <c r="B5526" s="54">
        <v>9400</v>
      </c>
      <c r="C5526" s="56" t="s">
        <v>23</v>
      </c>
      <c r="D5526" s="54" t="s">
        <v>2563</v>
      </c>
      <c r="E5526" s="54">
        <v>3213</v>
      </c>
      <c r="F5526" s="54" t="s">
        <v>2344</v>
      </c>
      <c r="G5526" s="54">
        <v>2754068.1439999999</v>
      </c>
      <c r="H5526" s="54">
        <v>1260173.716</v>
      </c>
      <c r="I5526" s="54" t="s">
        <v>21</v>
      </c>
      <c r="J5526" s="55">
        <v>39630</v>
      </c>
    </row>
    <row r="5527" spans="1:10" x14ac:dyDescent="0.3">
      <c r="A5527" s="54" t="s">
        <v>2561</v>
      </c>
      <c r="B5527" s="54">
        <v>9400</v>
      </c>
      <c r="C5527" s="56" t="s">
        <v>23</v>
      </c>
      <c r="D5527" s="54" t="s">
        <v>2561</v>
      </c>
      <c r="E5527" s="54">
        <v>3215</v>
      </c>
      <c r="F5527" s="54" t="s">
        <v>2344</v>
      </c>
      <c r="G5527" s="54">
        <v>2754910.4750000001</v>
      </c>
      <c r="H5527" s="54">
        <v>1260325.1340000001</v>
      </c>
      <c r="I5527" s="54" t="s">
        <v>21</v>
      </c>
      <c r="J5527" s="55">
        <v>39630</v>
      </c>
    </row>
    <row r="5528" spans="1:10" x14ac:dyDescent="0.3">
      <c r="A5528" s="54" t="s">
        <v>2562</v>
      </c>
      <c r="B5528" s="54">
        <v>9402</v>
      </c>
      <c r="C5528" s="56" t="s">
        <v>23</v>
      </c>
      <c r="D5528" s="54" t="s">
        <v>2562</v>
      </c>
      <c r="E5528" s="54">
        <v>3214</v>
      </c>
      <c r="F5528" s="54" t="s">
        <v>2344</v>
      </c>
      <c r="G5528" s="54">
        <v>2749930.2110000001</v>
      </c>
      <c r="H5528" s="54">
        <v>1259279.699</v>
      </c>
      <c r="I5528" s="54" t="s">
        <v>21</v>
      </c>
      <c r="J5528" s="55">
        <v>39630</v>
      </c>
    </row>
    <row r="5529" spans="1:10" x14ac:dyDescent="0.3">
      <c r="A5529" s="54" t="s">
        <v>2563</v>
      </c>
      <c r="B5529" s="54">
        <v>9403</v>
      </c>
      <c r="C5529" s="56" t="s">
        <v>23</v>
      </c>
      <c r="D5529" s="54" t="s">
        <v>2563</v>
      </c>
      <c r="E5529" s="54">
        <v>3213</v>
      </c>
      <c r="F5529" s="54" t="s">
        <v>2344</v>
      </c>
      <c r="G5529" s="54">
        <v>2752631.0580000002</v>
      </c>
      <c r="H5529" s="54">
        <v>1260178.1710000001</v>
      </c>
      <c r="I5529" s="54" t="s">
        <v>21</v>
      </c>
      <c r="J5529" s="55">
        <v>39630</v>
      </c>
    </row>
    <row r="5530" spans="1:10" x14ac:dyDescent="0.3">
      <c r="A5530" s="54" t="s">
        <v>2544</v>
      </c>
      <c r="B5530" s="54">
        <v>9404</v>
      </c>
      <c r="C5530" s="56" t="s">
        <v>23</v>
      </c>
      <c r="D5530" s="54" t="s">
        <v>2544</v>
      </c>
      <c r="E5530" s="54">
        <v>3216</v>
      </c>
      <c r="F5530" s="54" t="s">
        <v>2344</v>
      </c>
      <c r="G5530" s="54">
        <v>2755458.912</v>
      </c>
      <c r="H5530" s="54">
        <v>1259310.5009999999</v>
      </c>
      <c r="I5530" s="54" t="s">
        <v>21</v>
      </c>
      <c r="J5530" s="55">
        <v>39630</v>
      </c>
    </row>
    <row r="5531" spans="1:10" x14ac:dyDescent="0.3">
      <c r="A5531" s="54" t="s">
        <v>2544</v>
      </c>
      <c r="B5531" s="54">
        <v>9404</v>
      </c>
      <c r="C5531" s="56" t="s">
        <v>23</v>
      </c>
      <c r="D5531" s="54" t="s">
        <v>2556</v>
      </c>
      <c r="E5531" s="54">
        <v>3219</v>
      </c>
      <c r="F5531" s="54" t="s">
        <v>2344</v>
      </c>
      <c r="G5531" s="54">
        <v>2753899.8560000001</v>
      </c>
      <c r="H5531" s="54">
        <v>1258145.1969999999</v>
      </c>
      <c r="I5531" s="54" t="s">
        <v>21</v>
      </c>
      <c r="J5531" s="55">
        <v>39630</v>
      </c>
    </row>
    <row r="5532" spans="1:10" x14ac:dyDescent="0.3">
      <c r="A5532" s="54" t="s">
        <v>2544</v>
      </c>
      <c r="B5532" s="54">
        <v>9404</v>
      </c>
      <c r="C5532" s="56" t="s">
        <v>23</v>
      </c>
      <c r="D5532" s="54" t="s">
        <v>2541</v>
      </c>
      <c r="E5532" s="54">
        <v>3237</v>
      </c>
      <c r="F5532" s="54" t="s">
        <v>2344</v>
      </c>
      <c r="G5532" s="54">
        <v>2757783.4709999999</v>
      </c>
      <c r="H5532" s="54">
        <v>1260156.1070000001</v>
      </c>
      <c r="I5532" s="54" t="s">
        <v>21</v>
      </c>
      <c r="J5532" s="55">
        <v>39630</v>
      </c>
    </row>
    <row r="5533" spans="1:10" x14ac:dyDescent="0.3">
      <c r="A5533" s="54" t="s">
        <v>2560</v>
      </c>
      <c r="B5533" s="54">
        <v>9405</v>
      </c>
      <c r="C5533" s="56" t="s">
        <v>23</v>
      </c>
      <c r="D5533" s="54" t="s">
        <v>2549</v>
      </c>
      <c r="E5533" s="54">
        <v>3033</v>
      </c>
      <c r="F5533" s="54" t="s">
        <v>2593</v>
      </c>
      <c r="G5533" s="54">
        <v>2758048.2850000001</v>
      </c>
      <c r="H5533" s="54">
        <v>1259187.7009999999</v>
      </c>
      <c r="I5533" s="54" t="s">
        <v>21</v>
      </c>
      <c r="J5533" s="55">
        <v>39630</v>
      </c>
    </row>
    <row r="5534" spans="1:10" x14ac:dyDescent="0.3">
      <c r="A5534" s="54" t="s">
        <v>2560</v>
      </c>
      <c r="B5534" s="54">
        <v>9405</v>
      </c>
      <c r="C5534" s="56" t="s">
        <v>23</v>
      </c>
      <c r="D5534" s="54" t="s">
        <v>2564</v>
      </c>
      <c r="E5534" s="54">
        <v>3212</v>
      </c>
      <c r="F5534" s="54" t="s">
        <v>2344</v>
      </c>
      <c r="G5534" s="54">
        <v>2757529.46</v>
      </c>
      <c r="H5534" s="54">
        <v>1259174.656</v>
      </c>
      <c r="I5534" s="54" t="s">
        <v>21</v>
      </c>
      <c r="J5534" s="55">
        <v>39630</v>
      </c>
    </row>
    <row r="5535" spans="1:10" x14ac:dyDescent="0.3">
      <c r="A5535" s="54" t="s">
        <v>2560</v>
      </c>
      <c r="B5535" s="54">
        <v>9405</v>
      </c>
      <c r="C5535" s="56" t="s">
        <v>23</v>
      </c>
      <c r="D5535" s="54" t="s">
        <v>2544</v>
      </c>
      <c r="E5535" s="54">
        <v>3216</v>
      </c>
      <c r="F5535" s="54" t="s">
        <v>2344</v>
      </c>
      <c r="G5535" s="54">
        <v>2757587.841</v>
      </c>
      <c r="H5535" s="54">
        <v>1259321.882</v>
      </c>
      <c r="I5535" s="54" t="s">
        <v>21</v>
      </c>
      <c r="J5535" s="55">
        <v>39630</v>
      </c>
    </row>
    <row r="5536" spans="1:10" x14ac:dyDescent="0.3">
      <c r="A5536" s="54" t="s">
        <v>2594</v>
      </c>
      <c r="B5536" s="54">
        <v>9410</v>
      </c>
      <c r="C5536" s="56" t="s">
        <v>23</v>
      </c>
      <c r="D5536" s="54" t="s">
        <v>2594</v>
      </c>
      <c r="E5536" s="54">
        <v>3032</v>
      </c>
      <c r="F5536" s="54" t="s">
        <v>2593</v>
      </c>
      <c r="G5536" s="54">
        <v>2758382.6949999998</v>
      </c>
      <c r="H5536" s="54">
        <v>1258081.7279999999</v>
      </c>
      <c r="I5536" s="54" t="s">
        <v>21</v>
      </c>
      <c r="J5536" s="55">
        <v>39630</v>
      </c>
    </row>
    <row r="5537" spans="1:10" x14ac:dyDescent="0.3">
      <c r="A5537" s="54" t="s">
        <v>2594</v>
      </c>
      <c r="B5537" s="54">
        <v>9410</v>
      </c>
      <c r="C5537" s="56" t="s">
        <v>23</v>
      </c>
      <c r="D5537" s="54" t="s">
        <v>2582</v>
      </c>
      <c r="E5537" s="54">
        <v>3038</v>
      </c>
      <c r="F5537" s="54" t="s">
        <v>2593</v>
      </c>
      <c r="G5537" s="54">
        <v>2759555.8309999998</v>
      </c>
      <c r="H5537" s="54">
        <v>1256381.6399999999</v>
      </c>
      <c r="I5537" s="54" t="s">
        <v>21</v>
      </c>
      <c r="J5537" s="55">
        <v>39630</v>
      </c>
    </row>
    <row r="5538" spans="1:10" x14ac:dyDescent="0.3">
      <c r="A5538" s="54" t="s">
        <v>2554</v>
      </c>
      <c r="B5538" s="54">
        <v>9411</v>
      </c>
      <c r="C5538" s="56" t="s">
        <v>23</v>
      </c>
      <c r="D5538" s="54" t="s">
        <v>2598</v>
      </c>
      <c r="E5538" s="54">
        <v>3035</v>
      </c>
      <c r="F5538" s="54" t="s">
        <v>2593</v>
      </c>
      <c r="G5538" s="54">
        <v>2760400.5180000002</v>
      </c>
      <c r="H5538" s="54">
        <v>1252381.2549999999</v>
      </c>
      <c r="I5538" s="54" t="s">
        <v>21</v>
      </c>
      <c r="J5538" s="55">
        <v>39630</v>
      </c>
    </row>
    <row r="5539" spans="1:10" x14ac:dyDescent="0.3">
      <c r="A5539" s="54" t="s">
        <v>2554</v>
      </c>
      <c r="B5539" s="54">
        <v>9411</v>
      </c>
      <c r="C5539" s="56" t="s">
        <v>23</v>
      </c>
      <c r="D5539" s="54" t="s">
        <v>2551</v>
      </c>
      <c r="E5539" s="54">
        <v>3233</v>
      </c>
      <c r="F5539" s="54" t="s">
        <v>2344</v>
      </c>
      <c r="G5539" s="54">
        <v>2762644.7969999998</v>
      </c>
      <c r="H5539" s="54">
        <v>1254378.7120000001</v>
      </c>
      <c r="I5539" s="54" t="s">
        <v>21</v>
      </c>
      <c r="J5539" s="55">
        <v>39630</v>
      </c>
    </row>
    <row r="5540" spans="1:10" x14ac:dyDescent="0.3">
      <c r="A5540" s="54" t="s">
        <v>2599</v>
      </c>
      <c r="B5540" s="54">
        <v>9411</v>
      </c>
      <c r="C5540" s="56" t="s">
        <v>54</v>
      </c>
      <c r="D5540" s="54" t="s">
        <v>2598</v>
      </c>
      <c r="E5540" s="54">
        <v>3035</v>
      </c>
      <c r="F5540" s="54" t="s">
        <v>2593</v>
      </c>
      <c r="G5540" s="54">
        <v>2760334.6919999998</v>
      </c>
      <c r="H5540" s="54">
        <v>1254838.179</v>
      </c>
      <c r="I5540" s="54" t="s">
        <v>21</v>
      </c>
      <c r="J5540" s="55">
        <v>39630</v>
      </c>
    </row>
    <row r="5541" spans="1:10" x14ac:dyDescent="0.3">
      <c r="A5541" s="54" t="s">
        <v>2581</v>
      </c>
      <c r="B5541" s="54">
        <v>9413</v>
      </c>
      <c r="C5541" s="56" t="s">
        <v>23</v>
      </c>
      <c r="D5541" s="54" t="s">
        <v>2594</v>
      </c>
      <c r="E5541" s="54">
        <v>3032</v>
      </c>
      <c r="F5541" s="54" t="s">
        <v>2593</v>
      </c>
      <c r="G5541" s="54">
        <v>2758891.605</v>
      </c>
      <c r="H5541" s="54">
        <v>1255501.4639999999</v>
      </c>
      <c r="I5541" s="54" t="s">
        <v>21</v>
      </c>
      <c r="J5541" s="55">
        <v>39630</v>
      </c>
    </row>
    <row r="5542" spans="1:10" x14ac:dyDescent="0.3">
      <c r="A5542" s="54" t="s">
        <v>2581</v>
      </c>
      <c r="B5542" s="54">
        <v>9413</v>
      </c>
      <c r="C5542" s="56" t="s">
        <v>23</v>
      </c>
      <c r="D5542" s="54" t="s">
        <v>2581</v>
      </c>
      <c r="E5542" s="54">
        <v>3111</v>
      </c>
      <c r="F5542" s="54" t="s">
        <v>2571</v>
      </c>
      <c r="G5542" s="54">
        <v>2759170.696</v>
      </c>
      <c r="H5542" s="54">
        <v>1253512.4339999999</v>
      </c>
      <c r="I5542" s="54" t="s">
        <v>21</v>
      </c>
      <c r="J5542" s="55">
        <v>39630</v>
      </c>
    </row>
    <row r="5543" spans="1:10" x14ac:dyDescent="0.3">
      <c r="A5543" s="54" t="s">
        <v>2581</v>
      </c>
      <c r="B5543" s="54">
        <v>9413</v>
      </c>
      <c r="C5543" s="56" t="s">
        <v>23</v>
      </c>
      <c r="D5543" s="54" t="s">
        <v>2581</v>
      </c>
      <c r="E5543" s="54">
        <v>3111</v>
      </c>
      <c r="F5543" s="54" t="s">
        <v>2571</v>
      </c>
      <c r="G5543" s="54">
        <v>2761543.22</v>
      </c>
      <c r="H5543" s="54">
        <v>1254726.139</v>
      </c>
      <c r="I5543" s="54" t="s">
        <v>21</v>
      </c>
      <c r="J5543" s="55">
        <v>39630</v>
      </c>
    </row>
    <row r="5544" spans="1:10" x14ac:dyDescent="0.3">
      <c r="A5544" s="54" t="s">
        <v>2543</v>
      </c>
      <c r="B5544" s="54">
        <v>9422</v>
      </c>
      <c r="C5544" s="56" t="s">
        <v>23</v>
      </c>
      <c r="D5544" s="54" t="s">
        <v>2544</v>
      </c>
      <c r="E5544" s="54">
        <v>3216</v>
      </c>
      <c r="F5544" s="54" t="s">
        <v>2344</v>
      </c>
      <c r="G5544" s="54">
        <v>2757544.003</v>
      </c>
      <c r="H5544" s="54">
        <v>1260882.031</v>
      </c>
      <c r="I5544" s="54" t="s">
        <v>21</v>
      </c>
      <c r="J5544" s="55">
        <v>39630</v>
      </c>
    </row>
    <row r="5545" spans="1:10" x14ac:dyDescent="0.3">
      <c r="A5545" s="54" t="s">
        <v>2543</v>
      </c>
      <c r="B5545" s="54">
        <v>9422</v>
      </c>
      <c r="C5545" s="56" t="s">
        <v>23</v>
      </c>
      <c r="D5545" s="54" t="s">
        <v>2541</v>
      </c>
      <c r="E5545" s="54">
        <v>3237</v>
      </c>
      <c r="F5545" s="54" t="s">
        <v>2344</v>
      </c>
      <c r="G5545" s="54">
        <v>2759011.1880000001</v>
      </c>
      <c r="H5545" s="54">
        <v>1260639.0179999999</v>
      </c>
      <c r="I5545" s="54" t="s">
        <v>21</v>
      </c>
      <c r="J5545" s="55">
        <v>39630</v>
      </c>
    </row>
    <row r="5546" spans="1:10" x14ac:dyDescent="0.3">
      <c r="A5546" s="54" t="s">
        <v>2542</v>
      </c>
      <c r="B5546" s="54">
        <v>9423</v>
      </c>
      <c r="C5546" s="56" t="s">
        <v>23</v>
      </c>
      <c r="D5546" s="54" t="s">
        <v>2541</v>
      </c>
      <c r="E5546" s="54">
        <v>3237</v>
      </c>
      <c r="F5546" s="54" t="s">
        <v>2344</v>
      </c>
      <c r="G5546" s="54">
        <v>2759877.9249999998</v>
      </c>
      <c r="H5546" s="54">
        <v>1262289.9979999999</v>
      </c>
      <c r="I5546" s="54" t="s">
        <v>21</v>
      </c>
      <c r="J5546" s="55">
        <v>39630</v>
      </c>
    </row>
    <row r="5547" spans="1:10" x14ac:dyDescent="0.3">
      <c r="A5547" s="54" t="s">
        <v>2548</v>
      </c>
      <c r="B5547" s="54">
        <v>9424</v>
      </c>
      <c r="C5547" s="56" t="s">
        <v>23</v>
      </c>
      <c r="D5547" s="54" t="s">
        <v>2548</v>
      </c>
      <c r="E5547" s="54">
        <v>3235</v>
      </c>
      <c r="F5547" s="54" t="s">
        <v>2344</v>
      </c>
      <c r="G5547" s="54">
        <v>2762014.4739999999</v>
      </c>
      <c r="H5547" s="54">
        <v>1259549.916</v>
      </c>
      <c r="I5547" s="54" t="s">
        <v>21</v>
      </c>
      <c r="J5547" s="55">
        <v>39630</v>
      </c>
    </row>
    <row r="5548" spans="1:10" x14ac:dyDescent="0.3">
      <c r="A5548" s="54" t="s">
        <v>2548</v>
      </c>
      <c r="B5548" s="54">
        <v>9424</v>
      </c>
      <c r="C5548" s="56" t="s">
        <v>23</v>
      </c>
      <c r="D5548" s="54" t="s">
        <v>2545</v>
      </c>
      <c r="E5548" s="54">
        <v>3236</v>
      </c>
      <c r="F5548" s="54" t="s">
        <v>2344</v>
      </c>
      <c r="G5548" s="54">
        <v>2762600.111</v>
      </c>
      <c r="H5548" s="54">
        <v>1258906.2690000001</v>
      </c>
      <c r="I5548" s="54" t="s">
        <v>21</v>
      </c>
      <c r="J5548" s="55">
        <v>39630</v>
      </c>
    </row>
    <row r="5549" spans="1:10" x14ac:dyDescent="0.3">
      <c r="A5549" s="54" t="s">
        <v>2541</v>
      </c>
      <c r="B5549" s="54">
        <v>9425</v>
      </c>
      <c r="C5549" s="56" t="s">
        <v>23</v>
      </c>
      <c r="D5549" s="54" t="s">
        <v>2582</v>
      </c>
      <c r="E5549" s="54">
        <v>3038</v>
      </c>
      <c r="F5549" s="54" t="s">
        <v>2593</v>
      </c>
      <c r="G5549" s="54">
        <v>2759962.0290000001</v>
      </c>
      <c r="H5549" s="54">
        <v>1259084.173</v>
      </c>
      <c r="I5549" s="54" t="s">
        <v>21</v>
      </c>
      <c r="J5549" s="55">
        <v>39630</v>
      </c>
    </row>
    <row r="5550" spans="1:10" x14ac:dyDescent="0.3">
      <c r="A5550" s="54" t="s">
        <v>2541</v>
      </c>
      <c r="B5550" s="54">
        <v>9425</v>
      </c>
      <c r="C5550" s="56" t="s">
        <v>23</v>
      </c>
      <c r="D5550" s="54" t="s">
        <v>2548</v>
      </c>
      <c r="E5550" s="54">
        <v>3235</v>
      </c>
      <c r="F5550" s="54" t="s">
        <v>2344</v>
      </c>
      <c r="G5550" s="54">
        <v>2761079.2829999998</v>
      </c>
      <c r="H5550" s="54">
        <v>1259623.889</v>
      </c>
      <c r="I5550" s="54" t="s">
        <v>21</v>
      </c>
      <c r="J5550" s="55">
        <v>39630</v>
      </c>
    </row>
    <row r="5551" spans="1:10" x14ac:dyDescent="0.3">
      <c r="A5551" s="54" t="s">
        <v>2541</v>
      </c>
      <c r="B5551" s="54">
        <v>9425</v>
      </c>
      <c r="C5551" s="56" t="s">
        <v>23</v>
      </c>
      <c r="D5551" s="54" t="s">
        <v>2541</v>
      </c>
      <c r="E5551" s="54">
        <v>3237</v>
      </c>
      <c r="F5551" s="54" t="s">
        <v>2344</v>
      </c>
      <c r="G5551" s="54">
        <v>2760364.4440000001</v>
      </c>
      <c r="H5551" s="54">
        <v>1260210.4180000001</v>
      </c>
      <c r="I5551" s="54" t="s">
        <v>21</v>
      </c>
      <c r="J5551" s="55">
        <v>39630</v>
      </c>
    </row>
    <row r="5552" spans="1:10" x14ac:dyDescent="0.3">
      <c r="A5552" s="54" t="s">
        <v>2549</v>
      </c>
      <c r="B5552" s="54">
        <v>9426</v>
      </c>
      <c r="C5552" s="56" t="s">
        <v>23</v>
      </c>
      <c r="D5552" s="54" t="s">
        <v>2549</v>
      </c>
      <c r="E5552" s="54">
        <v>3033</v>
      </c>
      <c r="F5552" s="54" t="s">
        <v>2593</v>
      </c>
      <c r="G5552" s="54">
        <v>2761051.0410000002</v>
      </c>
      <c r="H5552" s="54">
        <v>1258566.0530000001</v>
      </c>
      <c r="I5552" s="54" t="s">
        <v>21</v>
      </c>
      <c r="J5552" s="55">
        <v>39630</v>
      </c>
    </row>
    <row r="5553" spans="1:10" x14ac:dyDescent="0.3">
      <c r="A5553" s="54" t="s">
        <v>2549</v>
      </c>
      <c r="B5553" s="54">
        <v>9426</v>
      </c>
      <c r="C5553" s="56" t="s">
        <v>23</v>
      </c>
      <c r="D5553" s="54" t="s">
        <v>2548</v>
      </c>
      <c r="E5553" s="54">
        <v>3235</v>
      </c>
      <c r="F5553" s="54" t="s">
        <v>2344</v>
      </c>
      <c r="G5553" s="54">
        <v>2761220.4219999998</v>
      </c>
      <c r="H5553" s="54">
        <v>1259091.2860000001</v>
      </c>
      <c r="I5553" s="54" t="s">
        <v>21</v>
      </c>
      <c r="J5553" s="55">
        <v>39630</v>
      </c>
    </row>
    <row r="5554" spans="1:10" x14ac:dyDescent="0.3">
      <c r="A5554" s="54" t="s">
        <v>2582</v>
      </c>
      <c r="B5554" s="54">
        <v>9427</v>
      </c>
      <c r="C5554" s="56" t="s">
        <v>23</v>
      </c>
      <c r="D5554" s="54" t="s">
        <v>2594</v>
      </c>
      <c r="E5554" s="54">
        <v>3032</v>
      </c>
      <c r="F5554" s="54" t="s">
        <v>2593</v>
      </c>
      <c r="G5554" s="54">
        <v>2758904.4240000001</v>
      </c>
      <c r="H5554" s="54">
        <v>1258915.7290000001</v>
      </c>
      <c r="I5554" s="54" t="s">
        <v>21</v>
      </c>
      <c r="J5554" s="55">
        <v>39630</v>
      </c>
    </row>
    <row r="5555" spans="1:10" x14ac:dyDescent="0.3">
      <c r="A5555" s="54" t="s">
        <v>2582</v>
      </c>
      <c r="B5555" s="54">
        <v>9427</v>
      </c>
      <c r="C5555" s="56" t="s">
        <v>23</v>
      </c>
      <c r="D5555" s="54" t="s">
        <v>2549</v>
      </c>
      <c r="E5555" s="54">
        <v>3033</v>
      </c>
      <c r="F5555" s="54" t="s">
        <v>2593</v>
      </c>
      <c r="G5555" s="54">
        <v>2760218.304</v>
      </c>
      <c r="H5555" s="54">
        <v>1258331.818</v>
      </c>
      <c r="I5555" s="54" t="s">
        <v>21</v>
      </c>
      <c r="J5555" s="55">
        <v>39630</v>
      </c>
    </row>
    <row r="5556" spans="1:10" x14ac:dyDescent="0.3">
      <c r="A5556" s="54" t="s">
        <v>2582</v>
      </c>
      <c r="B5556" s="54">
        <v>9427</v>
      </c>
      <c r="C5556" s="56" t="s">
        <v>23</v>
      </c>
      <c r="D5556" s="54" t="s">
        <v>2547</v>
      </c>
      <c r="E5556" s="54">
        <v>3037</v>
      </c>
      <c r="F5556" s="54" t="s">
        <v>2593</v>
      </c>
      <c r="G5556" s="54">
        <v>2760474.1209999998</v>
      </c>
      <c r="H5556" s="54">
        <v>1256514.432</v>
      </c>
      <c r="I5556" s="54" t="s">
        <v>21</v>
      </c>
      <c r="J5556" s="55">
        <v>39630</v>
      </c>
    </row>
    <row r="5557" spans="1:10" x14ac:dyDescent="0.3">
      <c r="A5557" s="54" t="s">
        <v>2582</v>
      </c>
      <c r="B5557" s="54">
        <v>9427</v>
      </c>
      <c r="C5557" s="56" t="s">
        <v>23</v>
      </c>
      <c r="D5557" s="54" t="s">
        <v>2582</v>
      </c>
      <c r="E5557" s="54">
        <v>3038</v>
      </c>
      <c r="F5557" s="54" t="s">
        <v>2593</v>
      </c>
      <c r="G5557" s="54">
        <v>2760298.71</v>
      </c>
      <c r="H5557" s="54">
        <v>1257689.1240000001</v>
      </c>
      <c r="I5557" s="54" t="s">
        <v>21</v>
      </c>
      <c r="J5557" s="55">
        <v>39630</v>
      </c>
    </row>
    <row r="5558" spans="1:10" x14ac:dyDescent="0.3">
      <c r="A5558" s="54" t="s">
        <v>2582</v>
      </c>
      <c r="B5558" s="54">
        <v>9427</v>
      </c>
      <c r="C5558" s="56" t="s">
        <v>23</v>
      </c>
      <c r="D5558" s="54" t="s">
        <v>2581</v>
      </c>
      <c r="E5558" s="54">
        <v>3111</v>
      </c>
      <c r="F5558" s="54" t="s">
        <v>2571</v>
      </c>
      <c r="G5558" s="54">
        <v>2760515.7349999999</v>
      </c>
      <c r="H5558" s="54">
        <v>1256277.76</v>
      </c>
      <c r="I5558" s="54" t="s">
        <v>21</v>
      </c>
      <c r="J5558" s="55">
        <v>39630</v>
      </c>
    </row>
    <row r="5559" spans="1:10" x14ac:dyDescent="0.3">
      <c r="A5559" s="54" t="s">
        <v>2547</v>
      </c>
      <c r="B5559" s="54">
        <v>9428</v>
      </c>
      <c r="C5559" s="56" t="s">
        <v>23</v>
      </c>
      <c r="D5559" s="54" t="s">
        <v>2547</v>
      </c>
      <c r="E5559" s="54">
        <v>3037</v>
      </c>
      <c r="F5559" s="54" t="s">
        <v>2593</v>
      </c>
      <c r="G5559" s="54">
        <v>2763555.034</v>
      </c>
      <c r="H5559" s="54">
        <v>1257177.727</v>
      </c>
      <c r="I5559" s="54" t="s">
        <v>21</v>
      </c>
      <c r="J5559" s="55">
        <v>39630</v>
      </c>
    </row>
    <row r="5560" spans="1:10" x14ac:dyDescent="0.3">
      <c r="A5560" s="54" t="s">
        <v>2547</v>
      </c>
      <c r="B5560" s="54">
        <v>9428</v>
      </c>
      <c r="C5560" s="56" t="s">
        <v>23</v>
      </c>
      <c r="D5560" s="54" t="s">
        <v>2582</v>
      </c>
      <c r="E5560" s="54">
        <v>3038</v>
      </c>
      <c r="F5560" s="54" t="s">
        <v>2593</v>
      </c>
      <c r="G5560" s="54">
        <v>2760918.92</v>
      </c>
      <c r="H5560" s="54">
        <v>1257073.2890000001</v>
      </c>
      <c r="I5560" s="54" t="s">
        <v>21</v>
      </c>
      <c r="J5560" s="55">
        <v>39630</v>
      </c>
    </row>
    <row r="5561" spans="1:10" x14ac:dyDescent="0.3">
      <c r="A5561" s="54" t="s">
        <v>2547</v>
      </c>
      <c r="B5561" s="54">
        <v>9428</v>
      </c>
      <c r="C5561" s="56" t="s">
        <v>23</v>
      </c>
      <c r="D5561" s="54" t="s">
        <v>2581</v>
      </c>
      <c r="E5561" s="54">
        <v>3111</v>
      </c>
      <c r="F5561" s="54" t="s">
        <v>2571</v>
      </c>
      <c r="G5561" s="54">
        <v>2761808.9750000001</v>
      </c>
      <c r="H5561" s="54">
        <v>1255889.6229999999</v>
      </c>
      <c r="I5561" s="54" t="s">
        <v>21</v>
      </c>
      <c r="J5561" s="55">
        <v>39630</v>
      </c>
    </row>
    <row r="5562" spans="1:10" x14ac:dyDescent="0.3">
      <c r="A5562" s="54" t="s">
        <v>2547</v>
      </c>
      <c r="B5562" s="54">
        <v>9428</v>
      </c>
      <c r="C5562" s="56" t="s">
        <v>23</v>
      </c>
      <c r="D5562" s="54" t="s">
        <v>2545</v>
      </c>
      <c r="E5562" s="54">
        <v>3236</v>
      </c>
      <c r="F5562" s="54" t="s">
        <v>2344</v>
      </c>
      <c r="G5562" s="54">
        <v>2765367.111</v>
      </c>
      <c r="H5562" s="54">
        <v>1256888.6259999999</v>
      </c>
      <c r="I5562" s="54" t="s">
        <v>21</v>
      </c>
      <c r="J5562" s="55">
        <v>39630</v>
      </c>
    </row>
    <row r="5563" spans="1:10" x14ac:dyDescent="0.3">
      <c r="A5563" s="54" t="s">
        <v>2546</v>
      </c>
      <c r="B5563" s="54">
        <v>9430</v>
      </c>
      <c r="C5563" s="56" t="s">
        <v>23</v>
      </c>
      <c r="D5563" s="54" t="s">
        <v>2545</v>
      </c>
      <c r="E5563" s="54">
        <v>3236</v>
      </c>
      <c r="F5563" s="54" t="s">
        <v>2344</v>
      </c>
      <c r="G5563" s="54">
        <v>2764910.798</v>
      </c>
      <c r="H5563" s="54">
        <v>1258332.5290000001</v>
      </c>
      <c r="I5563" s="54" t="s">
        <v>21</v>
      </c>
      <c r="J5563" s="55">
        <v>39630</v>
      </c>
    </row>
    <row r="5564" spans="1:10" x14ac:dyDescent="0.3">
      <c r="A5564" s="54" t="s">
        <v>2553</v>
      </c>
      <c r="B5564" s="54">
        <v>9434</v>
      </c>
      <c r="C5564" s="56" t="s">
        <v>23</v>
      </c>
      <c r="D5564" s="54" t="s">
        <v>2555</v>
      </c>
      <c r="E5564" s="54">
        <v>3231</v>
      </c>
      <c r="F5564" s="54" t="s">
        <v>2344</v>
      </c>
      <c r="G5564" s="54">
        <v>2765965.7889999999</v>
      </c>
      <c r="H5564" s="54">
        <v>1255690.6669999999</v>
      </c>
      <c r="I5564" s="54" t="s">
        <v>21</v>
      </c>
      <c r="J5564" s="55">
        <v>39630</v>
      </c>
    </row>
    <row r="5565" spans="1:10" x14ac:dyDescent="0.3">
      <c r="A5565" s="54" t="s">
        <v>2553</v>
      </c>
      <c r="B5565" s="54">
        <v>9434</v>
      </c>
      <c r="C5565" s="56" t="s">
        <v>23</v>
      </c>
      <c r="D5565" s="54" t="s">
        <v>2551</v>
      </c>
      <c r="E5565" s="54">
        <v>3233</v>
      </c>
      <c r="F5565" s="54" t="s">
        <v>2344</v>
      </c>
      <c r="G5565" s="54">
        <v>2765217.077</v>
      </c>
      <c r="H5565" s="54">
        <v>1255876.4820000001</v>
      </c>
      <c r="I5565" s="54" t="s">
        <v>21</v>
      </c>
      <c r="J5565" s="55">
        <v>39630</v>
      </c>
    </row>
    <row r="5566" spans="1:10" x14ac:dyDescent="0.3">
      <c r="A5566" s="54" t="s">
        <v>2540</v>
      </c>
      <c r="B5566" s="54">
        <v>9435</v>
      </c>
      <c r="C5566" s="56" t="s">
        <v>23</v>
      </c>
      <c r="D5566" s="54" t="s">
        <v>2555</v>
      </c>
      <c r="E5566" s="54">
        <v>3231</v>
      </c>
      <c r="F5566" s="54" t="s">
        <v>2344</v>
      </c>
      <c r="G5566" s="54">
        <v>2765157.8360000001</v>
      </c>
      <c r="H5566" s="54">
        <v>1253645.23</v>
      </c>
      <c r="I5566" s="54" t="s">
        <v>21</v>
      </c>
      <c r="J5566" s="55">
        <v>39630</v>
      </c>
    </row>
    <row r="5567" spans="1:10" x14ac:dyDescent="0.3">
      <c r="A5567" s="54" t="s">
        <v>2540</v>
      </c>
      <c r="B5567" s="54">
        <v>9435</v>
      </c>
      <c r="C5567" s="56" t="s">
        <v>23</v>
      </c>
      <c r="D5567" s="54" t="s">
        <v>2531</v>
      </c>
      <c r="E5567" s="54">
        <v>3232</v>
      </c>
      <c r="F5567" s="54" t="s">
        <v>2344</v>
      </c>
      <c r="G5567" s="54">
        <v>2764612.1940000001</v>
      </c>
      <c r="H5567" s="54">
        <v>1253273.9669999999</v>
      </c>
      <c r="I5567" s="54" t="s">
        <v>21</v>
      </c>
      <c r="J5567" s="55">
        <v>39630</v>
      </c>
    </row>
    <row r="5568" spans="1:10" x14ac:dyDescent="0.3">
      <c r="A5568" s="54" t="s">
        <v>2540</v>
      </c>
      <c r="B5568" s="54">
        <v>9435</v>
      </c>
      <c r="C5568" s="56" t="s">
        <v>23</v>
      </c>
      <c r="D5568" s="54" t="s">
        <v>2551</v>
      </c>
      <c r="E5568" s="54">
        <v>3233</v>
      </c>
      <c r="F5568" s="54" t="s">
        <v>2344</v>
      </c>
      <c r="G5568" s="54">
        <v>2764863.2650000001</v>
      </c>
      <c r="H5568" s="54">
        <v>1253920.1769999999</v>
      </c>
      <c r="I5568" s="54" t="s">
        <v>21</v>
      </c>
      <c r="J5568" s="55">
        <v>39630</v>
      </c>
    </row>
    <row r="5569" spans="1:10" x14ac:dyDescent="0.3">
      <c r="A5569" s="54" t="s">
        <v>2540</v>
      </c>
      <c r="B5569" s="54">
        <v>9435</v>
      </c>
      <c r="C5569" s="56" t="s">
        <v>23</v>
      </c>
      <c r="D5569" s="54" t="s">
        <v>2539</v>
      </c>
      <c r="E5569" s="54">
        <v>3238</v>
      </c>
      <c r="F5569" s="54" t="s">
        <v>2344</v>
      </c>
      <c r="G5569" s="54">
        <v>2764993.855</v>
      </c>
      <c r="H5569" s="54">
        <v>1252810.3840000001</v>
      </c>
      <c r="I5569" s="54" t="s">
        <v>21</v>
      </c>
      <c r="J5569" s="55">
        <v>39630</v>
      </c>
    </row>
    <row r="5570" spans="1:10" x14ac:dyDescent="0.3">
      <c r="A5570" s="54" t="s">
        <v>2531</v>
      </c>
      <c r="B5570" s="54">
        <v>9436</v>
      </c>
      <c r="C5570" s="56" t="s">
        <v>23</v>
      </c>
      <c r="D5570" s="54" t="s">
        <v>2531</v>
      </c>
      <c r="E5570" s="54">
        <v>3232</v>
      </c>
      <c r="F5570" s="54" t="s">
        <v>2344</v>
      </c>
      <c r="G5570" s="54">
        <v>2764139.4440000001</v>
      </c>
      <c r="H5570" s="54">
        <v>1251570.1410000001</v>
      </c>
      <c r="I5570" s="54" t="s">
        <v>21</v>
      </c>
      <c r="J5570" s="55">
        <v>39630</v>
      </c>
    </row>
    <row r="5571" spans="1:10" x14ac:dyDescent="0.3">
      <c r="A5571" s="54" t="s">
        <v>2531</v>
      </c>
      <c r="B5571" s="54">
        <v>9436</v>
      </c>
      <c r="C5571" s="56" t="s">
        <v>23</v>
      </c>
      <c r="D5571" s="54" t="s">
        <v>2550</v>
      </c>
      <c r="E5571" s="54">
        <v>3234</v>
      </c>
      <c r="F5571" s="54" t="s">
        <v>2344</v>
      </c>
      <c r="G5571" s="54">
        <v>2765004.199</v>
      </c>
      <c r="H5571" s="54">
        <v>1250264.5930000001</v>
      </c>
      <c r="I5571" s="54" t="s">
        <v>21</v>
      </c>
      <c r="J5571" s="55">
        <v>39630</v>
      </c>
    </row>
    <row r="5572" spans="1:10" x14ac:dyDescent="0.3">
      <c r="A5572" s="54" t="s">
        <v>2531</v>
      </c>
      <c r="B5572" s="54">
        <v>9436</v>
      </c>
      <c r="C5572" s="56" t="s">
        <v>23</v>
      </c>
      <c r="D5572" s="54" t="s">
        <v>2528</v>
      </c>
      <c r="E5572" s="54">
        <v>3254</v>
      </c>
      <c r="F5572" s="54" t="s">
        <v>2344</v>
      </c>
      <c r="G5572" s="54">
        <v>2764800.9819999998</v>
      </c>
      <c r="H5572" s="54">
        <v>1249547.385</v>
      </c>
      <c r="I5572" s="54" t="s">
        <v>21</v>
      </c>
      <c r="J5572" s="55">
        <v>39630</v>
      </c>
    </row>
    <row r="5573" spans="1:10" x14ac:dyDescent="0.3">
      <c r="A5573" s="54" t="s">
        <v>2527</v>
      </c>
      <c r="B5573" s="54">
        <v>9437</v>
      </c>
      <c r="C5573" s="56" t="s">
        <v>23</v>
      </c>
      <c r="D5573" s="54" t="s">
        <v>2598</v>
      </c>
      <c r="E5573" s="54">
        <v>3035</v>
      </c>
      <c r="F5573" s="54" t="s">
        <v>2593</v>
      </c>
      <c r="G5573" s="54">
        <v>2759944.0759999999</v>
      </c>
      <c r="H5573" s="54">
        <v>1251774.388</v>
      </c>
      <c r="I5573" s="54" t="s">
        <v>21</v>
      </c>
      <c r="J5573" s="55">
        <v>39630</v>
      </c>
    </row>
    <row r="5574" spans="1:10" x14ac:dyDescent="0.3">
      <c r="A5574" s="54" t="s">
        <v>2527</v>
      </c>
      <c r="B5574" s="54">
        <v>9437</v>
      </c>
      <c r="C5574" s="56" t="s">
        <v>23</v>
      </c>
      <c r="D5574" s="54" t="s">
        <v>2532</v>
      </c>
      <c r="E5574" s="54">
        <v>3253</v>
      </c>
      <c r="F5574" s="54" t="s">
        <v>2344</v>
      </c>
      <c r="G5574" s="54">
        <v>2761727.1880000001</v>
      </c>
      <c r="H5574" s="54">
        <v>1250375.436</v>
      </c>
      <c r="I5574" s="54" t="s">
        <v>21</v>
      </c>
      <c r="J5574" s="55">
        <v>39630</v>
      </c>
    </row>
    <row r="5575" spans="1:10" x14ac:dyDescent="0.3">
      <c r="A5575" s="54" t="s">
        <v>2527</v>
      </c>
      <c r="B5575" s="54">
        <v>9437</v>
      </c>
      <c r="C5575" s="56" t="s">
        <v>23</v>
      </c>
      <c r="D5575" s="54" t="s">
        <v>2526</v>
      </c>
      <c r="E5575" s="54">
        <v>3255</v>
      </c>
      <c r="F5575" s="54" t="s">
        <v>2344</v>
      </c>
      <c r="G5575" s="54">
        <v>2760905.125</v>
      </c>
      <c r="H5575" s="54">
        <v>1252061.385</v>
      </c>
      <c r="I5575" s="54" t="s">
        <v>21</v>
      </c>
      <c r="J5575" s="55">
        <v>39630</v>
      </c>
    </row>
    <row r="5576" spans="1:10" x14ac:dyDescent="0.3">
      <c r="A5576" s="54" t="s">
        <v>2551</v>
      </c>
      <c r="B5576" s="54">
        <v>9442</v>
      </c>
      <c r="C5576" s="56" t="s">
        <v>23</v>
      </c>
      <c r="D5576" s="54" t="s">
        <v>2581</v>
      </c>
      <c r="E5576" s="54">
        <v>3111</v>
      </c>
      <c r="F5576" s="54" t="s">
        <v>2571</v>
      </c>
      <c r="G5576" s="54">
        <v>2763156.3059999999</v>
      </c>
      <c r="H5576" s="54">
        <v>1253738.1850000001</v>
      </c>
      <c r="I5576" s="54" t="s">
        <v>21</v>
      </c>
      <c r="J5576" s="55">
        <v>39630</v>
      </c>
    </row>
    <row r="5577" spans="1:10" x14ac:dyDescent="0.3">
      <c r="A5577" s="54" t="s">
        <v>2551</v>
      </c>
      <c r="B5577" s="54">
        <v>9442</v>
      </c>
      <c r="C5577" s="56" t="s">
        <v>23</v>
      </c>
      <c r="D5577" s="54" t="s">
        <v>2551</v>
      </c>
      <c r="E5577" s="54">
        <v>3233</v>
      </c>
      <c r="F5577" s="54" t="s">
        <v>2344</v>
      </c>
      <c r="G5577" s="54">
        <v>2763721.4270000001</v>
      </c>
      <c r="H5577" s="54">
        <v>1254987.2679999999</v>
      </c>
      <c r="I5577" s="54" t="s">
        <v>21</v>
      </c>
      <c r="J5577" s="55">
        <v>39630</v>
      </c>
    </row>
    <row r="5578" spans="1:10" x14ac:dyDescent="0.3">
      <c r="A5578" s="54" t="s">
        <v>2552</v>
      </c>
      <c r="B5578" s="54">
        <v>9442</v>
      </c>
      <c r="C5578" s="56" t="s">
        <v>46</v>
      </c>
      <c r="D5578" s="54" t="s">
        <v>2581</v>
      </c>
      <c r="E5578" s="54">
        <v>3111</v>
      </c>
      <c r="F5578" s="54" t="s">
        <v>2571</v>
      </c>
      <c r="G5578" s="54">
        <v>2763014.2859999998</v>
      </c>
      <c r="H5578" s="54">
        <v>1255757.1470000001</v>
      </c>
      <c r="I5578" s="54" t="s">
        <v>21</v>
      </c>
      <c r="J5578" s="55">
        <v>39814</v>
      </c>
    </row>
    <row r="5579" spans="1:10" x14ac:dyDescent="0.3">
      <c r="A5579" s="54" t="s">
        <v>2552</v>
      </c>
      <c r="B5579" s="54">
        <v>9442</v>
      </c>
      <c r="C5579" s="56" t="s">
        <v>46</v>
      </c>
      <c r="D5579" s="54" t="s">
        <v>2551</v>
      </c>
      <c r="E5579" s="54">
        <v>3233</v>
      </c>
      <c r="F5579" s="54" t="s">
        <v>2344</v>
      </c>
      <c r="G5579" s="54">
        <v>2764123.9929999998</v>
      </c>
      <c r="H5579" s="54">
        <v>1256034.7320000001</v>
      </c>
      <c r="I5579" s="54" t="s">
        <v>21</v>
      </c>
      <c r="J5579" s="55">
        <v>39814</v>
      </c>
    </row>
    <row r="5580" spans="1:10" x14ac:dyDescent="0.3">
      <c r="A5580" s="54" t="s">
        <v>2539</v>
      </c>
      <c r="B5580" s="54">
        <v>9443</v>
      </c>
      <c r="C5580" s="56" t="s">
        <v>23</v>
      </c>
      <c r="D5580" s="54" t="s">
        <v>2550</v>
      </c>
      <c r="E5580" s="54">
        <v>3234</v>
      </c>
      <c r="F5580" s="54" t="s">
        <v>2344</v>
      </c>
      <c r="G5580" s="54">
        <v>2765131.1880000001</v>
      </c>
      <c r="H5580" s="54">
        <v>1251349.328</v>
      </c>
      <c r="I5580" s="54" t="s">
        <v>21</v>
      </c>
      <c r="J5580" s="55">
        <v>39630</v>
      </c>
    </row>
    <row r="5581" spans="1:10" x14ac:dyDescent="0.3">
      <c r="A5581" s="54" t="s">
        <v>2539</v>
      </c>
      <c r="B5581" s="54">
        <v>9443</v>
      </c>
      <c r="C5581" s="56" t="s">
        <v>23</v>
      </c>
      <c r="D5581" s="54" t="s">
        <v>2539</v>
      </c>
      <c r="E5581" s="54">
        <v>3238</v>
      </c>
      <c r="F5581" s="54" t="s">
        <v>2344</v>
      </c>
      <c r="G5581" s="54">
        <v>2765718.767</v>
      </c>
      <c r="H5581" s="54">
        <v>1252402.327</v>
      </c>
      <c r="I5581" s="54" t="s">
        <v>21</v>
      </c>
      <c r="J5581" s="55">
        <v>39630</v>
      </c>
    </row>
    <row r="5582" spans="1:10" x14ac:dyDescent="0.3">
      <c r="A5582" s="54" t="s">
        <v>2550</v>
      </c>
      <c r="B5582" s="54">
        <v>9444</v>
      </c>
      <c r="C5582" s="56" t="s">
        <v>23</v>
      </c>
      <c r="D5582" s="54" t="s">
        <v>2550</v>
      </c>
      <c r="E5582" s="54">
        <v>3234</v>
      </c>
      <c r="F5582" s="54" t="s">
        <v>2344</v>
      </c>
      <c r="G5582" s="54">
        <v>2766762.6880000001</v>
      </c>
      <c r="H5582" s="54">
        <v>1250114.612</v>
      </c>
      <c r="I5582" s="54" t="s">
        <v>21</v>
      </c>
      <c r="J5582" s="55">
        <v>39630</v>
      </c>
    </row>
    <row r="5583" spans="1:10" x14ac:dyDescent="0.3">
      <c r="A5583" s="54" t="s">
        <v>2526</v>
      </c>
      <c r="B5583" s="54">
        <v>9445</v>
      </c>
      <c r="C5583" s="56" t="s">
        <v>23</v>
      </c>
      <c r="D5583" s="54" t="s">
        <v>2531</v>
      </c>
      <c r="E5583" s="54">
        <v>3232</v>
      </c>
      <c r="F5583" s="54" t="s">
        <v>2344</v>
      </c>
      <c r="G5583" s="54">
        <v>2762121.81</v>
      </c>
      <c r="H5583" s="54">
        <v>1253055.9580000001</v>
      </c>
      <c r="I5583" s="54" t="s">
        <v>21</v>
      </c>
      <c r="J5583" s="55">
        <v>39630</v>
      </c>
    </row>
    <row r="5584" spans="1:10" x14ac:dyDescent="0.3">
      <c r="A5584" s="54" t="s">
        <v>2526</v>
      </c>
      <c r="B5584" s="54">
        <v>9445</v>
      </c>
      <c r="C5584" s="56" t="s">
        <v>23</v>
      </c>
      <c r="D5584" s="54" t="s">
        <v>2526</v>
      </c>
      <c r="E5584" s="54">
        <v>3255</v>
      </c>
      <c r="F5584" s="54" t="s">
        <v>2344</v>
      </c>
      <c r="G5584" s="54">
        <v>2762265.0320000001</v>
      </c>
      <c r="H5584" s="54">
        <v>1252238.7690000001</v>
      </c>
      <c r="I5584" s="54" t="s">
        <v>21</v>
      </c>
      <c r="J5584" s="55">
        <v>39630</v>
      </c>
    </row>
    <row r="5585" spans="1:10" x14ac:dyDescent="0.3">
      <c r="A5585" s="54" t="s">
        <v>2537</v>
      </c>
      <c r="B5585" s="54">
        <v>9450</v>
      </c>
      <c r="C5585" s="56" t="s">
        <v>23</v>
      </c>
      <c r="D5585" s="54" t="s">
        <v>2584</v>
      </c>
      <c r="E5585" s="54">
        <v>3022</v>
      </c>
      <c r="F5585" s="54" t="s">
        <v>2593</v>
      </c>
      <c r="G5585" s="54">
        <v>2755814.7489999998</v>
      </c>
      <c r="H5585" s="54">
        <v>1250527.561</v>
      </c>
      <c r="I5585" s="54" t="s">
        <v>21</v>
      </c>
      <c r="J5585" s="55">
        <v>39630</v>
      </c>
    </row>
    <row r="5586" spans="1:10" x14ac:dyDescent="0.3">
      <c r="A5586" s="54" t="s">
        <v>2537</v>
      </c>
      <c r="B5586" s="54">
        <v>9450</v>
      </c>
      <c r="C5586" s="56" t="s">
        <v>23</v>
      </c>
      <c r="D5586" s="54" t="s">
        <v>2535</v>
      </c>
      <c r="E5586" s="54">
        <v>3251</v>
      </c>
      <c r="F5586" s="54" t="s">
        <v>2344</v>
      </c>
      <c r="G5586" s="54">
        <v>2759209.6839999999</v>
      </c>
      <c r="H5586" s="54">
        <v>1248644.0589999999</v>
      </c>
      <c r="I5586" s="54" t="s">
        <v>21</v>
      </c>
      <c r="J5586" s="55">
        <v>39630</v>
      </c>
    </row>
    <row r="5587" spans="1:10" x14ac:dyDescent="0.3">
      <c r="A5587" s="54" t="s">
        <v>2536</v>
      </c>
      <c r="B5587" s="54">
        <v>9450</v>
      </c>
      <c r="C5587" s="56" t="s">
        <v>46</v>
      </c>
      <c r="D5587" s="54" t="s">
        <v>2581</v>
      </c>
      <c r="E5587" s="54">
        <v>3111</v>
      </c>
      <c r="F5587" s="54" t="s">
        <v>2571</v>
      </c>
      <c r="G5587" s="54">
        <v>2759288.2379999999</v>
      </c>
      <c r="H5587" s="54">
        <v>1251784.5589999999</v>
      </c>
      <c r="I5587" s="54" t="s">
        <v>21</v>
      </c>
      <c r="J5587" s="55">
        <v>39630</v>
      </c>
    </row>
    <row r="5588" spans="1:10" x14ac:dyDescent="0.3">
      <c r="A5588" s="54" t="s">
        <v>2536</v>
      </c>
      <c r="B5588" s="54">
        <v>9450</v>
      </c>
      <c r="C5588" s="56" t="s">
        <v>46</v>
      </c>
      <c r="D5588" s="54" t="s">
        <v>2535</v>
      </c>
      <c r="E5588" s="54">
        <v>3251</v>
      </c>
      <c r="F5588" s="54" t="s">
        <v>2344</v>
      </c>
      <c r="G5588" s="54">
        <v>2759442.7</v>
      </c>
      <c r="H5588" s="54">
        <v>1251109.0560000001</v>
      </c>
      <c r="I5588" s="54" t="s">
        <v>21</v>
      </c>
      <c r="J5588" s="55">
        <v>39630</v>
      </c>
    </row>
    <row r="5589" spans="1:10" x14ac:dyDescent="0.3">
      <c r="A5589" s="54" t="s">
        <v>2530</v>
      </c>
      <c r="B5589" s="54">
        <v>9451</v>
      </c>
      <c r="C5589" s="56" t="s">
        <v>23</v>
      </c>
      <c r="D5589" s="54" t="s">
        <v>2528</v>
      </c>
      <c r="E5589" s="54">
        <v>3254</v>
      </c>
      <c r="F5589" s="54" t="s">
        <v>2344</v>
      </c>
      <c r="G5589" s="54">
        <v>2763899.2140000002</v>
      </c>
      <c r="H5589" s="54">
        <v>1248274.4750000001</v>
      </c>
      <c r="I5589" s="54" t="s">
        <v>21</v>
      </c>
      <c r="J5589" s="55">
        <v>39630</v>
      </c>
    </row>
    <row r="5590" spans="1:10" x14ac:dyDescent="0.3">
      <c r="A5590" s="54" t="s">
        <v>2534</v>
      </c>
      <c r="B5590" s="54">
        <v>9452</v>
      </c>
      <c r="C5590" s="56" t="s">
        <v>23</v>
      </c>
      <c r="D5590" s="54" t="s">
        <v>2535</v>
      </c>
      <c r="E5590" s="54">
        <v>3251</v>
      </c>
      <c r="F5590" s="54" t="s">
        <v>2344</v>
      </c>
      <c r="G5590" s="54">
        <v>2758190.6919999998</v>
      </c>
      <c r="H5590" s="54">
        <v>1247847.916</v>
      </c>
      <c r="I5590" s="54" t="s">
        <v>21</v>
      </c>
      <c r="J5590" s="55">
        <v>39630</v>
      </c>
    </row>
    <row r="5591" spans="1:10" x14ac:dyDescent="0.3">
      <c r="A5591" s="54" t="s">
        <v>2534</v>
      </c>
      <c r="B5591" s="54">
        <v>9452</v>
      </c>
      <c r="C5591" s="56" t="s">
        <v>23</v>
      </c>
      <c r="D5591" s="54" t="s">
        <v>2533</v>
      </c>
      <c r="E5591" s="54">
        <v>3252</v>
      </c>
      <c r="F5591" s="54" t="s">
        <v>2344</v>
      </c>
      <c r="G5591" s="54">
        <v>2757824.128</v>
      </c>
      <c r="H5591" s="54">
        <v>1247420.487</v>
      </c>
      <c r="I5591" s="54" t="s">
        <v>21</v>
      </c>
      <c r="J5591" s="55">
        <v>39630</v>
      </c>
    </row>
    <row r="5592" spans="1:10" x14ac:dyDescent="0.3">
      <c r="A5592" s="54" t="s">
        <v>2533</v>
      </c>
      <c r="B5592" s="54">
        <v>9453</v>
      </c>
      <c r="C5592" s="56" t="s">
        <v>23</v>
      </c>
      <c r="D5592" s="54" t="s">
        <v>2535</v>
      </c>
      <c r="E5592" s="54">
        <v>3251</v>
      </c>
      <c r="F5592" s="54" t="s">
        <v>2344</v>
      </c>
      <c r="G5592" s="54">
        <v>2758762.94</v>
      </c>
      <c r="H5592" s="54">
        <v>1246006.541</v>
      </c>
      <c r="I5592" s="54" t="s">
        <v>21</v>
      </c>
      <c r="J5592" s="55">
        <v>39630</v>
      </c>
    </row>
    <row r="5593" spans="1:10" x14ac:dyDescent="0.3">
      <c r="A5593" s="54" t="s">
        <v>2533</v>
      </c>
      <c r="B5593" s="54">
        <v>9453</v>
      </c>
      <c r="C5593" s="56" t="s">
        <v>23</v>
      </c>
      <c r="D5593" s="54" t="s">
        <v>2533</v>
      </c>
      <c r="E5593" s="54">
        <v>3252</v>
      </c>
      <c r="F5593" s="54" t="s">
        <v>2344</v>
      </c>
      <c r="G5593" s="54">
        <v>2757468.912</v>
      </c>
      <c r="H5593" s="54">
        <v>1245887.2009999999</v>
      </c>
      <c r="I5593" s="54" t="s">
        <v>21</v>
      </c>
      <c r="J5593" s="55">
        <v>39630</v>
      </c>
    </row>
    <row r="5594" spans="1:10" x14ac:dyDescent="0.3">
      <c r="A5594" s="54" t="s">
        <v>2529</v>
      </c>
      <c r="B5594" s="54">
        <v>9462</v>
      </c>
      <c r="C5594" s="56" t="s">
        <v>23</v>
      </c>
      <c r="D5594" s="54" t="s">
        <v>2528</v>
      </c>
      <c r="E5594" s="54">
        <v>3254</v>
      </c>
      <c r="F5594" s="54" t="s">
        <v>2344</v>
      </c>
      <c r="G5594" s="54">
        <v>2762035.5380000002</v>
      </c>
      <c r="H5594" s="54">
        <v>1245507.345</v>
      </c>
      <c r="I5594" s="54" t="s">
        <v>21</v>
      </c>
      <c r="J5594" s="55">
        <v>39630</v>
      </c>
    </row>
    <row r="5595" spans="1:10" x14ac:dyDescent="0.3">
      <c r="A5595" s="54" t="s">
        <v>2525</v>
      </c>
      <c r="B5595" s="54">
        <v>9463</v>
      </c>
      <c r="C5595" s="56" t="s">
        <v>23</v>
      </c>
      <c r="D5595" s="54" t="s">
        <v>2535</v>
      </c>
      <c r="E5595" s="54">
        <v>3251</v>
      </c>
      <c r="F5595" s="54" t="s">
        <v>2344</v>
      </c>
      <c r="G5595" s="54">
        <v>2758636.2280000001</v>
      </c>
      <c r="H5595" s="54">
        <v>1244693.206</v>
      </c>
      <c r="I5595" s="54" t="s">
        <v>21</v>
      </c>
      <c r="J5595" s="55">
        <v>39630</v>
      </c>
    </row>
    <row r="5596" spans="1:10" x14ac:dyDescent="0.3">
      <c r="A5596" s="54" t="s">
        <v>2525</v>
      </c>
      <c r="B5596" s="54">
        <v>9463</v>
      </c>
      <c r="C5596" s="56" t="s">
        <v>23</v>
      </c>
      <c r="D5596" s="54" t="s">
        <v>2528</v>
      </c>
      <c r="E5596" s="54">
        <v>3254</v>
      </c>
      <c r="F5596" s="54" t="s">
        <v>2344</v>
      </c>
      <c r="G5596" s="54">
        <v>2758714.4029999999</v>
      </c>
      <c r="H5596" s="54">
        <v>1243751.4639999999</v>
      </c>
      <c r="I5596" s="54" t="s">
        <v>21</v>
      </c>
      <c r="J5596" s="55">
        <v>39630</v>
      </c>
    </row>
    <row r="5597" spans="1:10" x14ac:dyDescent="0.3">
      <c r="A5597" s="54" t="s">
        <v>2525</v>
      </c>
      <c r="B5597" s="54">
        <v>9463</v>
      </c>
      <c r="C5597" s="56" t="s">
        <v>23</v>
      </c>
      <c r="D5597" s="54" t="s">
        <v>2522</v>
      </c>
      <c r="E5597" s="54">
        <v>3256</v>
      </c>
      <c r="F5597" s="54" t="s">
        <v>2344</v>
      </c>
      <c r="G5597" s="54">
        <v>2759402.7609999999</v>
      </c>
      <c r="H5597" s="54">
        <v>1241525.3940000001</v>
      </c>
      <c r="I5597" s="54" t="s">
        <v>21</v>
      </c>
      <c r="J5597" s="55">
        <v>39630</v>
      </c>
    </row>
    <row r="5598" spans="1:10" x14ac:dyDescent="0.3">
      <c r="A5598" s="54" t="s">
        <v>2523</v>
      </c>
      <c r="B5598" s="54">
        <v>9464</v>
      </c>
      <c r="C5598" s="56" t="s">
        <v>46</v>
      </c>
      <c r="D5598" s="54" t="s">
        <v>2535</v>
      </c>
      <c r="E5598" s="54">
        <v>3251</v>
      </c>
      <c r="F5598" s="54" t="s">
        <v>2344</v>
      </c>
      <c r="G5598" s="54">
        <v>2756978.8859999999</v>
      </c>
      <c r="H5598" s="54">
        <v>1239100.923</v>
      </c>
      <c r="I5598" s="54" t="s">
        <v>21</v>
      </c>
      <c r="J5598" s="55">
        <v>39630</v>
      </c>
    </row>
    <row r="5599" spans="1:10" x14ac:dyDescent="0.3">
      <c r="A5599" s="54" t="s">
        <v>2523</v>
      </c>
      <c r="B5599" s="54">
        <v>9464</v>
      </c>
      <c r="C5599" s="56" t="s">
        <v>46</v>
      </c>
      <c r="D5599" s="54" t="s">
        <v>2522</v>
      </c>
      <c r="E5599" s="54">
        <v>3256</v>
      </c>
      <c r="F5599" s="54" t="s">
        <v>2344</v>
      </c>
      <c r="G5599" s="54">
        <v>2757643.3939999999</v>
      </c>
      <c r="H5599" s="54">
        <v>1239402.9879999999</v>
      </c>
      <c r="I5599" s="54" t="s">
        <v>21</v>
      </c>
      <c r="J5599" s="55">
        <v>39630</v>
      </c>
    </row>
    <row r="5600" spans="1:10" x14ac:dyDescent="0.3">
      <c r="A5600" s="54" t="s">
        <v>2524</v>
      </c>
      <c r="B5600" s="54">
        <v>9464</v>
      </c>
      <c r="C5600" s="56" t="s">
        <v>23</v>
      </c>
      <c r="D5600" s="54" t="s">
        <v>2535</v>
      </c>
      <c r="E5600" s="54">
        <v>3251</v>
      </c>
      <c r="F5600" s="54" t="s">
        <v>2344</v>
      </c>
      <c r="G5600" s="54">
        <v>2757549.2220000001</v>
      </c>
      <c r="H5600" s="54">
        <v>1239702.49</v>
      </c>
      <c r="I5600" s="54" t="s">
        <v>21</v>
      </c>
      <c r="J5600" s="55">
        <v>39630</v>
      </c>
    </row>
    <row r="5601" spans="1:10" x14ac:dyDescent="0.3">
      <c r="A5601" s="54" t="s">
        <v>2524</v>
      </c>
      <c r="B5601" s="54">
        <v>9464</v>
      </c>
      <c r="C5601" s="56" t="s">
        <v>23</v>
      </c>
      <c r="D5601" s="54" t="s">
        <v>2522</v>
      </c>
      <c r="E5601" s="54">
        <v>3256</v>
      </c>
      <c r="F5601" s="54" t="s">
        <v>2344</v>
      </c>
      <c r="G5601" s="54">
        <v>2758407.0720000002</v>
      </c>
      <c r="H5601" s="54">
        <v>1239961.6710000001</v>
      </c>
      <c r="I5601" s="54" t="s">
        <v>21</v>
      </c>
      <c r="J5601" s="55">
        <v>39630</v>
      </c>
    </row>
    <row r="5602" spans="1:10" x14ac:dyDescent="0.3">
      <c r="A5602" s="54" t="s">
        <v>2517</v>
      </c>
      <c r="B5602" s="54">
        <v>9465</v>
      </c>
      <c r="C5602" s="56" t="s">
        <v>23</v>
      </c>
      <c r="D5602" s="54" t="s">
        <v>2512</v>
      </c>
      <c r="E5602" s="54">
        <v>3274</v>
      </c>
      <c r="F5602" s="54" t="s">
        <v>2344</v>
      </c>
      <c r="G5602" s="54">
        <v>2755865.5890000002</v>
      </c>
      <c r="H5602" s="54">
        <v>1233630.074</v>
      </c>
      <c r="I5602" s="54" t="s">
        <v>21</v>
      </c>
      <c r="J5602" s="55">
        <v>39630</v>
      </c>
    </row>
    <row r="5603" spans="1:10" x14ac:dyDescent="0.3">
      <c r="A5603" s="54" t="s">
        <v>2512</v>
      </c>
      <c r="B5603" s="54">
        <v>9466</v>
      </c>
      <c r="C5603" s="56" t="s">
        <v>23</v>
      </c>
      <c r="D5603" s="54" t="s">
        <v>2512</v>
      </c>
      <c r="E5603" s="54">
        <v>3274</v>
      </c>
      <c r="F5603" s="54" t="s">
        <v>2344</v>
      </c>
      <c r="G5603" s="54">
        <v>2756269.9479999999</v>
      </c>
      <c r="H5603" s="54">
        <v>1236684.02</v>
      </c>
      <c r="I5603" s="54" t="s">
        <v>21</v>
      </c>
      <c r="J5603" s="55">
        <v>39630</v>
      </c>
    </row>
    <row r="5604" spans="1:10" x14ac:dyDescent="0.3">
      <c r="A5604" s="54" t="s">
        <v>2516</v>
      </c>
      <c r="B5604" s="54">
        <v>9467</v>
      </c>
      <c r="C5604" s="56" t="s">
        <v>23</v>
      </c>
      <c r="D5604" s="54" t="s">
        <v>2572</v>
      </c>
      <c r="E5604" s="54">
        <v>3112</v>
      </c>
      <c r="F5604" s="54" t="s">
        <v>2571</v>
      </c>
      <c r="G5604" s="54">
        <v>2752463.1669999999</v>
      </c>
      <c r="H5604" s="54">
        <v>1236387.7169999999</v>
      </c>
      <c r="I5604" s="54" t="s">
        <v>21</v>
      </c>
      <c r="J5604" s="55">
        <v>39630</v>
      </c>
    </row>
    <row r="5605" spans="1:10" x14ac:dyDescent="0.3">
      <c r="A5605" s="54" t="s">
        <v>2516</v>
      </c>
      <c r="B5605" s="54">
        <v>9467</v>
      </c>
      <c r="C5605" s="56" t="s">
        <v>23</v>
      </c>
      <c r="D5605" s="54" t="s">
        <v>2512</v>
      </c>
      <c r="E5605" s="54">
        <v>3274</v>
      </c>
      <c r="F5605" s="54" t="s">
        <v>2344</v>
      </c>
      <c r="G5605" s="54">
        <v>2753775.0860000001</v>
      </c>
      <c r="H5605" s="54">
        <v>1235556.6429999999</v>
      </c>
      <c r="I5605" s="54" t="s">
        <v>21</v>
      </c>
      <c r="J5605" s="55">
        <v>39630</v>
      </c>
    </row>
    <row r="5606" spans="1:10" x14ac:dyDescent="0.3">
      <c r="A5606" s="54" t="s">
        <v>2515</v>
      </c>
      <c r="B5606" s="54">
        <v>9468</v>
      </c>
      <c r="C5606" s="56" t="s">
        <v>23</v>
      </c>
      <c r="D5606" s="54" t="s">
        <v>2512</v>
      </c>
      <c r="E5606" s="54">
        <v>3274</v>
      </c>
      <c r="F5606" s="54" t="s">
        <v>2344</v>
      </c>
      <c r="G5606" s="54">
        <v>2750892.4580000001</v>
      </c>
      <c r="H5606" s="54">
        <v>1233712.514</v>
      </c>
      <c r="I5606" s="54" t="s">
        <v>21</v>
      </c>
      <c r="J5606" s="55">
        <v>39630</v>
      </c>
    </row>
    <row r="5607" spans="1:10" x14ac:dyDescent="0.3">
      <c r="A5607" s="54" t="s">
        <v>2514</v>
      </c>
      <c r="B5607" s="54">
        <v>9469</v>
      </c>
      <c r="C5607" s="56" t="s">
        <v>23</v>
      </c>
      <c r="D5607" s="54" t="s">
        <v>2521</v>
      </c>
      <c r="E5607" s="54">
        <v>3271</v>
      </c>
      <c r="F5607" s="54" t="s">
        <v>2344</v>
      </c>
      <c r="G5607" s="54">
        <v>2754922.8930000002</v>
      </c>
      <c r="H5607" s="54">
        <v>1229386.7080000001</v>
      </c>
      <c r="I5607" s="54" t="s">
        <v>21</v>
      </c>
      <c r="J5607" s="55">
        <v>39630</v>
      </c>
    </row>
    <row r="5608" spans="1:10" x14ac:dyDescent="0.3">
      <c r="A5608" s="54" t="s">
        <v>2514</v>
      </c>
      <c r="B5608" s="54">
        <v>9469</v>
      </c>
      <c r="C5608" s="56" t="s">
        <v>23</v>
      </c>
      <c r="D5608" s="54" t="s">
        <v>2518</v>
      </c>
      <c r="E5608" s="54">
        <v>3273</v>
      </c>
      <c r="F5608" s="54" t="s">
        <v>2344</v>
      </c>
      <c r="G5608" s="54">
        <v>2754345.3250000002</v>
      </c>
      <c r="H5608" s="54">
        <v>1229205.6340000001</v>
      </c>
      <c r="I5608" s="54" t="s">
        <v>21</v>
      </c>
      <c r="J5608" s="55">
        <v>39630</v>
      </c>
    </row>
    <row r="5609" spans="1:10" x14ac:dyDescent="0.3">
      <c r="A5609" s="54" t="s">
        <v>2514</v>
      </c>
      <c r="B5609" s="54">
        <v>9469</v>
      </c>
      <c r="C5609" s="56" t="s">
        <v>23</v>
      </c>
      <c r="D5609" s="54" t="s">
        <v>2512</v>
      </c>
      <c r="E5609" s="54">
        <v>3274</v>
      </c>
      <c r="F5609" s="54" t="s">
        <v>2344</v>
      </c>
      <c r="G5609" s="54">
        <v>2755191.804</v>
      </c>
      <c r="H5609" s="54">
        <v>1230618.2690000001</v>
      </c>
      <c r="I5609" s="54" t="s">
        <v>21</v>
      </c>
      <c r="J5609" s="55">
        <v>39630</v>
      </c>
    </row>
    <row r="5610" spans="1:10" x14ac:dyDescent="0.3">
      <c r="A5610" s="54" t="s">
        <v>2511</v>
      </c>
      <c r="B5610" s="54">
        <v>9470</v>
      </c>
      <c r="C5610" s="56" t="s">
        <v>23</v>
      </c>
      <c r="D5610" s="54" t="s">
        <v>2521</v>
      </c>
      <c r="E5610" s="54">
        <v>3271</v>
      </c>
      <c r="F5610" s="54" t="s">
        <v>2344</v>
      </c>
      <c r="G5610" s="54">
        <v>2754443.2379999999</v>
      </c>
      <c r="H5610" s="54">
        <v>1225804.46</v>
      </c>
      <c r="I5610" s="54" t="s">
        <v>21</v>
      </c>
      <c r="J5610" s="55">
        <v>39630</v>
      </c>
    </row>
    <row r="5611" spans="1:10" x14ac:dyDescent="0.3">
      <c r="A5611" s="54" t="s">
        <v>2511</v>
      </c>
      <c r="B5611" s="54">
        <v>9470</v>
      </c>
      <c r="C5611" s="56" t="s">
        <v>23</v>
      </c>
      <c r="D5611" s="54" t="s">
        <v>2518</v>
      </c>
      <c r="E5611" s="54">
        <v>3273</v>
      </c>
      <c r="F5611" s="54" t="s">
        <v>2344</v>
      </c>
      <c r="G5611" s="54">
        <v>2753722.2560000001</v>
      </c>
      <c r="H5611" s="54">
        <v>1226954.5419999999</v>
      </c>
      <c r="I5611" s="54" t="s">
        <v>21</v>
      </c>
      <c r="J5611" s="55">
        <v>39630</v>
      </c>
    </row>
    <row r="5612" spans="1:10" x14ac:dyDescent="0.3">
      <c r="A5612" s="54" t="s">
        <v>2511</v>
      </c>
      <c r="B5612" s="54">
        <v>9470</v>
      </c>
      <c r="C5612" s="56" t="s">
        <v>23</v>
      </c>
      <c r="D5612" s="54" t="s">
        <v>2510</v>
      </c>
      <c r="E5612" s="54">
        <v>3275</v>
      </c>
      <c r="F5612" s="54" t="s">
        <v>2344</v>
      </c>
      <c r="G5612" s="54">
        <v>2752225.173</v>
      </c>
      <c r="H5612" s="54">
        <v>1223647.179</v>
      </c>
      <c r="I5612" s="54" t="s">
        <v>21</v>
      </c>
      <c r="J5612" s="55">
        <v>39630</v>
      </c>
    </row>
    <row r="5613" spans="1:10" x14ac:dyDescent="0.3">
      <c r="A5613" s="54" t="s">
        <v>2520</v>
      </c>
      <c r="B5613" s="54">
        <v>9470</v>
      </c>
      <c r="C5613" s="56" t="s">
        <v>348</v>
      </c>
      <c r="D5613" s="54" t="s">
        <v>2518</v>
      </c>
      <c r="E5613" s="54">
        <v>3273</v>
      </c>
      <c r="F5613" s="54" t="s">
        <v>2344</v>
      </c>
      <c r="G5613" s="54">
        <v>2752983.7319999998</v>
      </c>
      <c r="H5613" s="54">
        <v>1226366.466</v>
      </c>
      <c r="I5613" s="54" t="s">
        <v>21</v>
      </c>
      <c r="J5613" s="55">
        <v>39630</v>
      </c>
    </row>
    <row r="5614" spans="1:10" x14ac:dyDescent="0.3">
      <c r="A5614" s="54" t="s">
        <v>2518</v>
      </c>
      <c r="B5614" s="54">
        <v>9472</v>
      </c>
      <c r="C5614" s="56" t="s">
        <v>23</v>
      </c>
      <c r="D5614" s="54" t="s">
        <v>2518</v>
      </c>
      <c r="E5614" s="54">
        <v>3273</v>
      </c>
      <c r="F5614" s="54" t="s">
        <v>2344</v>
      </c>
      <c r="G5614" s="54">
        <v>2752338.727</v>
      </c>
      <c r="H5614" s="54">
        <v>1227693.189</v>
      </c>
      <c r="I5614" s="54" t="s">
        <v>21</v>
      </c>
      <c r="J5614" s="55">
        <v>39630</v>
      </c>
    </row>
    <row r="5615" spans="1:10" x14ac:dyDescent="0.3">
      <c r="A5615" s="54" t="s">
        <v>2519</v>
      </c>
      <c r="B5615" s="54">
        <v>9472</v>
      </c>
      <c r="C5615" s="56" t="s">
        <v>46</v>
      </c>
      <c r="D5615" s="54" t="s">
        <v>2518</v>
      </c>
      <c r="E5615" s="54">
        <v>3273</v>
      </c>
      <c r="F5615" s="54" t="s">
        <v>2344</v>
      </c>
      <c r="G5615" s="54">
        <v>2746712.72</v>
      </c>
      <c r="H5615" s="54">
        <v>1225549.6969999999</v>
      </c>
      <c r="I5615" s="54" t="s">
        <v>21</v>
      </c>
      <c r="J5615" s="55">
        <v>39630</v>
      </c>
    </row>
    <row r="5616" spans="1:10" x14ac:dyDescent="0.3">
      <c r="A5616" s="54" t="s">
        <v>2513</v>
      </c>
      <c r="B5616" s="54">
        <v>9473</v>
      </c>
      <c r="C5616" s="56" t="s">
        <v>23</v>
      </c>
      <c r="D5616" s="54" t="s">
        <v>2513</v>
      </c>
      <c r="E5616" s="54">
        <v>3272</v>
      </c>
      <c r="F5616" s="54" t="s">
        <v>2344</v>
      </c>
      <c r="G5616" s="54">
        <v>2751543.8110000002</v>
      </c>
      <c r="H5616" s="54">
        <v>1231214.3259999999</v>
      </c>
      <c r="I5616" s="54" t="s">
        <v>21</v>
      </c>
      <c r="J5616" s="55">
        <v>39630</v>
      </c>
    </row>
    <row r="5617" spans="1:10" x14ac:dyDescent="0.3">
      <c r="A5617" s="54" t="s">
        <v>2513</v>
      </c>
      <c r="B5617" s="54">
        <v>9473</v>
      </c>
      <c r="C5617" s="56" t="s">
        <v>23</v>
      </c>
      <c r="D5617" s="54" t="s">
        <v>2512</v>
      </c>
      <c r="E5617" s="54">
        <v>3274</v>
      </c>
      <c r="F5617" s="54" t="s">
        <v>2344</v>
      </c>
      <c r="G5617" s="54">
        <v>2753997.2179999999</v>
      </c>
      <c r="H5617" s="54">
        <v>1231792.821</v>
      </c>
      <c r="I5617" s="54" t="s">
        <v>21</v>
      </c>
      <c r="J5617" s="55">
        <v>39630</v>
      </c>
    </row>
    <row r="5618" spans="1:10" x14ac:dyDescent="0.3">
      <c r="A5618" s="54" t="s">
        <v>2510</v>
      </c>
      <c r="B5618" s="54">
        <v>9475</v>
      </c>
      <c r="C5618" s="56" t="s">
        <v>23</v>
      </c>
      <c r="D5618" s="54" t="s">
        <v>2510</v>
      </c>
      <c r="E5618" s="54">
        <v>3275</v>
      </c>
      <c r="F5618" s="54" t="s">
        <v>2344</v>
      </c>
      <c r="G5618" s="54">
        <v>2752910.58</v>
      </c>
      <c r="H5618" s="54">
        <v>1222181.1740000001</v>
      </c>
      <c r="I5618" s="54" t="s">
        <v>21</v>
      </c>
      <c r="J5618" s="55">
        <v>39630</v>
      </c>
    </row>
    <row r="5619" spans="1:10" x14ac:dyDescent="0.3">
      <c r="A5619" s="54" t="s">
        <v>2508</v>
      </c>
      <c r="B5619" s="54">
        <v>9476</v>
      </c>
      <c r="C5619" s="56" t="s">
        <v>46</v>
      </c>
      <c r="D5619" s="54" t="s">
        <v>2502</v>
      </c>
      <c r="E5619" s="54">
        <v>3276</v>
      </c>
      <c r="F5619" s="54" t="s">
        <v>2344</v>
      </c>
      <c r="G5619" s="54">
        <v>2755623.6310000001</v>
      </c>
      <c r="H5619" s="54">
        <v>1217548.4879999999</v>
      </c>
      <c r="I5619" s="54" t="s">
        <v>21</v>
      </c>
      <c r="J5619" s="55">
        <v>39630</v>
      </c>
    </row>
    <row r="5620" spans="1:10" x14ac:dyDescent="0.3">
      <c r="A5620" s="54" t="s">
        <v>2509</v>
      </c>
      <c r="B5620" s="54">
        <v>9476</v>
      </c>
      <c r="C5620" s="56" t="s">
        <v>23</v>
      </c>
      <c r="D5620" s="54" t="s">
        <v>2510</v>
      </c>
      <c r="E5620" s="54">
        <v>3275</v>
      </c>
      <c r="F5620" s="54" t="s">
        <v>2344</v>
      </c>
      <c r="G5620" s="54">
        <v>2755859.3259999999</v>
      </c>
      <c r="H5620" s="54">
        <v>1219696.1189999999</v>
      </c>
      <c r="I5620" s="54" t="s">
        <v>21</v>
      </c>
      <c r="J5620" s="55">
        <v>39630</v>
      </c>
    </row>
    <row r="5621" spans="1:10" x14ac:dyDescent="0.3">
      <c r="A5621" s="54" t="s">
        <v>2509</v>
      </c>
      <c r="B5621" s="54">
        <v>9476</v>
      </c>
      <c r="C5621" s="56" t="s">
        <v>23</v>
      </c>
      <c r="D5621" s="54" t="s">
        <v>2502</v>
      </c>
      <c r="E5621" s="54">
        <v>3276</v>
      </c>
      <c r="F5621" s="54" t="s">
        <v>2344</v>
      </c>
      <c r="G5621" s="54">
        <v>2756406.2119999998</v>
      </c>
      <c r="H5621" s="54">
        <v>1218245.267</v>
      </c>
      <c r="I5621" s="54" t="s">
        <v>21</v>
      </c>
      <c r="J5621" s="55">
        <v>39630</v>
      </c>
    </row>
    <row r="5622" spans="1:10" x14ac:dyDescent="0.3">
      <c r="A5622" s="54" t="s">
        <v>2507</v>
      </c>
      <c r="B5622" s="54">
        <v>9477</v>
      </c>
      <c r="C5622" s="56" t="s">
        <v>23</v>
      </c>
      <c r="D5622" s="54" t="s">
        <v>2502</v>
      </c>
      <c r="E5622" s="54">
        <v>3276</v>
      </c>
      <c r="F5622" s="54" t="s">
        <v>2344</v>
      </c>
      <c r="G5622" s="54">
        <v>2755615.8339999998</v>
      </c>
      <c r="H5622" s="54">
        <v>1215853.0190000001</v>
      </c>
      <c r="I5622" s="54" t="s">
        <v>21</v>
      </c>
      <c r="J5622" s="55">
        <v>39630</v>
      </c>
    </row>
    <row r="5623" spans="1:10" x14ac:dyDescent="0.3">
      <c r="A5623" s="54" t="s">
        <v>2506</v>
      </c>
      <c r="B5623" s="54">
        <v>9478</v>
      </c>
      <c r="C5623" s="56" t="s">
        <v>23</v>
      </c>
      <c r="D5623" s="54" t="s">
        <v>2502</v>
      </c>
      <c r="E5623" s="54">
        <v>3276</v>
      </c>
      <c r="F5623" s="54" t="s">
        <v>2344</v>
      </c>
      <c r="G5623" s="54">
        <v>2751337.7209999999</v>
      </c>
      <c r="H5623" s="54">
        <v>1217355.986</v>
      </c>
      <c r="I5623" s="54" t="s">
        <v>21</v>
      </c>
      <c r="J5623" s="55">
        <v>39630</v>
      </c>
    </row>
    <row r="5624" spans="1:10" x14ac:dyDescent="0.3">
      <c r="A5624" s="54" t="s">
        <v>2503</v>
      </c>
      <c r="B5624" s="54">
        <v>9479</v>
      </c>
      <c r="C5624" s="56" t="s">
        <v>46</v>
      </c>
      <c r="D5624" s="54" t="s">
        <v>2502</v>
      </c>
      <c r="E5624" s="54">
        <v>3276</v>
      </c>
      <c r="F5624" s="54" t="s">
        <v>2344</v>
      </c>
      <c r="G5624" s="54">
        <v>2755434.39</v>
      </c>
      <c r="H5624" s="54">
        <v>1218219.4369999999</v>
      </c>
      <c r="I5624" s="54" t="s">
        <v>21</v>
      </c>
      <c r="J5624" s="55">
        <v>39630</v>
      </c>
    </row>
    <row r="5625" spans="1:10" x14ac:dyDescent="0.3">
      <c r="A5625" s="54" t="s">
        <v>2504</v>
      </c>
      <c r="B5625" s="54">
        <v>9479</v>
      </c>
      <c r="C5625" s="56" t="s">
        <v>54</v>
      </c>
      <c r="D5625" s="54" t="s">
        <v>2502</v>
      </c>
      <c r="E5625" s="54">
        <v>3276</v>
      </c>
      <c r="F5625" s="54" t="s">
        <v>2344</v>
      </c>
      <c r="G5625" s="54">
        <v>2754712.5040000002</v>
      </c>
      <c r="H5625" s="54">
        <v>1217479.6189999999</v>
      </c>
      <c r="I5625" s="54" t="s">
        <v>21</v>
      </c>
      <c r="J5625" s="55">
        <v>39630</v>
      </c>
    </row>
    <row r="5626" spans="1:10" x14ac:dyDescent="0.3">
      <c r="A5626" s="54" t="s">
        <v>2505</v>
      </c>
      <c r="B5626" s="54">
        <v>9479</v>
      </c>
      <c r="C5626" s="56" t="s">
        <v>23</v>
      </c>
      <c r="D5626" s="54" t="s">
        <v>2502</v>
      </c>
      <c r="E5626" s="54">
        <v>3276</v>
      </c>
      <c r="F5626" s="54" t="s">
        <v>2344</v>
      </c>
      <c r="G5626" s="54">
        <v>2753303.34</v>
      </c>
      <c r="H5626" s="54">
        <v>1218784.9709999999</v>
      </c>
      <c r="I5626" s="54" t="s">
        <v>21</v>
      </c>
      <c r="J5626" s="55">
        <v>39630</v>
      </c>
    </row>
    <row r="5627" spans="1:10" x14ac:dyDescent="0.3">
      <c r="A5627" s="54" t="s">
        <v>27</v>
      </c>
      <c r="B5627" s="54">
        <v>9485</v>
      </c>
      <c r="C5627" s="56" t="s">
        <v>23</v>
      </c>
      <c r="D5627" s="54" t="s">
        <v>31</v>
      </c>
      <c r="E5627" s="54">
        <v>7007</v>
      </c>
      <c r="G5627" s="54">
        <v>2759321.0109999999</v>
      </c>
      <c r="H5627" s="54">
        <v>1229683.2220000001</v>
      </c>
      <c r="I5627" s="54" t="s">
        <v>21</v>
      </c>
      <c r="J5627" s="55">
        <v>39630</v>
      </c>
    </row>
    <row r="5628" spans="1:10" x14ac:dyDescent="0.3">
      <c r="A5628" s="54" t="s">
        <v>27</v>
      </c>
      <c r="B5628" s="54">
        <v>9485</v>
      </c>
      <c r="C5628" s="56" t="s">
        <v>23</v>
      </c>
      <c r="D5628" s="54" t="s">
        <v>25</v>
      </c>
      <c r="E5628" s="54">
        <v>7009</v>
      </c>
      <c r="G5628" s="54">
        <v>2759978.27</v>
      </c>
      <c r="H5628" s="54">
        <v>1229651.1259999999</v>
      </c>
      <c r="I5628" s="54" t="s">
        <v>21</v>
      </c>
      <c r="J5628" s="55">
        <v>39630</v>
      </c>
    </row>
    <row r="5629" spans="1:10" x14ac:dyDescent="0.3">
      <c r="A5629" s="54" t="s">
        <v>30</v>
      </c>
      <c r="B5629" s="54">
        <v>9486</v>
      </c>
      <c r="C5629" s="56" t="s">
        <v>23</v>
      </c>
      <c r="D5629" s="54" t="s">
        <v>28</v>
      </c>
      <c r="E5629" s="54">
        <v>7008</v>
      </c>
      <c r="G5629" s="54">
        <v>2760833.5619999999</v>
      </c>
      <c r="H5629" s="54">
        <v>1231528.4909999999</v>
      </c>
      <c r="I5629" s="54" t="s">
        <v>21</v>
      </c>
      <c r="J5629" s="55">
        <v>39630</v>
      </c>
    </row>
    <row r="5630" spans="1:10" x14ac:dyDescent="0.3">
      <c r="A5630" s="54" t="s">
        <v>26</v>
      </c>
      <c r="B5630" s="54">
        <v>9487</v>
      </c>
      <c r="C5630" s="56" t="s">
        <v>23</v>
      </c>
      <c r="D5630" s="54" t="s">
        <v>37</v>
      </c>
      <c r="E5630" s="54">
        <v>7001</v>
      </c>
      <c r="G5630" s="54">
        <v>2756856.16</v>
      </c>
      <c r="H5630" s="54">
        <v>1228966.193</v>
      </c>
      <c r="I5630" s="54" t="s">
        <v>21</v>
      </c>
      <c r="J5630" s="55">
        <v>39630</v>
      </c>
    </row>
    <row r="5631" spans="1:10" x14ac:dyDescent="0.3">
      <c r="A5631" s="54" t="s">
        <v>26</v>
      </c>
      <c r="B5631" s="54">
        <v>9487</v>
      </c>
      <c r="C5631" s="56" t="s">
        <v>23</v>
      </c>
      <c r="D5631" s="54" t="s">
        <v>31</v>
      </c>
      <c r="E5631" s="54">
        <v>7007</v>
      </c>
      <c r="G5631" s="54">
        <v>2756433.2930000001</v>
      </c>
      <c r="H5631" s="54">
        <v>1229376.9410000001</v>
      </c>
      <c r="I5631" s="54" t="s">
        <v>21</v>
      </c>
      <c r="J5631" s="55">
        <v>39630</v>
      </c>
    </row>
    <row r="5632" spans="1:10" x14ac:dyDescent="0.3">
      <c r="A5632" s="54" t="s">
        <v>26</v>
      </c>
      <c r="B5632" s="54">
        <v>9487</v>
      </c>
      <c r="C5632" s="56" t="s">
        <v>23</v>
      </c>
      <c r="D5632" s="54" t="s">
        <v>25</v>
      </c>
      <c r="E5632" s="54">
        <v>7009</v>
      </c>
      <c r="G5632" s="54">
        <v>2757125.67</v>
      </c>
      <c r="H5632" s="54">
        <v>1232514.3640000001</v>
      </c>
      <c r="I5632" s="54" t="s">
        <v>21</v>
      </c>
      <c r="J5632" s="55">
        <v>39630</v>
      </c>
    </row>
    <row r="5633" spans="1:10" x14ac:dyDescent="0.3">
      <c r="A5633" s="54" t="s">
        <v>22</v>
      </c>
      <c r="B5633" s="54">
        <v>9488</v>
      </c>
      <c r="C5633" s="56" t="s">
        <v>23</v>
      </c>
      <c r="D5633" s="54" t="s">
        <v>22</v>
      </c>
      <c r="E5633" s="54">
        <v>7011</v>
      </c>
      <c r="G5633" s="54">
        <v>2759708.2820000001</v>
      </c>
      <c r="H5633" s="54">
        <v>1233349.8149999999</v>
      </c>
      <c r="I5633" s="54" t="s">
        <v>21</v>
      </c>
      <c r="J5633" s="55">
        <v>39630</v>
      </c>
    </row>
    <row r="5634" spans="1:10" x14ac:dyDescent="0.3">
      <c r="A5634" s="54" t="s">
        <v>37</v>
      </c>
      <c r="B5634" s="54">
        <v>9490</v>
      </c>
      <c r="C5634" s="56" t="s">
        <v>23</v>
      </c>
      <c r="D5634" s="54" t="s">
        <v>37</v>
      </c>
      <c r="E5634" s="54">
        <v>7001</v>
      </c>
      <c r="G5634" s="54">
        <v>2758285.1269999999</v>
      </c>
      <c r="H5634" s="54">
        <v>1223446.7849999999</v>
      </c>
      <c r="I5634" s="54" t="s">
        <v>21</v>
      </c>
      <c r="J5634" s="55">
        <v>39630</v>
      </c>
    </row>
    <row r="5635" spans="1:10" x14ac:dyDescent="0.3">
      <c r="A5635" s="54" t="s">
        <v>24</v>
      </c>
      <c r="B5635" s="54">
        <v>9491</v>
      </c>
      <c r="C5635" s="56" t="s">
        <v>23</v>
      </c>
      <c r="D5635" s="54" t="s">
        <v>24</v>
      </c>
      <c r="E5635" s="54">
        <v>7010</v>
      </c>
      <c r="G5635" s="54">
        <v>2758648.719</v>
      </c>
      <c r="H5635" s="54">
        <v>1235172.3189999999</v>
      </c>
      <c r="I5635" s="54" t="s">
        <v>21</v>
      </c>
      <c r="J5635" s="55">
        <v>39630</v>
      </c>
    </row>
    <row r="5636" spans="1:10" x14ac:dyDescent="0.3">
      <c r="A5636" s="54" t="s">
        <v>31</v>
      </c>
      <c r="B5636" s="54">
        <v>9492</v>
      </c>
      <c r="C5636" s="56" t="s">
        <v>23</v>
      </c>
      <c r="D5636" s="54" t="s">
        <v>31</v>
      </c>
      <c r="E5636" s="54">
        <v>7007</v>
      </c>
      <c r="G5636" s="54">
        <v>2757843.0970000001</v>
      </c>
      <c r="H5636" s="54">
        <v>1230769.4280000001</v>
      </c>
      <c r="I5636" s="54" t="s">
        <v>21</v>
      </c>
      <c r="J5636" s="55">
        <v>39630</v>
      </c>
    </row>
    <row r="5637" spans="1:10" x14ac:dyDescent="0.3">
      <c r="A5637" s="54" t="s">
        <v>29</v>
      </c>
      <c r="B5637" s="54">
        <v>9493</v>
      </c>
      <c r="C5637" s="56" t="s">
        <v>23</v>
      </c>
      <c r="D5637" s="54" t="s">
        <v>31</v>
      </c>
      <c r="E5637" s="54">
        <v>7007</v>
      </c>
      <c r="G5637" s="54">
        <v>2759184.8840000001</v>
      </c>
      <c r="H5637" s="54">
        <v>1232638.702</v>
      </c>
      <c r="I5637" s="54" t="s">
        <v>21</v>
      </c>
      <c r="J5637" s="55">
        <v>39630</v>
      </c>
    </row>
    <row r="5638" spans="1:10" x14ac:dyDescent="0.3">
      <c r="A5638" s="54" t="s">
        <v>29</v>
      </c>
      <c r="B5638" s="54">
        <v>9493</v>
      </c>
      <c r="C5638" s="56" t="s">
        <v>23</v>
      </c>
      <c r="D5638" s="54" t="s">
        <v>28</v>
      </c>
      <c r="E5638" s="54">
        <v>7008</v>
      </c>
      <c r="G5638" s="54">
        <v>2759637.82</v>
      </c>
      <c r="H5638" s="54">
        <v>1231945.121</v>
      </c>
      <c r="I5638" s="54" t="s">
        <v>21</v>
      </c>
      <c r="J5638" s="55">
        <v>39630</v>
      </c>
    </row>
    <row r="5639" spans="1:10" x14ac:dyDescent="0.3">
      <c r="A5639" s="54" t="s">
        <v>33</v>
      </c>
      <c r="B5639" s="54">
        <v>9494</v>
      </c>
      <c r="C5639" s="56" t="s">
        <v>23</v>
      </c>
      <c r="D5639" s="54" t="s">
        <v>37</v>
      </c>
      <c r="E5639" s="54">
        <v>7001</v>
      </c>
      <c r="G5639" s="54">
        <v>2758128.3319999999</v>
      </c>
      <c r="H5639" s="54">
        <v>1226948.3470000001</v>
      </c>
      <c r="I5639" s="54" t="s">
        <v>21</v>
      </c>
      <c r="J5639" s="55">
        <v>39630</v>
      </c>
    </row>
    <row r="5640" spans="1:10" x14ac:dyDescent="0.3">
      <c r="A5640" s="54" t="s">
        <v>33</v>
      </c>
      <c r="B5640" s="54">
        <v>9494</v>
      </c>
      <c r="C5640" s="56" t="s">
        <v>23</v>
      </c>
      <c r="D5640" s="54" t="s">
        <v>33</v>
      </c>
      <c r="E5640" s="54">
        <v>7005</v>
      </c>
      <c r="G5640" s="54">
        <v>2756712.8849999998</v>
      </c>
      <c r="H5640" s="54">
        <v>1226948.9410000001</v>
      </c>
      <c r="I5640" s="54" t="s">
        <v>21</v>
      </c>
      <c r="J5640" s="55">
        <v>39630</v>
      </c>
    </row>
    <row r="5641" spans="1:10" x14ac:dyDescent="0.3">
      <c r="A5641" s="54" t="s">
        <v>36</v>
      </c>
      <c r="B5641" s="54">
        <v>9495</v>
      </c>
      <c r="C5641" s="56" t="s">
        <v>23</v>
      </c>
      <c r="D5641" s="54" t="s">
        <v>36</v>
      </c>
      <c r="E5641" s="54">
        <v>7002</v>
      </c>
      <c r="G5641" s="54">
        <v>2760435.6770000001</v>
      </c>
      <c r="H5641" s="54">
        <v>1216637.023</v>
      </c>
      <c r="I5641" s="54" t="s">
        <v>21</v>
      </c>
      <c r="J5641" s="55">
        <v>39630</v>
      </c>
    </row>
    <row r="5642" spans="1:10" x14ac:dyDescent="0.3">
      <c r="A5642" s="54" t="s">
        <v>35</v>
      </c>
      <c r="B5642" s="54">
        <v>9496</v>
      </c>
      <c r="C5642" s="56" t="s">
        <v>23</v>
      </c>
      <c r="D5642" s="54" t="s">
        <v>35</v>
      </c>
      <c r="E5642" s="54">
        <v>7003</v>
      </c>
      <c r="G5642" s="54">
        <v>2757162.4139999999</v>
      </c>
      <c r="H5642" s="54">
        <v>1214954.8189999999</v>
      </c>
      <c r="I5642" s="54" t="s">
        <v>21</v>
      </c>
      <c r="J5642" s="55">
        <v>39630</v>
      </c>
    </row>
    <row r="5643" spans="1:10" x14ac:dyDescent="0.3">
      <c r="A5643" s="54" t="s">
        <v>34</v>
      </c>
      <c r="B5643" s="54">
        <v>9497</v>
      </c>
      <c r="C5643" s="56" t="s">
        <v>23</v>
      </c>
      <c r="D5643" s="54" t="s">
        <v>37</v>
      </c>
      <c r="E5643" s="54">
        <v>7001</v>
      </c>
      <c r="G5643" s="54">
        <v>2763929.0759999999</v>
      </c>
      <c r="H5643" s="54">
        <v>1218709.4650000001</v>
      </c>
      <c r="I5643" s="54" t="s">
        <v>21</v>
      </c>
      <c r="J5643" s="55">
        <v>39630</v>
      </c>
    </row>
    <row r="5644" spans="1:10" x14ac:dyDescent="0.3">
      <c r="A5644" s="54" t="s">
        <v>34</v>
      </c>
      <c r="B5644" s="54">
        <v>9497</v>
      </c>
      <c r="C5644" s="56" t="s">
        <v>23</v>
      </c>
      <c r="D5644" s="54" t="s">
        <v>34</v>
      </c>
      <c r="E5644" s="54">
        <v>7004</v>
      </c>
      <c r="G5644" s="54">
        <v>2762729.216</v>
      </c>
      <c r="H5644" s="54">
        <v>1220447.4979999999</v>
      </c>
      <c r="I5644" s="54" t="s">
        <v>21</v>
      </c>
      <c r="J5644" s="55">
        <v>39630</v>
      </c>
    </row>
    <row r="5645" spans="1:10" x14ac:dyDescent="0.3">
      <c r="A5645" s="54" t="s">
        <v>34</v>
      </c>
      <c r="B5645" s="54">
        <v>9497</v>
      </c>
      <c r="C5645" s="56" t="s">
        <v>23</v>
      </c>
      <c r="D5645" s="54" t="s">
        <v>33</v>
      </c>
      <c r="E5645" s="54">
        <v>7005</v>
      </c>
      <c r="G5645" s="54">
        <v>2763406.6009999998</v>
      </c>
      <c r="H5645" s="54">
        <v>1221948.682</v>
      </c>
      <c r="I5645" s="54" t="s">
        <v>21</v>
      </c>
      <c r="J5645" s="55">
        <v>39630</v>
      </c>
    </row>
    <row r="5646" spans="1:10" x14ac:dyDescent="0.3">
      <c r="A5646" s="54" t="s">
        <v>32</v>
      </c>
      <c r="B5646" s="54">
        <v>9498</v>
      </c>
      <c r="C5646" s="56" t="s">
        <v>23</v>
      </c>
      <c r="D5646" s="54" t="s">
        <v>32</v>
      </c>
      <c r="E5646" s="54">
        <v>7006</v>
      </c>
      <c r="G5646" s="54">
        <v>2760582.1579999998</v>
      </c>
      <c r="H5646" s="54">
        <v>1227854.692</v>
      </c>
      <c r="I5646" s="54" t="s">
        <v>21</v>
      </c>
      <c r="J5646" s="55">
        <v>39630</v>
      </c>
    </row>
    <row r="5647" spans="1:10" x14ac:dyDescent="0.3">
      <c r="A5647" s="54" t="s">
        <v>1568</v>
      </c>
      <c r="B5647" s="54">
        <v>9500</v>
      </c>
      <c r="C5647" s="56" t="s">
        <v>23</v>
      </c>
      <c r="D5647" s="54" t="s">
        <v>2417</v>
      </c>
      <c r="E5647" s="54">
        <v>3392</v>
      </c>
      <c r="F5647" s="54" t="s">
        <v>2344</v>
      </c>
      <c r="G5647" s="54">
        <v>2721830.889</v>
      </c>
      <c r="H5647" s="54">
        <v>1255686.3859999999</v>
      </c>
      <c r="I5647" s="54" t="s">
        <v>21</v>
      </c>
      <c r="J5647" s="55">
        <v>39630</v>
      </c>
    </row>
    <row r="5648" spans="1:10" x14ac:dyDescent="0.3">
      <c r="A5648" s="54" t="s">
        <v>1568</v>
      </c>
      <c r="B5648" s="54">
        <v>9500</v>
      </c>
      <c r="C5648" s="56" t="s">
        <v>23</v>
      </c>
      <c r="D5648" s="54" t="s">
        <v>2364</v>
      </c>
      <c r="E5648" s="54">
        <v>3426</v>
      </c>
      <c r="F5648" s="54" t="s">
        <v>2344</v>
      </c>
      <c r="G5648" s="54">
        <v>2723236.2889999999</v>
      </c>
      <c r="H5648" s="54">
        <v>1258652.5430000001</v>
      </c>
      <c r="I5648" s="54" t="s">
        <v>21</v>
      </c>
      <c r="J5648" s="55">
        <v>39630</v>
      </c>
    </row>
    <row r="5649" spans="1:10" x14ac:dyDescent="0.3">
      <c r="A5649" s="54" t="s">
        <v>1568</v>
      </c>
      <c r="B5649" s="54">
        <v>9500</v>
      </c>
      <c r="C5649" s="56" t="s">
        <v>23</v>
      </c>
      <c r="D5649" s="54" t="s">
        <v>2360</v>
      </c>
      <c r="E5649" s="54">
        <v>3427</v>
      </c>
      <c r="F5649" s="54" t="s">
        <v>2344</v>
      </c>
      <c r="G5649" s="54">
        <v>2721455.83</v>
      </c>
      <c r="H5649" s="54">
        <v>1258179.7120000001</v>
      </c>
      <c r="I5649" s="54" t="s">
        <v>21</v>
      </c>
      <c r="J5649" s="55">
        <v>39630</v>
      </c>
    </row>
    <row r="5650" spans="1:10" x14ac:dyDescent="0.3">
      <c r="A5650" s="54" t="s">
        <v>1568</v>
      </c>
      <c r="B5650" s="54">
        <v>9500</v>
      </c>
      <c r="C5650" s="56" t="s">
        <v>23</v>
      </c>
      <c r="D5650" s="54" t="s">
        <v>1565</v>
      </c>
      <c r="E5650" s="54">
        <v>4746</v>
      </c>
      <c r="F5650" s="54" t="s">
        <v>1484</v>
      </c>
      <c r="G5650" s="54">
        <v>2719588.72</v>
      </c>
      <c r="H5650" s="54">
        <v>1258465.0789999999</v>
      </c>
      <c r="I5650" s="54" t="s">
        <v>21</v>
      </c>
      <c r="J5650" s="55">
        <v>39630</v>
      </c>
    </row>
    <row r="5651" spans="1:10" x14ac:dyDescent="0.3">
      <c r="A5651" s="54" t="s">
        <v>1580</v>
      </c>
      <c r="B5651" s="54">
        <v>9502</v>
      </c>
      <c r="C5651" s="56" t="s">
        <v>23</v>
      </c>
      <c r="D5651" s="54" t="s">
        <v>1580</v>
      </c>
      <c r="E5651" s="54">
        <v>4723</v>
      </c>
      <c r="F5651" s="54" t="s">
        <v>1484</v>
      </c>
      <c r="G5651" s="54">
        <v>2722865.483</v>
      </c>
      <c r="H5651" s="54">
        <v>1262753.821</v>
      </c>
      <c r="I5651" s="54" t="s">
        <v>21</v>
      </c>
      <c r="J5651" s="55">
        <v>39630</v>
      </c>
    </row>
    <row r="5652" spans="1:10" x14ac:dyDescent="0.3">
      <c r="A5652" s="54" t="s">
        <v>1505</v>
      </c>
      <c r="B5652" s="54">
        <v>9503</v>
      </c>
      <c r="C5652" s="56" t="s">
        <v>46</v>
      </c>
      <c r="D5652" s="54" t="s">
        <v>1497</v>
      </c>
      <c r="E5652" s="54">
        <v>4921</v>
      </c>
      <c r="F5652" s="54" t="s">
        <v>1484</v>
      </c>
      <c r="G5652" s="54">
        <v>2724914.6269999999</v>
      </c>
      <c r="H5652" s="54">
        <v>1264144.551</v>
      </c>
      <c r="I5652" s="54" t="s">
        <v>21</v>
      </c>
      <c r="J5652" s="55">
        <v>39630</v>
      </c>
    </row>
    <row r="5653" spans="1:10" x14ac:dyDescent="0.3">
      <c r="A5653" s="54" t="s">
        <v>1506</v>
      </c>
      <c r="B5653" s="54">
        <v>9503</v>
      </c>
      <c r="C5653" s="56" t="s">
        <v>23</v>
      </c>
      <c r="D5653" s="54" t="s">
        <v>1497</v>
      </c>
      <c r="E5653" s="54">
        <v>4921</v>
      </c>
      <c r="F5653" s="54" t="s">
        <v>1484</v>
      </c>
      <c r="G5653" s="54">
        <v>2724436.6170000001</v>
      </c>
      <c r="H5653" s="54">
        <v>1264795.1810000001</v>
      </c>
      <c r="I5653" s="54" t="s">
        <v>21</v>
      </c>
      <c r="J5653" s="55">
        <v>39630</v>
      </c>
    </row>
    <row r="5654" spans="1:10" x14ac:dyDescent="0.3">
      <c r="A5654" s="54" t="s">
        <v>1504</v>
      </c>
      <c r="B5654" s="54">
        <v>9504</v>
      </c>
      <c r="C5654" s="56" t="s">
        <v>23</v>
      </c>
      <c r="D5654" s="54" t="s">
        <v>1497</v>
      </c>
      <c r="E5654" s="54">
        <v>4921</v>
      </c>
      <c r="F5654" s="54" t="s">
        <v>1484</v>
      </c>
      <c r="G5654" s="54">
        <v>2724517.9109999998</v>
      </c>
      <c r="H5654" s="54">
        <v>1266224.2520000001</v>
      </c>
      <c r="I5654" s="54" t="s">
        <v>21</v>
      </c>
      <c r="J5654" s="55">
        <v>39630</v>
      </c>
    </row>
    <row r="5655" spans="1:10" x14ac:dyDescent="0.3">
      <c r="A5655" s="54" t="s">
        <v>1570</v>
      </c>
      <c r="B5655" s="54">
        <v>9506</v>
      </c>
      <c r="C5655" s="56" t="s">
        <v>23</v>
      </c>
      <c r="D5655" s="54" t="s">
        <v>1570</v>
      </c>
      <c r="E5655" s="54">
        <v>4741</v>
      </c>
      <c r="F5655" s="54" t="s">
        <v>1484</v>
      </c>
      <c r="G5655" s="54">
        <v>2717354.5060000001</v>
      </c>
      <c r="H5655" s="54">
        <v>1263752.9920000001</v>
      </c>
      <c r="I5655" s="54" t="s">
        <v>21</v>
      </c>
      <c r="J5655" s="55">
        <v>39630</v>
      </c>
    </row>
    <row r="5656" spans="1:10" x14ac:dyDescent="0.3">
      <c r="A5656" s="54" t="s">
        <v>1632</v>
      </c>
      <c r="B5656" s="54">
        <v>9507</v>
      </c>
      <c r="C5656" s="56" t="s">
        <v>23</v>
      </c>
      <c r="D5656" s="54" t="s">
        <v>1632</v>
      </c>
      <c r="E5656" s="54">
        <v>4606</v>
      </c>
      <c r="F5656" s="54" t="s">
        <v>1484</v>
      </c>
      <c r="G5656" s="54">
        <v>2714614.4380000001</v>
      </c>
      <c r="H5656" s="54">
        <v>1264922.591</v>
      </c>
      <c r="I5656" s="54" t="s">
        <v>21</v>
      </c>
      <c r="J5656" s="55">
        <v>39630</v>
      </c>
    </row>
    <row r="5657" spans="1:10" x14ac:dyDescent="0.3">
      <c r="A5657" s="54" t="s">
        <v>1571</v>
      </c>
      <c r="B5657" s="54">
        <v>9508</v>
      </c>
      <c r="C5657" s="56" t="s">
        <v>23</v>
      </c>
      <c r="D5657" s="54" t="s">
        <v>1570</v>
      </c>
      <c r="E5657" s="54">
        <v>4741</v>
      </c>
      <c r="F5657" s="54" t="s">
        <v>1484</v>
      </c>
      <c r="G5657" s="54">
        <v>2716307.8560000001</v>
      </c>
      <c r="H5657" s="54">
        <v>1264796.466</v>
      </c>
      <c r="I5657" s="54" t="s">
        <v>21</v>
      </c>
      <c r="J5657" s="55">
        <v>39630</v>
      </c>
    </row>
    <row r="5658" spans="1:10" x14ac:dyDescent="0.3">
      <c r="A5658" s="54" t="s">
        <v>2363</v>
      </c>
      <c r="B5658" s="54">
        <v>9512</v>
      </c>
      <c r="C5658" s="56" t="s">
        <v>23</v>
      </c>
      <c r="D5658" s="54" t="s">
        <v>2360</v>
      </c>
      <c r="E5658" s="54">
        <v>3427</v>
      </c>
      <c r="F5658" s="54" t="s">
        <v>2344</v>
      </c>
      <c r="G5658" s="54">
        <v>2723116.699</v>
      </c>
      <c r="H5658" s="54">
        <v>1260283.077</v>
      </c>
      <c r="I5658" s="54" t="s">
        <v>21</v>
      </c>
      <c r="J5658" s="55">
        <v>39630</v>
      </c>
    </row>
    <row r="5659" spans="1:10" x14ac:dyDescent="0.3">
      <c r="A5659" s="54" t="s">
        <v>1548</v>
      </c>
      <c r="B5659" s="54">
        <v>9514</v>
      </c>
      <c r="C5659" s="56" t="s">
        <v>23</v>
      </c>
      <c r="D5659" s="54" t="s">
        <v>2360</v>
      </c>
      <c r="E5659" s="54">
        <v>3427</v>
      </c>
      <c r="F5659" s="54" t="s">
        <v>2344</v>
      </c>
      <c r="G5659" s="54">
        <v>2724312.7859999998</v>
      </c>
      <c r="H5659" s="54">
        <v>1260581.564</v>
      </c>
      <c r="I5659" s="54" t="s">
        <v>21</v>
      </c>
      <c r="J5659" s="55">
        <v>39630</v>
      </c>
    </row>
    <row r="5660" spans="1:10" x14ac:dyDescent="0.3">
      <c r="A5660" s="54" t="s">
        <v>1548</v>
      </c>
      <c r="B5660" s="54">
        <v>9514</v>
      </c>
      <c r="C5660" s="56" t="s">
        <v>23</v>
      </c>
      <c r="D5660" s="54" t="s">
        <v>1548</v>
      </c>
      <c r="E5660" s="54">
        <v>4791</v>
      </c>
      <c r="F5660" s="54" t="s">
        <v>1484</v>
      </c>
      <c r="G5660" s="54">
        <v>2725846.1320000002</v>
      </c>
      <c r="H5660" s="54">
        <v>1262193.568</v>
      </c>
      <c r="I5660" s="54" t="s">
        <v>21</v>
      </c>
      <c r="J5660" s="55">
        <v>39630</v>
      </c>
    </row>
    <row r="5661" spans="1:10" x14ac:dyDescent="0.3">
      <c r="A5661" s="54" t="s">
        <v>1549</v>
      </c>
      <c r="B5661" s="54">
        <v>9515</v>
      </c>
      <c r="C5661" s="56" t="s">
        <v>23</v>
      </c>
      <c r="D5661" s="54" t="s">
        <v>2364</v>
      </c>
      <c r="E5661" s="54">
        <v>3426</v>
      </c>
      <c r="F5661" s="54" t="s">
        <v>2344</v>
      </c>
      <c r="G5661" s="54">
        <v>2726442.4180000001</v>
      </c>
      <c r="H5661" s="54">
        <v>1260115.483</v>
      </c>
      <c r="I5661" s="54" t="s">
        <v>21</v>
      </c>
      <c r="J5661" s="55">
        <v>39630</v>
      </c>
    </row>
    <row r="5662" spans="1:10" x14ac:dyDescent="0.3">
      <c r="A5662" s="54" t="s">
        <v>1549</v>
      </c>
      <c r="B5662" s="54">
        <v>9515</v>
      </c>
      <c r="C5662" s="56" t="s">
        <v>23</v>
      </c>
      <c r="D5662" s="54" t="s">
        <v>1548</v>
      </c>
      <c r="E5662" s="54">
        <v>4791</v>
      </c>
      <c r="F5662" s="54" t="s">
        <v>1484</v>
      </c>
      <c r="G5662" s="54">
        <v>2728080.307</v>
      </c>
      <c r="H5662" s="54">
        <v>1261535.7180000001</v>
      </c>
      <c r="I5662" s="54" t="s">
        <v>21</v>
      </c>
      <c r="J5662" s="55">
        <v>39630</v>
      </c>
    </row>
    <row r="5663" spans="1:10" x14ac:dyDescent="0.3">
      <c r="A5663" s="54" t="s">
        <v>1503</v>
      </c>
      <c r="B5663" s="54">
        <v>9517</v>
      </c>
      <c r="C5663" s="56" t="s">
        <v>23</v>
      </c>
      <c r="D5663" s="54" t="s">
        <v>1497</v>
      </c>
      <c r="E5663" s="54">
        <v>4921</v>
      </c>
      <c r="F5663" s="54" t="s">
        <v>1484</v>
      </c>
      <c r="G5663" s="54">
        <v>2726525.9449999998</v>
      </c>
      <c r="H5663" s="54">
        <v>1266425.726</v>
      </c>
      <c r="I5663" s="54" t="s">
        <v>21</v>
      </c>
      <c r="J5663" s="55">
        <v>39630</v>
      </c>
    </row>
    <row r="5664" spans="1:10" x14ac:dyDescent="0.3">
      <c r="A5664" s="54" t="s">
        <v>2365</v>
      </c>
      <c r="B5664" s="54">
        <v>9523</v>
      </c>
      <c r="C5664" s="56" t="s">
        <v>23</v>
      </c>
      <c r="D5664" s="54" t="s">
        <v>2364</v>
      </c>
      <c r="E5664" s="54">
        <v>3426</v>
      </c>
      <c r="F5664" s="54" t="s">
        <v>2344</v>
      </c>
      <c r="G5664" s="54">
        <v>2724698.5010000002</v>
      </c>
      <c r="H5664" s="54">
        <v>1258524.7479999999</v>
      </c>
      <c r="I5664" s="54" t="s">
        <v>21</v>
      </c>
      <c r="J5664" s="55">
        <v>39630</v>
      </c>
    </row>
    <row r="5665" spans="1:10" x14ac:dyDescent="0.3">
      <c r="A5665" s="54" t="s">
        <v>2362</v>
      </c>
      <c r="B5665" s="54">
        <v>9524</v>
      </c>
      <c r="C5665" s="56" t="s">
        <v>23</v>
      </c>
      <c r="D5665" s="54" t="s">
        <v>2371</v>
      </c>
      <c r="E5665" s="54">
        <v>3423</v>
      </c>
      <c r="F5665" s="54" t="s">
        <v>2344</v>
      </c>
      <c r="G5665" s="54">
        <v>2726855.6540000001</v>
      </c>
      <c r="H5665" s="54">
        <v>1258551.074</v>
      </c>
      <c r="I5665" s="54" t="s">
        <v>21</v>
      </c>
      <c r="J5665" s="55">
        <v>39630</v>
      </c>
    </row>
    <row r="5666" spans="1:10" x14ac:dyDescent="0.3">
      <c r="A5666" s="54" t="s">
        <v>2362</v>
      </c>
      <c r="B5666" s="54">
        <v>9524</v>
      </c>
      <c r="C5666" s="56" t="s">
        <v>23</v>
      </c>
      <c r="D5666" s="54" t="s">
        <v>2364</v>
      </c>
      <c r="E5666" s="54">
        <v>3426</v>
      </c>
      <c r="F5666" s="54" t="s">
        <v>2344</v>
      </c>
      <c r="G5666" s="54">
        <v>2726032.9849999999</v>
      </c>
      <c r="H5666" s="54">
        <v>1259531.1880000001</v>
      </c>
      <c r="I5666" s="54" t="s">
        <v>21</v>
      </c>
      <c r="J5666" s="55">
        <v>39630</v>
      </c>
    </row>
    <row r="5667" spans="1:10" x14ac:dyDescent="0.3">
      <c r="A5667" s="54" t="s">
        <v>2362</v>
      </c>
      <c r="B5667" s="54">
        <v>9524</v>
      </c>
      <c r="C5667" s="56" t="s">
        <v>23</v>
      </c>
      <c r="D5667" s="54" t="s">
        <v>2360</v>
      </c>
      <c r="E5667" s="54">
        <v>3427</v>
      </c>
      <c r="F5667" s="54" t="s">
        <v>2344</v>
      </c>
      <c r="G5667" s="54">
        <v>2724906.2039999999</v>
      </c>
      <c r="H5667" s="54">
        <v>1260153.6059999999</v>
      </c>
      <c r="I5667" s="54" t="s">
        <v>21</v>
      </c>
      <c r="J5667" s="55">
        <v>39630</v>
      </c>
    </row>
    <row r="5668" spans="1:10" x14ac:dyDescent="0.3">
      <c r="A5668" s="54" t="s">
        <v>2373</v>
      </c>
      <c r="B5668" s="54">
        <v>9525</v>
      </c>
      <c r="C5668" s="56" t="s">
        <v>23</v>
      </c>
      <c r="D5668" s="54" t="s">
        <v>2371</v>
      </c>
      <c r="E5668" s="54">
        <v>3423</v>
      </c>
      <c r="F5668" s="54" t="s">
        <v>2344</v>
      </c>
      <c r="G5668" s="54">
        <v>2728533.4360000002</v>
      </c>
      <c r="H5668" s="54">
        <v>1259265.196</v>
      </c>
      <c r="I5668" s="54" t="s">
        <v>21</v>
      </c>
      <c r="J5668" s="55">
        <v>39630</v>
      </c>
    </row>
    <row r="5669" spans="1:10" x14ac:dyDescent="0.3">
      <c r="A5669" s="54" t="s">
        <v>2372</v>
      </c>
      <c r="B5669" s="54">
        <v>9526</v>
      </c>
      <c r="C5669" s="56" t="s">
        <v>23</v>
      </c>
      <c r="D5669" s="54" t="s">
        <v>2371</v>
      </c>
      <c r="E5669" s="54">
        <v>3423</v>
      </c>
      <c r="F5669" s="54" t="s">
        <v>2344</v>
      </c>
      <c r="G5669" s="54">
        <v>2729905.43</v>
      </c>
      <c r="H5669" s="54">
        <v>1261259.1869999999</v>
      </c>
      <c r="I5669" s="54" t="s">
        <v>21</v>
      </c>
      <c r="J5669" s="55">
        <v>39630</v>
      </c>
    </row>
    <row r="5670" spans="1:10" x14ac:dyDescent="0.3">
      <c r="A5670" s="54" t="s">
        <v>2371</v>
      </c>
      <c r="B5670" s="54">
        <v>9527</v>
      </c>
      <c r="C5670" s="56" t="s">
        <v>23</v>
      </c>
      <c r="D5670" s="54" t="s">
        <v>2371</v>
      </c>
      <c r="E5670" s="54">
        <v>3423</v>
      </c>
      <c r="F5670" s="54" t="s">
        <v>2344</v>
      </c>
      <c r="G5670" s="54">
        <v>2731711.6830000002</v>
      </c>
      <c r="H5670" s="54">
        <v>1259989.665</v>
      </c>
      <c r="I5670" s="54" t="s">
        <v>21</v>
      </c>
      <c r="J5670" s="55">
        <v>39630</v>
      </c>
    </row>
    <row r="5671" spans="1:10" x14ac:dyDescent="0.3">
      <c r="A5671" s="54" t="s">
        <v>1564</v>
      </c>
      <c r="B5671" s="54">
        <v>9532</v>
      </c>
      <c r="C5671" s="56" t="s">
        <v>23</v>
      </c>
      <c r="D5671" s="54" t="s">
        <v>2417</v>
      </c>
      <c r="E5671" s="54">
        <v>3392</v>
      </c>
      <c r="F5671" s="54" t="s">
        <v>2344</v>
      </c>
      <c r="G5671" s="54">
        <v>2721764.8840000001</v>
      </c>
      <c r="H5671" s="54">
        <v>1255962.0490000001</v>
      </c>
      <c r="I5671" s="54" t="s">
        <v>21</v>
      </c>
      <c r="J5671" s="55">
        <v>39630</v>
      </c>
    </row>
    <row r="5672" spans="1:10" x14ac:dyDescent="0.3">
      <c r="A5672" s="54" t="s">
        <v>1564</v>
      </c>
      <c r="B5672" s="54">
        <v>9532</v>
      </c>
      <c r="C5672" s="56" t="s">
        <v>23</v>
      </c>
      <c r="D5672" s="54" t="s">
        <v>2383</v>
      </c>
      <c r="E5672" s="54">
        <v>3405</v>
      </c>
      <c r="F5672" s="54" t="s">
        <v>2344</v>
      </c>
      <c r="G5672" s="54">
        <v>2722472.12</v>
      </c>
      <c r="H5672" s="54">
        <v>1255051.3389999999</v>
      </c>
      <c r="I5672" s="54" t="s">
        <v>21</v>
      </c>
      <c r="J5672" s="55">
        <v>39630</v>
      </c>
    </row>
    <row r="5673" spans="1:10" x14ac:dyDescent="0.3">
      <c r="A5673" s="54" t="s">
        <v>1564</v>
      </c>
      <c r="B5673" s="54">
        <v>9532</v>
      </c>
      <c r="C5673" s="56" t="s">
        <v>23</v>
      </c>
      <c r="D5673" s="54" t="s">
        <v>1562</v>
      </c>
      <c r="E5673" s="54">
        <v>4751</v>
      </c>
      <c r="F5673" s="54" t="s">
        <v>1484</v>
      </c>
      <c r="G5673" s="54">
        <v>2721211.9509999999</v>
      </c>
      <c r="H5673" s="54">
        <v>1256523.841</v>
      </c>
      <c r="I5673" s="54" t="s">
        <v>21</v>
      </c>
      <c r="J5673" s="55">
        <v>39630</v>
      </c>
    </row>
    <row r="5674" spans="1:10" x14ac:dyDescent="0.3">
      <c r="A5674" s="54" t="s">
        <v>2420</v>
      </c>
      <c r="B5674" s="54">
        <v>9533</v>
      </c>
      <c r="C5674" s="56" t="s">
        <v>54</v>
      </c>
      <c r="D5674" s="54" t="s">
        <v>2417</v>
      </c>
      <c r="E5674" s="54">
        <v>3392</v>
      </c>
      <c r="F5674" s="54" t="s">
        <v>2344</v>
      </c>
      <c r="G5674" s="54">
        <v>2718683.44</v>
      </c>
      <c r="H5674" s="54">
        <v>1253968.7350000001</v>
      </c>
      <c r="I5674" s="54" t="s">
        <v>21</v>
      </c>
      <c r="J5674" s="55">
        <v>40634</v>
      </c>
    </row>
    <row r="5675" spans="1:10" x14ac:dyDescent="0.3">
      <c r="A5675" s="54" t="s">
        <v>2421</v>
      </c>
      <c r="B5675" s="54">
        <v>9533</v>
      </c>
      <c r="C5675" s="56" t="s">
        <v>23</v>
      </c>
      <c r="D5675" s="54" t="s">
        <v>2417</v>
      </c>
      <c r="E5675" s="54">
        <v>3392</v>
      </c>
      <c r="F5675" s="54" t="s">
        <v>2344</v>
      </c>
      <c r="G5675" s="54">
        <v>2720064.3450000002</v>
      </c>
      <c r="H5675" s="54">
        <v>1251900.0970000001</v>
      </c>
      <c r="I5675" s="54" t="s">
        <v>21</v>
      </c>
      <c r="J5675" s="55">
        <v>39630</v>
      </c>
    </row>
    <row r="5676" spans="1:10" x14ac:dyDescent="0.3">
      <c r="A5676" s="54" t="s">
        <v>2419</v>
      </c>
      <c r="B5676" s="54">
        <v>9534</v>
      </c>
      <c r="C5676" s="56" t="s">
        <v>23</v>
      </c>
      <c r="D5676" s="54" t="s">
        <v>2417</v>
      </c>
      <c r="E5676" s="54">
        <v>3392</v>
      </c>
      <c r="F5676" s="54" t="s">
        <v>2344</v>
      </c>
      <c r="G5676" s="54">
        <v>2717890.5189999999</v>
      </c>
      <c r="H5676" s="54">
        <v>1250680.875</v>
      </c>
      <c r="I5676" s="54" t="s">
        <v>21</v>
      </c>
      <c r="J5676" s="55">
        <v>39630</v>
      </c>
    </row>
    <row r="5677" spans="1:10" x14ac:dyDescent="0.3">
      <c r="A5677" s="54" t="s">
        <v>1551</v>
      </c>
      <c r="B5677" s="54">
        <v>9535</v>
      </c>
      <c r="C5677" s="56" t="s">
        <v>23</v>
      </c>
      <c r="D5677" s="54" t="s">
        <v>1562</v>
      </c>
      <c r="E5677" s="54">
        <v>4751</v>
      </c>
      <c r="F5677" s="54" t="s">
        <v>1484</v>
      </c>
      <c r="G5677" s="54">
        <v>2720744.8080000002</v>
      </c>
      <c r="H5677" s="54">
        <v>1256477.68</v>
      </c>
      <c r="I5677" s="54" t="s">
        <v>21</v>
      </c>
      <c r="J5677" s="55">
        <v>39630</v>
      </c>
    </row>
    <row r="5678" spans="1:10" x14ac:dyDescent="0.3">
      <c r="A5678" s="54" t="s">
        <v>1551</v>
      </c>
      <c r="B5678" s="54">
        <v>9535</v>
      </c>
      <c r="C5678" s="56" t="s">
        <v>23</v>
      </c>
      <c r="D5678" s="54" t="s">
        <v>1550</v>
      </c>
      <c r="E5678" s="54">
        <v>4786</v>
      </c>
      <c r="F5678" s="54" t="s">
        <v>1484</v>
      </c>
      <c r="G5678" s="54">
        <v>2720168.9270000001</v>
      </c>
      <c r="H5678" s="54">
        <v>1256364.3430000001</v>
      </c>
      <c r="I5678" s="54" t="s">
        <v>21</v>
      </c>
      <c r="J5678" s="55">
        <v>39630</v>
      </c>
    </row>
    <row r="5679" spans="1:10" x14ac:dyDescent="0.3">
      <c r="A5679" s="54" t="s">
        <v>1563</v>
      </c>
      <c r="B5679" s="54">
        <v>9536</v>
      </c>
      <c r="C5679" s="56" t="s">
        <v>23</v>
      </c>
      <c r="D5679" s="54" t="s">
        <v>2383</v>
      </c>
      <c r="E5679" s="54">
        <v>3405</v>
      </c>
      <c r="F5679" s="54" t="s">
        <v>2344</v>
      </c>
      <c r="G5679" s="54">
        <v>2723438.9</v>
      </c>
      <c r="H5679" s="54">
        <v>1255660.4650000001</v>
      </c>
      <c r="I5679" s="54" t="s">
        <v>21</v>
      </c>
      <c r="J5679" s="55">
        <v>39630</v>
      </c>
    </row>
    <row r="5680" spans="1:10" x14ac:dyDescent="0.3">
      <c r="A5680" s="54" t="s">
        <v>1563</v>
      </c>
      <c r="B5680" s="54">
        <v>9536</v>
      </c>
      <c r="C5680" s="56" t="s">
        <v>23</v>
      </c>
      <c r="D5680" s="54" t="s">
        <v>2374</v>
      </c>
      <c r="E5680" s="54">
        <v>3408</v>
      </c>
      <c r="F5680" s="54" t="s">
        <v>2344</v>
      </c>
      <c r="G5680" s="54">
        <v>2723179.1690000002</v>
      </c>
      <c r="H5680" s="54">
        <v>1256432.2180000001</v>
      </c>
      <c r="I5680" s="54" t="s">
        <v>21</v>
      </c>
      <c r="J5680" s="55">
        <v>39630</v>
      </c>
    </row>
    <row r="5681" spans="1:10" x14ac:dyDescent="0.3">
      <c r="A5681" s="54" t="s">
        <v>1563</v>
      </c>
      <c r="B5681" s="54">
        <v>9536</v>
      </c>
      <c r="C5681" s="56" t="s">
        <v>23</v>
      </c>
      <c r="D5681" s="54" t="s">
        <v>2360</v>
      </c>
      <c r="E5681" s="54">
        <v>3427</v>
      </c>
      <c r="F5681" s="54" t="s">
        <v>2344</v>
      </c>
      <c r="G5681" s="54">
        <v>2722497.22</v>
      </c>
      <c r="H5681" s="54">
        <v>1256394.9269999999</v>
      </c>
      <c r="I5681" s="54" t="s">
        <v>21</v>
      </c>
      <c r="J5681" s="55">
        <v>39630</v>
      </c>
    </row>
    <row r="5682" spans="1:10" x14ac:dyDescent="0.3">
      <c r="A5682" s="54" t="s">
        <v>1563</v>
      </c>
      <c r="B5682" s="54">
        <v>9536</v>
      </c>
      <c r="C5682" s="56" t="s">
        <v>23</v>
      </c>
      <c r="D5682" s="54" t="s">
        <v>1562</v>
      </c>
      <c r="E5682" s="54">
        <v>4751</v>
      </c>
      <c r="F5682" s="54" t="s">
        <v>1484</v>
      </c>
      <c r="G5682" s="54">
        <v>2721971.7250000001</v>
      </c>
      <c r="H5682" s="54">
        <v>1256247.014</v>
      </c>
      <c r="I5682" s="54" t="s">
        <v>21</v>
      </c>
      <c r="J5682" s="55">
        <v>39630</v>
      </c>
    </row>
    <row r="5683" spans="1:10" x14ac:dyDescent="0.3">
      <c r="A5683" s="54" t="s">
        <v>1567</v>
      </c>
      <c r="B5683" s="54">
        <v>9542</v>
      </c>
      <c r="C5683" s="56" t="s">
        <v>23</v>
      </c>
      <c r="D5683" s="54" t="s">
        <v>1565</v>
      </c>
      <c r="E5683" s="54">
        <v>4746</v>
      </c>
      <c r="F5683" s="54" t="s">
        <v>1484</v>
      </c>
      <c r="G5683" s="54">
        <v>2717043.7250000001</v>
      </c>
      <c r="H5683" s="54">
        <v>1260021.997</v>
      </c>
      <c r="I5683" s="54" t="s">
        <v>21</v>
      </c>
      <c r="J5683" s="55">
        <v>39630</v>
      </c>
    </row>
    <row r="5684" spans="1:10" x14ac:dyDescent="0.3">
      <c r="A5684" s="54" t="s">
        <v>1566</v>
      </c>
      <c r="B5684" s="54">
        <v>9543</v>
      </c>
      <c r="C5684" s="56" t="s">
        <v>23</v>
      </c>
      <c r="D5684" s="54" t="s">
        <v>2360</v>
      </c>
      <c r="E5684" s="54">
        <v>3427</v>
      </c>
      <c r="F5684" s="54" t="s">
        <v>2344</v>
      </c>
      <c r="G5684" s="54">
        <v>2718302.3119999999</v>
      </c>
      <c r="H5684" s="54">
        <v>1260296.3640000001</v>
      </c>
      <c r="I5684" s="54" t="s">
        <v>21</v>
      </c>
      <c r="J5684" s="55">
        <v>39630</v>
      </c>
    </row>
    <row r="5685" spans="1:10" x14ac:dyDescent="0.3">
      <c r="A5685" s="54" t="s">
        <v>1566</v>
      </c>
      <c r="B5685" s="54">
        <v>9543</v>
      </c>
      <c r="C5685" s="56" t="s">
        <v>23</v>
      </c>
      <c r="D5685" s="54" t="s">
        <v>1565</v>
      </c>
      <c r="E5685" s="54">
        <v>4746</v>
      </c>
      <c r="F5685" s="54" t="s">
        <v>1484</v>
      </c>
      <c r="G5685" s="54">
        <v>2717789.003</v>
      </c>
      <c r="H5685" s="54">
        <v>1261098.611</v>
      </c>
      <c r="I5685" s="54" t="s">
        <v>21</v>
      </c>
      <c r="J5685" s="55">
        <v>39630</v>
      </c>
    </row>
    <row r="5686" spans="1:10" x14ac:dyDescent="0.3">
      <c r="A5686" s="54" t="s">
        <v>1552</v>
      </c>
      <c r="B5686" s="54">
        <v>9545</v>
      </c>
      <c r="C5686" s="56" t="s">
        <v>23</v>
      </c>
      <c r="D5686" s="54" t="s">
        <v>1552</v>
      </c>
      <c r="E5686" s="54">
        <v>4781</v>
      </c>
      <c r="F5686" s="54" t="s">
        <v>1484</v>
      </c>
      <c r="G5686" s="54">
        <v>2715188.8769999999</v>
      </c>
      <c r="H5686" s="54">
        <v>1261894.5959999999</v>
      </c>
      <c r="I5686" s="54" t="s">
        <v>21</v>
      </c>
      <c r="J5686" s="55">
        <v>39630</v>
      </c>
    </row>
    <row r="5687" spans="1:10" x14ac:dyDescent="0.3">
      <c r="A5687" s="54" t="s">
        <v>1553</v>
      </c>
      <c r="B5687" s="54">
        <v>9546</v>
      </c>
      <c r="C5687" s="56" t="s">
        <v>23</v>
      </c>
      <c r="D5687" s="54" t="s">
        <v>1552</v>
      </c>
      <c r="E5687" s="54">
        <v>4781</v>
      </c>
      <c r="F5687" s="54" t="s">
        <v>1484</v>
      </c>
      <c r="G5687" s="54">
        <v>2713772.9309999999</v>
      </c>
      <c r="H5687" s="54">
        <v>1259935.308</v>
      </c>
      <c r="I5687" s="54" t="s">
        <v>21</v>
      </c>
      <c r="J5687" s="55">
        <v>39630</v>
      </c>
    </row>
    <row r="5688" spans="1:10" x14ac:dyDescent="0.3">
      <c r="A5688" s="54" t="s">
        <v>1648</v>
      </c>
      <c r="B5688" s="54">
        <v>9547</v>
      </c>
      <c r="C5688" s="56" t="s">
        <v>23</v>
      </c>
      <c r="D5688" s="54" t="s">
        <v>1647</v>
      </c>
      <c r="E5688" s="54">
        <v>4551</v>
      </c>
      <c r="F5688" s="54" t="s">
        <v>1484</v>
      </c>
      <c r="G5688" s="54">
        <v>2712118.733</v>
      </c>
      <c r="H5688" s="54">
        <v>1262291.8130000001</v>
      </c>
      <c r="I5688" s="54" t="s">
        <v>21</v>
      </c>
      <c r="J5688" s="55">
        <v>39630</v>
      </c>
    </row>
    <row r="5689" spans="1:10" x14ac:dyDescent="0.3">
      <c r="A5689" s="54" t="s">
        <v>1633</v>
      </c>
      <c r="B5689" s="54">
        <v>9548</v>
      </c>
      <c r="C5689" s="56" t="s">
        <v>23</v>
      </c>
      <c r="D5689" s="54" t="s">
        <v>1631</v>
      </c>
      <c r="E5689" s="54">
        <v>4566</v>
      </c>
      <c r="F5689" s="54" t="s">
        <v>1484</v>
      </c>
      <c r="G5689" s="54">
        <v>2711220.341</v>
      </c>
      <c r="H5689" s="54">
        <v>1265845.56</v>
      </c>
      <c r="I5689" s="54" t="s">
        <v>21</v>
      </c>
      <c r="J5689" s="55">
        <v>39630</v>
      </c>
    </row>
    <row r="5690" spans="1:10" x14ac:dyDescent="0.3">
      <c r="A5690" s="54" t="s">
        <v>1633</v>
      </c>
      <c r="B5690" s="54">
        <v>9548</v>
      </c>
      <c r="C5690" s="56" t="s">
        <v>23</v>
      </c>
      <c r="D5690" s="54" t="s">
        <v>1633</v>
      </c>
      <c r="E5690" s="54">
        <v>4591</v>
      </c>
      <c r="F5690" s="54" t="s">
        <v>1484</v>
      </c>
      <c r="G5690" s="54">
        <v>2712179.6430000002</v>
      </c>
      <c r="H5690" s="54">
        <v>1264824.456</v>
      </c>
      <c r="I5690" s="54" t="s">
        <v>21</v>
      </c>
      <c r="J5690" s="55">
        <v>39630</v>
      </c>
    </row>
    <row r="5691" spans="1:10" x14ac:dyDescent="0.3">
      <c r="A5691" s="54" t="s">
        <v>1633</v>
      </c>
      <c r="B5691" s="54">
        <v>9548</v>
      </c>
      <c r="C5691" s="56" t="s">
        <v>23</v>
      </c>
      <c r="D5691" s="54" t="s">
        <v>1632</v>
      </c>
      <c r="E5691" s="54">
        <v>4606</v>
      </c>
      <c r="F5691" s="54" t="s">
        <v>1484</v>
      </c>
      <c r="G5691" s="54">
        <v>2713318.2110000001</v>
      </c>
      <c r="H5691" s="54">
        <v>1266321.7760000001</v>
      </c>
      <c r="I5691" s="54" t="s">
        <v>21</v>
      </c>
      <c r="J5691" s="55">
        <v>39630</v>
      </c>
    </row>
    <row r="5692" spans="1:10" x14ac:dyDescent="0.3">
      <c r="A5692" s="54" t="s">
        <v>2361</v>
      </c>
      <c r="B5692" s="54">
        <v>9552</v>
      </c>
      <c r="C5692" s="56" t="s">
        <v>23</v>
      </c>
      <c r="D5692" s="54" t="s">
        <v>2360</v>
      </c>
      <c r="E5692" s="54">
        <v>3427</v>
      </c>
      <c r="F5692" s="54" t="s">
        <v>2344</v>
      </c>
      <c r="G5692" s="54">
        <v>2719931.4360000002</v>
      </c>
      <c r="H5692" s="54">
        <v>1260062.5549999999</v>
      </c>
      <c r="I5692" s="54" t="s">
        <v>21</v>
      </c>
      <c r="J5692" s="55">
        <v>39630</v>
      </c>
    </row>
    <row r="5693" spans="1:10" x14ac:dyDescent="0.3">
      <c r="A5693" s="54" t="s">
        <v>1584</v>
      </c>
      <c r="B5693" s="54">
        <v>9553</v>
      </c>
      <c r="C5693" s="56" t="s">
        <v>23</v>
      </c>
      <c r="D5693" s="54" t="s">
        <v>1584</v>
      </c>
      <c r="E5693" s="54">
        <v>4716</v>
      </c>
      <c r="F5693" s="54" t="s">
        <v>1484</v>
      </c>
      <c r="G5693" s="54">
        <v>2719481.733</v>
      </c>
      <c r="H5693" s="54">
        <v>1262005.781</v>
      </c>
      <c r="I5693" s="54" t="s">
        <v>21</v>
      </c>
      <c r="J5693" s="55">
        <v>39630</v>
      </c>
    </row>
    <row r="5694" spans="1:10" x14ac:dyDescent="0.3">
      <c r="A5694" s="54" t="s">
        <v>1556</v>
      </c>
      <c r="B5694" s="54">
        <v>9554</v>
      </c>
      <c r="C5694" s="56" t="s">
        <v>23</v>
      </c>
      <c r="D5694" s="54" t="s">
        <v>1554</v>
      </c>
      <c r="E5694" s="54">
        <v>4776</v>
      </c>
      <c r="F5694" s="54" t="s">
        <v>1484</v>
      </c>
      <c r="G5694" s="54">
        <v>2719653.6570000001</v>
      </c>
      <c r="H5694" s="54">
        <v>1262796.557</v>
      </c>
      <c r="I5694" s="54" t="s">
        <v>21</v>
      </c>
      <c r="J5694" s="55">
        <v>39630</v>
      </c>
    </row>
    <row r="5695" spans="1:10" x14ac:dyDescent="0.3">
      <c r="A5695" s="54" t="s">
        <v>1555</v>
      </c>
      <c r="B5695" s="54">
        <v>9555</v>
      </c>
      <c r="C5695" s="56" t="s">
        <v>23</v>
      </c>
      <c r="D5695" s="54" t="s">
        <v>1585</v>
      </c>
      <c r="E5695" s="54">
        <v>4711</v>
      </c>
      <c r="F5695" s="54" t="s">
        <v>1484</v>
      </c>
      <c r="G5695" s="54">
        <v>2719201.8489999999</v>
      </c>
      <c r="H5695" s="54">
        <v>1264370.399</v>
      </c>
      <c r="I5695" s="54" t="s">
        <v>21</v>
      </c>
      <c r="J5695" s="55">
        <v>39630</v>
      </c>
    </row>
    <row r="5696" spans="1:10" x14ac:dyDescent="0.3">
      <c r="A5696" s="54" t="s">
        <v>1555</v>
      </c>
      <c r="B5696" s="54">
        <v>9555</v>
      </c>
      <c r="C5696" s="56" t="s">
        <v>23</v>
      </c>
      <c r="D5696" s="54" t="s">
        <v>1554</v>
      </c>
      <c r="E5696" s="54">
        <v>4776</v>
      </c>
      <c r="F5696" s="54" t="s">
        <v>1484</v>
      </c>
      <c r="G5696" s="54">
        <v>2721012.969</v>
      </c>
      <c r="H5696" s="54">
        <v>1264133.594</v>
      </c>
      <c r="I5696" s="54" t="s">
        <v>21</v>
      </c>
      <c r="J5696" s="55">
        <v>39630</v>
      </c>
    </row>
    <row r="5697" spans="1:10" x14ac:dyDescent="0.3">
      <c r="A5697" s="54" t="s">
        <v>1585</v>
      </c>
      <c r="B5697" s="54">
        <v>9556</v>
      </c>
      <c r="C5697" s="56" t="s">
        <v>23</v>
      </c>
      <c r="D5697" s="54" t="s">
        <v>1585</v>
      </c>
      <c r="E5697" s="54">
        <v>4711</v>
      </c>
      <c r="F5697" s="54" t="s">
        <v>1484</v>
      </c>
      <c r="G5697" s="54">
        <v>2719913.94</v>
      </c>
      <c r="H5697" s="54">
        <v>1265162.277</v>
      </c>
      <c r="I5697" s="54" t="s">
        <v>21</v>
      </c>
      <c r="J5697" s="55">
        <v>39630</v>
      </c>
    </row>
    <row r="5698" spans="1:10" x14ac:dyDescent="0.3">
      <c r="A5698" s="54" t="s">
        <v>1587</v>
      </c>
      <c r="B5698" s="54">
        <v>9556</v>
      </c>
      <c r="C5698" s="56" t="s">
        <v>46</v>
      </c>
      <c r="D5698" s="54" t="s">
        <v>1585</v>
      </c>
      <c r="E5698" s="54">
        <v>4711</v>
      </c>
      <c r="F5698" s="54" t="s">
        <v>1484</v>
      </c>
      <c r="G5698" s="54">
        <v>2718860.8089999999</v>
      </c>
      <c r="H5698" s="54">
        <v>1266195.6329999999</v>
      </c>
      <c r="I5698" s="54" t="s">
        <v>21</v>
      </c>
      <c r="J5698" s="55">
        <v>39630</v>
      </c>
    </row>
    <row r="5699" spans="1:10" x14ac:dyDescent="0.3">
      <c r="A5699" s="54" t="s">
        <v>1586</v>
      </c>
      <c r="B5699" s="54">
        <v>9562</v>
      </c>
      <c r="C5699" s="56" t="s">
        <v>46</v>
      </c>
      <c r="D5699" s="54" t="s">
        <v>1585</v>
      </c>
      <c r="E5699" s="54">
        <v>4711</v>
      </c>
      <c r="F5699" s="54" t="s">
        <v>1484</v>
      </c>
      <c r="G5699" s="54">
        <v>2721730.554</v>
      </c>
      <c r="H5699" s="54">
        <v>1266394.6240000001</v>
      </c>
      <c r="I5699" s="54" t="s">
        <v>21</v>
      </c>
      <c r="J5699" s="55">
        <v>39630</v>
      </c>
    </row>
    <row r="5700" spans="1:10" x14ac:dyDescent="0.3">
      <c r="A5700" s="54" t="s">
        <v>1502</v>
      </c>
      <c r="B5700" s="54">
        <v>9562</v>
      </c>
      <c r="C5700" s="56" t="s">
        <v>23</v>
      </c>
      <c r="D5700" s="54" t="s">
        <v>1585</v>
      </c>
      <c r="E5700" s="54">
        <v>4711</v>
      </c>
      <c r="F5700" s="54" t="s">
        <v>1484</v>
      </c>
      <c r="G5700" s="54">
        <v>2722571.62</v>
      </c>
      <c r="H5700" s="54">
        <v>1265536.108</v>
      </c>
      <c r="I5700" s="54" t="s">
        <v>21</v>
      </c>
      <c r="J5700" s="55">
        <v>39630</v>
      </c>
    </row>
    <row r="5701" spans="1:10" x14ac:dyDescent="0.3">
      <c r="A5701" s="54" t="s">
        <v>1502</v>
      </c>
      <c r="B5701" s="54">
        <v>9562</v>
      </c>
      <c r="C5701" s="56" t="s">
        <v>23</v>
      </c>
      <c r="D5701" s="54" t="s">
        <v>1497</v>
      </c>
      <c r="E5701" s="54">
        <v>4921</v>
      </c>
      <c r="F5701" s="54" t="s">
        <v>1484</v>
      </c>
      <c r="G5701" s="54">
        <v>2723099.787</v>
      </c>
      <c r="H5701" s="54">
        <v>1267458.2509999999</v>
      </c>
      <c r="I5701" s="54" t="s">
        <v>21</v>
      </c>
      <c r="J5701" s="55">
        <v>39630</v>
      </c>
    </row>
    <row r="5702" spans="1:10" x14ac:dyDescent="0.3">
      <c r="A5702" s="54" t="s">
        <v>1497</v>
      </c>
      <c r="B5702" s="54">
        <v>9565</v>
      </c>
      <c r="C5702" s="56" t="s">
        <v>23</v>
      </c>
      <c r="D5702" s="54" t="s">
        <v>1497</v>
      </c>
      <c r="E5702" s="54">
        <v>4921</v>
      </c>
      <c r="F5702" s="54" t="s">
        <v>1484</v>
      </c>
      <c r="G5702" s="54">
        <v>2723761.4169999999</v>
      </c>
      <c r="H5702" s="54">
        <v>1268547.584</v>
      </c>
      <c r="I5702" s="54" t="s">
        <v>21</v>
      </c>
      <c r="J5702" s="55">
        <v>39630</v>
      </c>
    </row>
    <row r="5703" spans="1:10" x14ac:dyDescent="0.3">
      <c r="A5703" s="54" t="s">
        <v>1501</v>
      </c>
      <c r="B5703" s="54">
        <v>9565</v>
      </c>
      <c r="C5703" s="56" t="s">
        <v>46</v>
      </c>
      <c r="D5703" s="54" t="s">
        <v>1497</v>
      </c>
      <c r="E5703" s="54">
        <v>4921</v>
      </c>
      <c r="F5703" s="54" t="s">
        <v>1484</v>
      </c>
      <c r="G5703" s="54">
        <v>2724032.6349999998</v>
      </c>
      <c r="H5703" s="54">
        <v>1267258.5220000001</v>
      </c>
      <c r="I5703" s="54" t="s">
        <v>21</v>
      </c>
      <c r="J5703" s="55">
        <v>39630</v>
      </c>
    </row>
    <row r="5704" spans="1:10" x14ac:dyDescent="0.3">
      <c r="A5704" s="54" t="s">
        <v>1500</v>
      </c>
      <c r="B5704" s="54">
        <v>9565</v>
      </c>
      <c r="C5704" s="56" t="s">
        <v>44</v>
      </c>
      <c r="D5704" s="54" t="s">
        <v>1497</v>
      </c>
      <c r="E5704" s="54">
        <v>4921</v>
      </c>
      <c r="F5704" s="54" t="s">
        <v>1484</v>
      </c>
      <c r="G5704" s="54">
        <v>2722340.443</v>
      </c>
      <c r="H5704" s="54">
        <v>1267784.7590000001</v>
      </c>
      <c r="I5704" s="54" t="s">
        <v>21</v>
      </c>
      <c r="J5704" s="55">
        <v>39630</v>
      </c>
    </row>
    <row r="5705" spans="1:10" x14ac:dyDescent="0.3">
      <c r="A5705" s="54" t="s">
        <v>1498</v>
      </c>
      <c r="B5705" s="54">
        <v>9565</v>
      </c>
      <c r="C5705" s="56" t="s">
        <v>348</v>
      </c>
      <c r="D5705" s="54" t="s">
        <v>1497</v>
      </c>
      <c r="E5705" s="54">
        <v>4921</v>
      </c>
      <c r="F5705" s="54" t="s">
        <v>1484</v>
      </c>
      <c r="G5705" s="54">
        <v>2725749.43</v>
      </c>
      <c r="H5705" s="54">
        <v>1267748.4890000001</v>
      </c>
      <c r="I5705" s="54" t="s">
        <v>21</v>
      </c>
      <c r="J5705" s="55">
        <v>39630</v>
      </c>
    </row>
    <row r="5706" spans="1:10" x14ac:dyDescent="0.3">
      <c r="A5706" s="54" t="s">
        <v>1499</v>
      </c>
      <c r="B5706" s="54">
        <v>9565</v>
      </c>
      <c r="C5706" s="56" t="s">
        <v>98</v>
      </c>
      <c r="D5706" s="54" t="s">
        <v>1497</v>
      </c>
      <c r="E5706" s="54">
        <v>4921</v>
      </c>
      <c r="F5706" s="54" t="s">
        <v>1484</v>
      </c>
      <c r="G5706" s="54">
        <v>2721705.1940000001</v>
      </c>
      <c r="H5706" s="54">
        <v>1267260.1029999999</v>
      </c>
      <c r="I5706" s="54" t="s">
        <v>21</v>
      </c>
      <c r="J5706" s="55">
        <v>39630</v>
      </c>
    </row>
    <row r="5707" spans="1:10" x14ac:dyDescent="0.3">
      <c r="A5707" s="54" t="s">
        <v>1558</v>
      </c>
      <c r="B5707" s="54">
        <v>9573</v>
      </c>
      <c r="C5707" s="56" t="s">
        <v>23</v>
      </c>
      <c r="D5707" s="54" t="s">
        <v>1557</v>
      </c>
      <c r="E5707" s="54">
        <v>4761</v>
      </c>
      <c r="F5707" s="54" t="s">
        <v>1484</v>
      </c>
      <c r="G5707" s="54">
        <v>2718378.6690000002</v>
      </c>
      <c r="H5707" s="54">
        <v>1255735.277</v>
      </c>
      <c r="I5707" s="54" t="s">
        <v>21</v>
      </c>
      <c r="J5707" s="55">
        <v>39630</v>
      </c>
    </row>
    <row r="5708" spans="1:10" x14ac:dyDescent="0.3">
      <c r="A5708" s="54" t="s">
        <v>2409</v>
      </c>
      <c r="B5708" s="54">
        <v>9601</v>
      </c>
      <c r="C5708" s="56" t="s">
        <v>23</v>
      </c>
      <c r="D5708" s="54" t="s">
        <v>2417</v>
      </c>
      <c r="E5708" s="54">
        <v>3392</v>
      </c>
      <c r="F5708" s="54" t="s">
        <v>2344</v>
      </c>
      <c r="G5708" s="54">
        <v>2722424.8130000001</v>
      </c>
      <c r="H5708" s="54">
        <v>1250054.1070000001</v>
      </c>
      <c r="I5708" s="54" t="s">
        <v>21</v>
      </c>
      <c r="J5708" s="55">
        <v>39630</v>
      </c>
    </row>
    <row r="5709" spans="1:10" x14ac:dyDescent="0.3">
      <c r="A5709" s="54" t="s">
        <v>2409</v>
      </c>
      <c r="B5709" s="54">
        <v>9601</v>
      </c>
      <c r="C5709" s="56" t="s">
        <v>23</v>
      </c>
      <c r="D5709" s="54" t="s">
        <v>2414</v>
      </c>
      <c r="E5709" s="54">
        <v>3393</v>
      </c>
      <c r="F5709" s="54" t="s">
        <v>2344</v>
      </c>
      <c r="G5709" s="54">
        <v>2723292.1749999998</v>
      </c>
      <c r="H5709" s="54">
        <v>1249913.1629999999</v>
      </c>
      <c r="I5709" s="54" t="s">
        <v>21</v>
      </c>
      <c r="J5709" s="55">
        <v>39630</v>
      </c>
    </row>
    <row r="5710" spans="1:10" x14ac:dyDescent="0.3">
      <c r="A5710" s="54" t="s">
        <v>2409</v>
      </c>
      <c r="B5710" s="54">
        <v>9601</v>
      </c>
      <c r="C5710" s="56" t="s">
        <v>23</v>
      </c>
      <c r="D5710" s="54" t="s">
        <v>2410</v>
      </c>
      <c r="E5710" s="54">
        <v>3394</v>
      </c>
      <c r="F5710" s="54" t="s">
        <v>2344</v>
      </c>
      <c r="G5710" s="54">
        <v>2722255.395</v>
      </c>
      <c r="H5710" s="54">
        <v>1249569.064</v>
      </c>
      <c r="I5710" s="54" t="s">
        <v>21</v>
      </c>
      <c r="J5710" s="55">
        <v>39630</v>
      </c>
    </row>
    <row r="5711" spans="1:10" x14ac:dyDescent="0.3">
      <c r="A5711" s="54" t="s">
        <v>2409</v>
      </c>
      <c r="B5711" s="54">
        <v>9601</v>
      </c>
      <c r="C5711" s="56" t="s">
        <v>23</v>
      </c>
      <c r="D5711" s="54" t="s">
        <v>2404</v>
      </c>
      <c r="E5711" s="54">
        <v>3395</v>
      </c>
      <c r="F5711" s="54" t="s">
        <v>2344</v>
      </c>
      <c r="G5711" s="54">
        <v>2722841.665</v>
      </c>
      <c r="H5711" s="54">
        <v>1249078.253</v>
      </c>
      <c r="I5711" s="54" t="s">
        <v>21</v>
      </c>
      <c r="J5711" s="55">
        <v>39630</v>
      </c>
    </row>
    <row r="5712" spans="1:10" x14ac:dyDescent="0.3">
      <c r="A5712" s="54" t="s">
        <v>2416</v>
      </c>
      <c r="B5712" s="54">
        <v>9602</v>
      </c>
      <c r="C5712" s="56" t="s">
        <v>23</v>
      </c>
      <c r="D5712" s="54" t="s">
        <v>2417</v>
      </c>
      <c r="E5712" s="54">
        <v>3392</v>
      </c>
      <c r="F5712" s="54" t="s">
        <v>2344</v>
      </c>
      <c r="G5712" s="54">
        <v>2722755.273</v>
      </c>
      <c r="H5712" s="54">
        <v>1252502.149</v>
      </c>
      <c r="I5712" s="54" t="s">
        <v>21</v>
      </c>
      <c r="J5712" s="55">
        <v>39630</v>
      </c>
    </row>
    <row r="5713" spans="1:10" x14ac:dyDescent="0.3">
      <c r="A5713" s="54" t="s">
        <v>2416</v>
      </c>
      <c r="B5713" s="54">
        <v>9602</v>
      </c>
      <c r="C5713" s="56" t="s">
        <v>23</v>
      </c>
      <c r="D5713" s="54" t="s">
        <v>2414</v>
      </c>
      <c r="E5713" s="54">
        <v>3393</v>
      </c>
      <c r="F5713" s="54" t="s">
        <v>2344</v>
      </c>
      <c r="G5713" s="54">
        <v>2723781.6469999999</v>
      </c>
      <c r="H5713" s="54">
        <v>1252389.156</v>
      </c>
      <c r="I5713" s="54" t="s">
        <v>21</v>
      </c>
      <c r="J5713" s="55">
        <v>39630</v>
      </c>
    </row>
    <row r="5714" spans="1:10" x14ac:dyDescent="0.3">
      <c r="A5714" s="54" t="s">
        <v>2418</v>
      </c>
      <c r="B5714" s="54">
        <v>9602</v>
      </c>
      <c r="C5714" s="56" t="s">
        <v>46</v>
      </c>
      <c r="D5714" s="54" t="s">
        <v>2417</v>
      </c>
      <c r="E5714" s="54">
        <v>3392</v>
      </c>
      <c r="F5714" s="54" t="s">
        <v>2344</v>
      </c>
      <c r="G5714" s="54">
        <v>2721094.58</v>
      </c>
      <c r="H5714" s="54">
        <v>1249740.223</v>
      </c>
      <c r="I5714" s="54" t="s">
        <v>21</v>
      </c>
      <c r="J5714" s="55">
        <v>39630</v>
      </c>
    </row>
    <row r="5715" spans="1:10" x14ac:dyDescent="0.3">
      <c r="A5715" s="54" t="s">
        <v>2414</v>
      </c>
      <c r="B5715" s="54">
        <v>9604</v>
      </c>
      <c r="C5715" s="56" t="s">
        <v>23</v>
      </c>
      <c r="D5715" s="54" t="s">
        <v>2414</v>
      </c>
      <c r="E5715" s="54">
        <v>3393</v>
      </c>
      <c r="F5715" s="54" t="s">
        <v>2344</v>
      </c>
      <c r="G5715" s="54">
        <v>2726096.3470000001</v>
      </c>
      <c r="H5715" s="54">
        <v>1250500.422</v>
      </c>
      <c r="I5715" s="54" t="s">
        <v>21</v>
      </c>
      <c r="J5715" s="55">
        <v>39630</v>
      </c>
    </row>
    <row r="5716" spans="1:10" x14ac:dyDescent="0.3">
      <c r="A5716" s="54" t="s">
        <v>2381</v>
      </c>
      <c r="B5716" s="54">
        <v>9604</v>
      </c>
      <c r="C5716" s="56" t="s">
        <v>54</v>
      </c>
      <c r="D5716" s="54" t="s">
        <v>2414</v>
      </c>
      <c r="E5716" s="54">
        <v>3393</v>
      </c>
      <c r="F5716" s="54" t="s">
        <v>2344</v>
      </c>
      <c r="G5716" s="54">
        <v>2727258.5690000001</v>
      </c>
      <c r="H5716" s="54">
        <v>1251584.3729999999</v>
      </c>
      <c r="I5716" s="54" t="s">
        <v>21</v>
      </c>
      <c r="J5716" s="55">
        <v>39630</v>
      </c>
    </row>
    <row r="5717" spans="1:10" x14ac:dyDescent="0.3">
      <c r="A5717" s="54" t="s">
        <v>2381</v>
      </c>
      <c r="B5717" s="54">
        <v>9604</v>
      </c>
      <c r="C5717" s="56" t="s">
        <v>54</v>
      </c>
      <c r="D5717" s="54" t="s">
        <v>2383</v>
      </c>
      <c r="E5717" s="54">
        <v>3405</v>
      </c>
      <c r="F5717" s="54" t="s">
        <v>2344</v>
      </c>
      <c r="G5717" s="54">
        <v>2726623.13</v>
      </c>
      <c r="H5717" s="54">
        <v>1252236.0160000001</v>
      </c>
      <c r="I5717" s="54" t="s">
        <v>21</v>
      </c>
      <c r="J5717" s="55">
        <v>39630</v>
      </c>
    </row>
    <row r="5718" spans="1:10" x14ac:dyDescent="0.3">
      <c r="A5718" s="54" t="s">
        <v>2381</v>
      </c>
      <c r="B5718" s="54">
        <v>9604</v>
      </c>
      <c r="C5718" s="56" t="s">
        <v>54</v>
      </c>
      <c r="D5718" s="54" t="s">
        <v>2380</v>
      </c>
      <c r="E5718" s="54">
        <v>3407</v>
      </c>
      <c r="F5718" s="54" t="s">
        <v>2344</v>
      </c>
      <c r="G5718" s="54">
        <v>2727667.2609999999</v>
      </c>
      <c r="H5718" s="54">
        <v>1251829.8219999999</v>
      </c>
      <c r="I5718" s="54" t="s">
        <v>21</v>
      </c>
      <c r="J5718" s="55">
        <v>39630</v>
      </c>
    </row>
    <row r="5719" spans="1:10" x14ac:dyDescent="0.3">
      <c r="A5719" s="54" t="s">
        <v>2415</v>
      </c>
      <c r="B5719" s="54">
        <v>9604</v>
      </c>
      <c r="C5719" s="56" t="s">
        <v>46</v>
      </c>
      <c r="D5719" s="54" t="s">
        <v>2414</v>
      </c>
      <c r="E5719" s="54">
        <v>3393</v>
      </c>
      <c r="F5719" s="54" t="s">
        <v>2344</v>
      </c>
      <c r="G5719" s="54">
        <v>2724879.5819999999</v>
      </c>
      <c r="H5719" s="54">
        <v>1252176.17</v>
      </c>
      <c r="I5719" s="54" t="s">
        <v>21</v>
      </c>
      <c r="J5719" s="55">
        <v>39630</v>
      </c>
    </row>
    <row r="5720" spans="1:10" x14ac:dyDescent="0.3">
      <c r="A5720" s="54" t="s">
        <v>2408</v>
      </c>
      <c r="B5720" s="54">
        <v>9606</v>
      </c>
      <c r="C5720" s="56" t="s">
        <v>23</v>
      </c>
      <c r="D5720" s="54" t="s">
        <v>2404</v>
      </c>
      <c r="E5720" s="54">
        <v>3395</v>
      </c>
      <c r="F5720" s="54" t="s">
        <v>2344</v>
      </c>
      <c r="G5720" s="54">
        <v>2723002.8930000002</v>
      </c>
      <c r="H5720" s="54">
        <v>1246368.3700000001</v>
      </c>
      <c r="I5720" s="54" t="s">
        <v>21</v>
      </c>
      <c r="J5720" s="55">
        <v>39630</v>
      </c>
    </row>
    <row r="5721" spans="1:10" x14ac:dyDescent="0.3">
      <c r="A5721" s="54" t="s">
        <v>2410</v>
      </c>
      <c r="B5721" s="54">
        <v>9607</v>
      </c>
      <c r="C5721" s="56" t="s">
        <v>23</v>
      </c>
      <c r="D5721" s="54" t="s">
        <v>2410</v>
      </c>
      <c r="E5721" s="54">
        <v>3394</v>
      </c>
      <c r="F5721" s="54" t="s">
        <v>2344</v>
      </c>
      <c r="G5721" s="54">
        <v>2720696.3050000002</v>
      </c>
      <c r="H5721" s="54">
        <v>1246787.0660000001</v>
      </c>
      <c r="I5721" s="54" t="s">
        <v>21</v>
      </c>
      <c r="J5721" s="55">
        <v>39630</v>
      </c>
    </row>
    <row r="5722" spans="1:10" x14ac:dyDescent="0.3">
      <c r="A5722" s="54" t="s">
        <v>2407</v>
      </c>
      <c r="B5722" s="54">
        <v>9608</v>
      </c>
      <c r="C5722" s="56" t="s">
        <v>23</v>
      </c>
      <c r="D5722" s="54" t="s">
        <v>2414</v>
      </c>
      <c r="E5722" s="54">
        <v>3393</v>
      </c>
      <c r="F5722" s="54" t="s">
        <v>2344</v>
      </c>
      <c r="G5722" s="54">
        <v>2726874.5929999999</v>
      </c>
      <c r="H5722" s="54">
        <v>1249162.1070000001</v>
      </c>
      <c r="I5722" s="54" t="s">
        <v>21</v>
      </c>
      <c r="J5722" s="55">
        <v>39630</v>
      </c>
    </row>
    <row r="5723" spans="1:10" x14ac:dyDescent="0.3">
      <c r="A5723" s="54" t="s">
        <v>2407</v>
      </c>
      <c r="B5723" s="54">
        <v>9608</v>
      </c>
      <c r="C5723" s="56" t="s">
        <v>23</v>
      </c>
      <c r="D5723" s="54" t="s">
        <v>2404</v>
      </c>
      <c r="E5723" s="54">
        <v>3395</v>
      </c>
      <c r="F5723" s="54" t="s">
        <v>2344</v>
      </c>
      <c r="G5723" s="54">
        <v>2725473.193</v>
      </c>
      <c r="H5723" s="54">
        <v>1248076.0900000001</v>
      </c>
      <c r="I5723" s="54" t="s">
        <v>21</v>
      </c>
      <c r="J5723" s="55">
        <v>39630</v>
      </c>
    </row>
    <row r="5724" spans="1:10" x14ac:dyDescent="0.3">
      <c r="A5724" s="54" t="s">
        <v>2412</v>
      </c>
      <c r="B5724" s="54">
        <v>9612</v>
      </c>
      <c r="C5724" s="56" t="s">
        <v>23</v>
      </c>
      <c r="D5724" s="54" t="s">
        <v>2410</v>
      </c>
      <c r="E5724" s="54">
        <v>3394</v>
      </c>
      <c r="F5724" s="54" t="s">
        <v>2344</v>
      </c>
      <c r="G5724" s="54">
        <v>2718270.9580000001</v>
      </c>
      <c r="H5724" s="54">
        <v>1245205.0079999999</v>
      </c>
      <c r="I5724" s="54" t="s">
        <v>21</v>
      </c>
      <c r="J5724" s="55">
        <v>39630</v>
      </c>
    </row>
    <row r="5725" spans="1:10" x14ac:dyDescent="0.3">
      <c r="A5725" s="54" t="s">
        <v>2411</v>
      </c>
      <c r="B5725" s="54">
        <v>9613</v>
      </c>
      <c r="C5725" s="56" t="s">
        <v>23</v>
      </c>
      <c r="D5725" s="54" t="s">
        <v>2417</v>
      </c>
      <c r="E5725" s="54">
        <v>3392</v>
      </c>
      <c r="F5725" s="54" t="s">
        <v>2344</v>
      </c>
      <c r="G5725" s="54">
        <v>2716651.5720000002</v>
      </c>
      <c r="H5725" s="54">
        <v>1248589.6470000001</v>
      </c>
      <c r="I5725" s="54" t="s">
        <v>21</v>
      </c>
      <c r="J5725" s="55">
        <v>39630</v>
      </c>
    </row>
    <row r="5726" spans="1:10" x14ac:dyDescent="0.3">
      <c r="A5726" s="54" t="s">
        <v>2411</v>
      </c>
      <c r="B5726" s="54">
        <v>9613</v>
      </c>
      <c r="C5726" s="56" t="s">
        <v>23</v>
      </c>
      <c r="D5726" s="54" t="s">
        <v>2410</v>
      </c>
      <c r="E5726" s="54">
        <v>3394</v>
      </c>
      <c r="F5726" s="54" t="s">
        <v>2344</v>
      </c>
      <c r="G5726" s="54">
        <v>2716578.4219999998</v>
      </c>
      <c r="H5726" s="54">
        <v>1247645.4650000001</v>
      </c>
      <c r="I5726" s="54" t="s">
        <v>21</v>
      </c>
      <c r="J5726" s="55">
        <v>39630</v>
      </c>
    </row>
    <row r="5727" spans="1:10" x14ac:dyDescent="0.3">
      <c r="A5727" s="54" t="s">
        <v>2406</v>
      </c>
      <c r="B5727" s="54">
        <v>9614</v>
      </c>
      <c r="C5727" s="56" t="s">
        <v>23</v>
      </c>
      <c r="D5727" s="54" t="s">
        <v>2410</v>
      </c>
      <c r="E5727" s="54">
        <v>3394</v>
      </c>
      <c r="F5727" s="54" t="s">
        <v>2344</v>
      </c>
      <c r="G5727" s="54">
        <v>2719527.7560000001</v>
      </c>
      <c r="H5727" s="54">
        <v>1242130.8959999999</v>
      </c>
      <c r="I5727" s="54" t="s">
        <v>21</v>
      </c>
      <c r="J5727" s="55">
        <v>39630</v>
      </c>
    </row>
    <row r="5728" spans="1:10" x14ac:dyDescent="0.3">
      <c r="A5728" s="54" t="s">
        <v>2406</v>
      </c>
      <c r="B5728" s="54">
        <v>9614</v>
      </c>
      <c r="C5728" s="56" t="s">
        <v>23</v>
      </c>
      <c r="D5728" s="54" t="s">
        <v>2404</v>
      </c>
      <c r="E5728" s="54">
        <v>3395</v>
      </c>
      <c r="F5728" s="54" t="s">
        <v>2344</v>
      </c>
      <c r="G5728" s="54">
        <v>2721916.6690000002</v>
      </c>
      <c r="H5728" s="54">
        <v>1244695.4879999999</v>
      </c>
      <c r="I5728" s="54" t="s">
        <v>21</v>
      </c>
      <c r="J5728" s="55">
        <v>39630</v>
      </c>
    </row>
    <row r="5729" spans="1:10" x14ac:dyDescent="0.3">
      <c r="A5729" s="54" t="s">
        <v>2405</v>
      </c>
      <c r="B5729" s="54">
        <v>9615</v>
      </c>
      <c r="C5729" s="56" t="s">
        <v>23</v>
      </c>
      <c r="D5729" s="54" t="s">
        <v>2390</v>
      </c>
      <c r="E5729" s="54">
        <v>3379</v>
      </c>
      <c r="F5729" s="54" t="s">
        <v>2344</v>
      </c>
      <c r="G5729" s="54">
        <v>2722030.8939999999</v>
      </c>
      <c r="H5729" s="54">
        <v>1243878.932</v>
      </c>
      <c r="I5729" s="54" t="s">
        <v>21</v>
      </c>
      <c r="J5729" s="55">
        <v>39630</v>
      </c>
    </row>
    <row r="5730" spans="1:10" x14ac:dyDescent="0.3">
      <c r="A5730" s="54" t="s">
        <v>2405</v>
      </c>
      <c r="B5730" s="54">
        <v>9615</v>
      </c>
      <c r="C5730" s="56" t="s">
        <v>23</v>
      </c>
      <c r="D5730" s="54" t="s">
        <v>2410</v>
      </c>
      <c r="E5730" s="54">
        <v>3394</v>
      </c>
      <c r="F5730" s="54" t="s">
        <v>2344</v>
      </c>
      <c r="G5730" s="54">
        <v>2721269.9730000002</v>
      </c>
      <c r="H5730" s="54">
        <v>1243567.0560000001</v>
      </c>
      <c r="I5730" s="54" t="s">
        <v>21</v>
      </c>
      <c r="J5730" s="55">
        <v>39630</v>
      </c>
    </row>
    <row r="5731" spans="1:10" x14ac:dyDescent="0.3">
      <c r="A5731" s="54" t="s">
        <v>2405</v>
      </c>
      <c r="B5731" s="54">
        <v>9615</v>
      </c>
      <c r="C5731" s="56" t="s">
        <v>23</v>
      </c>
      <c r="D5731" s="54" t="s">
        <v>2404</v>
      </c>
      <c r="E5731" s="54">
        <v>3395</v>
      </c>
      <c r="F5731" s="54" t="s">
        <v>2344</v>
      </c>
      <c r="G5731" s="54">
        <v>2723443.7379999999</v>
      </c>
      <c r="H5731" s="54">
        <v>1244314.828</v>
      </c>
      <c r="I5731" s="54" t="s">
        <v>21</v>
      </c>
      <c r="J5731" s="55">
        <v>39630</v>
      </c>
    </row>
    <row r="5732" spans="1:10" x14ac:dyDescent="0.3">
      <c r="A5732" s="54" t="s">
        <v>2392</v>
      </c>
      <c r="B5732" s="54">
        <v>9620</v>
      </c>
      <c r="C5732" s="56" t="s">
        <v>23</v>
      </c>
      <c r="D5732" s="54" t="s">
        <v>2392</v>
      </c>
      <c r="E5732" s="54">
        <v>3374</v>
      </c>
      <c r="F5732" s="54" t="s">
        <v>2344</v>
      </c>
      <c r="G5732" s="54">
        <v>2725205.5389999999</v>
      </c>
      <c r="H5732" s="54">
        <v>1242801.051</v>
      </c>
      <c r="I5732" s="54" t="s">
        <v>21</v>
      </c>
      <c r="J5732" s="55">
        <v>39630</v>
      </c>
    </row>
    <row r="5733" spans="1:10" x14ac:dyDescent="0.3">
      <c r="A5733" s="54" t="s">
        <v>2392</v>
      </c>
      <c r="B5733" s="54">
        <v>9620</v>
      </c>
      <c r="C5733" s="56" t="s">
        <v>23</v>
      </c>
      <c r="D5733" s="54" t="s">
        <v>2390</v>
      </c>
      <c r="E5733" s="54">
        <v>3379</v>
      </c>
      <c r="F5733" s="54" t="s">
        <v>2344</v>
      </c>
      <c r="G5733" s="54">
        <v>2724540.659</v>
      </c>
      <c r="H5733" s="54">
        <v>1241990.041</v>
      </c>
      <c r="I5733" s="54" t="s">
        <v>21</v>
      </c>
      <c r="J5733" s="55">
        <v>39630</v>
      </c>
    </row>
    <row r="5734" spans="1:10" x14ac:dyDescent="0.3">
      <c r="A5734" s="54" t="s">
        <v>2392</v>
      </c>
      <c r="B5734" s="54">
        <v>9620</v>
      </c>
      <c r="C5734" s="56" t="s">
        <v>23</v>
      </c>
      <c r="D5734" s="54" t="s">
        <v>2404</v>
      </c>
      <c r="E5734" s="54">
        <v>3395</v>
      </c>
      <c r="F5734" s="54" t="s">
        <v>2344</v>
      </c>
      <c r="G5734" s="54">
        <v>2724098.5819999999</v>
      </c>
      <c r="H5734" s="54">
        <v>1243945.43</v>
      </c>
      <c r="I5734" s="54" t="s">
        <v>21</v>
      </c>
      <c r="J5734" s="55">
        <v>39630</v>
      </c>
    </row>
    <row r="5735" spans="1:10" x14ac:dyDescent="0.3">
      <c r="A5735" s="54" t="s">
        <v>2392</v>
      </c>
      <c r="B5735" s="54">
        <v>9620</v>
      </c>
      <c r="C5735" s="56" t="s">
        <v>23</v>
      </c>
      <c r="D5735" s="54" t="s">
        <v>2387</v>
      </c>
      <c r="E5735" s="54">
        <v>3396</v>
      </c>
      <c r="F5735" s="54" t="s">
        <v>2344</v>
      </c>
      <c r="G5735" s="54">
        <v>2726824.5260000001</v>
      </c>
      <c r="H5735" s="54">
        <v>1242994.497</v>
      </c>
      <c r="I5735" s="54" t="s">
        <v>21</v>
      </c>
      <c r="J5735" s="55">
        <v>39630</v>
      </c>
    </row>
    <row r="5736" spans="1:10" x14ac:dyDescent="0.3">
      <c r="A5736" s="54" t="s">
        <v>2391</v>
      </c>
      <c r="B5736" s="54">
        <v>9621</v>
      </c>
      <c r="C5736" s="56" t="s">
        <v>23</v>
      </c>
      <c r="D5736" s="54" t="s">
        <v>2404</v>
      </c>
      <c r="E5736" s="54">
        <v>3395</v>
      </c>
      <c r="F5736" s="54" t="s">
        <v>2344</v>
      </c>
      <c r="G5736" s="54">
        <v>2725019.6570000001</v>
      </c>
      <c r="H5736" s="54">
        <v>1244241.666</v>
      </c>
      <c r="I5736" s="54" t="s">
        <v>21</v>
      </c>
      <c r="J5736" s="55">
        <v>39630</v>
      </c>
    </row>
    <row r="5737" spans="1:10" x14ac:dyDescent="0.3">
      <c r="A5737" s="54" t="s">
        <v>2391</v>
      </c>
      <c r="B5737" s="54">
        <v>9621</v>
      </c>
      <c r="C5737" s="56" t="s">
        <v>23</v>
      </c>
      <c r="D5737" s="54" t="s">
        <v>2387</v>
      </c>
      <c r="E5737" s="54">
        <v>3396</v>
      </c>
      <c r="F5737" s="54" t="s">
        <v>2344</v>
      </c>
      <c r="G5737" s="54">
        <v>2725949.8480000002</v>
      </c>
      <c r="H5737" s="54">
        <v>1245103.774</v>
      </c>
      <c r="I5737" s="54" t="s">
        <v>21</v>
      </c>
      <c r="J5737" s="55">
        <v>39630</v>
      </c>
    </row>
    <row r="5738" spans="1:10" x14ac:dyDescent="0.3">
      <c r="A5738" s="54" t="s">
        <v>2424</v>
      </c>
      <c r="B5738" s="54">
        <v>9622</v>
      </c>
      <c r="C5738" s="56" t="s">
        <v>23</v>
      </c>
      <c r="D5738" s="54" t="s">
        <v>2390</v>
      </c>
      <c r="E5738" s="54">
        <v>3379</v>
      </c>
      <c r="F5738" s="54" t="s">
        <v>2344</v>
      </c>
      <c r="G5738" s="54">
        <v>2721877.9309999999</v>
      </c>
      <c r="H5738" s="54">
        <v>1241786.4990000001</v>
      </c>
      <c r="I5738" s="54" t="s">
        <v>21</v>
      </c>
      <c r="J5738" s="55">
        <v>39630</v>
      </c>
    </row>
    <row r="5739" spans="1:10" x14ac:dyDescent="0.3">
      <c r="A5739" s="54" t="s">
        <v>2390</v>
      </c>
      <c r="B5739" s="54">
        <v>9630</v>
      </c>
      <c r="C5739" s="56" t="s">
        <v>23</v>
      </c>
      <c r="D5739" s="54" t="s">
        <v>2390</v>
      </c>
      <c r="E5739" s="54">
        <v>3379</v>
      </c>
      <c r="F5739" s="54" t="s">
        <v>2344</v>
      </c>
      <c r="G5739" s="54">
        <v>2723286.53</v>
      </c>
      <c r="H5739" s="54">
        <v>1239136.0120000001</v>
      </c>
      <c r="I5739" s="54" t="s">
        <v>21</v>
      </c>
      <c r="J5739" s="55">
        <v>39630</v>
      </c>
    </row>
    <row r="5740" spans="1:10" x14ac:dyDescent="0.3">
      <c r="A5740" s="54" t="s">
        <v>2390</v>
      </c>
      <c r="B5740" s="54">
        <v>9630</v>
      </c>
      <c r="C5740" s="56" t="s">
        <v>23</v>
      </c>
      <c r="D5740" s="54" t="s">
        <v>2410</v>
      </c>
      <c r="E5740" s="54">
        <v>3394</v>
      </c>
      <c r="F5740" s="54" t="s">
        <v>2344</v>
      </c>
      <c r="G5740" s="54">
        <v>2719355.25</v>
      </c>
      <c r="H5740" s="54">
        <v>1239836.1129999999</v>
      </c>
      <c r="I5740" s="54" t="s">
        <v>21</v>
      </c>
      <c r="J5740" s="55">
        <v>39630</v>
      </c>
    </row>
    <row r="5741" spans="1:10" x14ac:dyDescent="0.3">
      <c r="A5741" s="54" t="s">
        <v>2390</v>
      </c>
      <c r="B5741" s="54">
        <v>9630</v>
      </c>
      <c r="C5741" s="56" t="s">
        <v>23</v>
      </c>
      <c r="D5741" s="54" t="s">
        <v>2387</v>
      </c>
      <c r="E5741" s="54">
        <v>3396</v>
      </c>
      <c r="F5741" s="54" t="s">
        <v>2344</v>
      </c>
      <c r="G5741" s="54">
        <v>2729424.15</v>
      </c>
      <c r="H5741" s="54">
        <v>1240781.3559999999</v>
      </c>
      <c r="I5741" s="54" t="s">
        <v>21</v>
      </c>
      <c r="J5741" s="55">
        <v>39630</v>
      </c>
    </row>
    <row r="5742" spans="1:10" x14ac:dyDescent="0.3">
      <c r="A5742" s="54" t="s">
        <v>2423</v>
      </c>
      <c r="B5742" s="54">
        <v>9631</v>
      </c>
      <c r="C5742" s="56" t="s">
        <v>23</v>
      </c>
      <c r="D5742" s="54" t="s">
        <v>2390</v>
      </c>
      <c r="E5742" s="54">
        <v>3379</v>
      </c>
      <c r="F5742" s="54" t="s">
        <v>2344</v>
      </c>
      <c r="G5742" s="54">
        <v>2727087.7140000002</v>
      </c>
      <c r="H5742" s="54">
        <v>1238493.497</v>
      </c>
      <c r="I5742" s="54" t="s">
        <v>21</v>
      </c>
      <c r="J5742" s="55">
        <v>39630</v>
      </c>
    </row>
    <row r="5743" spans="1:10" x14ac:dyDescent="0.3">
      <c r="A5743" s="54" t="s">
        <v>2388</v>
      </c>
      <c r="B5743" s="54">
        <v>9633</v>
      </c>
      <c r="C5743" s="56" t="s">
        <v>46</v>
      </c>
      <c r="D5743" s="54" t="s">
        <v>2387</v>
      </c>
      <c r="E5743" s="54">
        <v>3396</v>
      </c>
      <c r="F5743" s="54" t="s">
        <v>2344</v>
      </c>
      <c r="G5743" s="54">
        <v>2733422.0559999999</v>
      </c>
      <c r="H5743" s="54">
        <v>1240314.311</v>
      </c>
      <c r="I5743" s="54" t="s">
        <v>21</v>
      </c>
      <c r="J5743" s="55">
        <v>39630</v>
      </c>
    </row>
    <row r="5744" spans="1:10" x14ac:dyDescent="0.3">
      <c r="A5744" s="54" t="s">
        <v>2389</v>
      </c>
      <c r="B5744" s="54">
        <v>9633</v>
      </c>
      <c r="C5744" s="56" t="s">
        <v>23</v>
      </c>
      <c r="D5744" s="54" t="s">
        <v>2422</v>
      </c>
      <c r="E5744" s="54">
        <v>3352</v>
      </c>
      <c r="F5744" s="54" t="s">
        <v>2344</v>
      </c>
      <c r="G5744" s="54">
        <v>2730508.8470000001</v>
      </c>
      <c r="H5744" s="54">
        <v>1237623.4779999999</v>
      </c>
      <c r="I5744" s="54" t="s">
        <v>21</v>
      </c>
      <c r="J5744" s="55">
        <v>39630</v>
      </c>
    </row>
    <row r="5745" spans="1:10" x14ac:dyDescent="0.3">
      <c r="A5745" s="54" t="s">
        <v>2389</v>
      </c>
      <c r="B5745" s="54">
        <v>9633</v>
      </c>
      <c r="C5745" s="56" t="s">
        <v>23</v>
      </c>
      <c r="D5745" s="54" t="s">
        <v>2426</v>
      </c>
      <c r="E5745" s="54">
        <v>3360</v>
      </c>
      <c r="F5745" s="54" t="s">
        <v>2344</v>
      </c>
      <c r="G5745" s="54">
        <v>2734401.1170000001</v>
      </c>
      <c r="H5745" s="54">
        <v>1236995.32</v>
      </c>
      <c r="I5745" s="54" t="s">
        <v>21</v>
      </c>
      <c r="J5745" s="55">
        <v>39630</v>
      </c>
    </row>
    <row r="5746" spans="1:10" x14ac:dyDescent="0.3">
      <c r="A5746" s="54" t="s">
        <v>2389</v>
      </c>
      <c r="B5746" s="54">
        <v>9633</v>
      </c>
      <c r="C5746" s="56" t="s">
        <v>23</v>
      </c>
      <c r="D5746" s="54" t="s">
        <v>2390</v>
      </c>
      <c r="E5746" s="54">
        <v>3379</v>
      </c>
      <c r="F5746" s="54" t="s">
        <v>2344</v>
      </c>
      <c r="G5746" s="54">
        <v>2728826.8650000002</v>
      </c>
      <c r="H5746" s="54">
        <v>1239251.0360000001</v>
      </c>
      <c r="I5746" s="54" t="s">
        <v>21</v>
      </c>
      <c r="J5746" s="55">
        <v>39630</v>
      </c>
    </row>
    <row r="5747" spans="1:10" x14ac:dyDescent="0.3">
      <c r="A5747" s="54" t="s">
        <v>2389</v>
      </c>
      <c r="B5747" s="54">
        <v>9633</v>
      </c>
      <c r="C5747" s="56" t="s">
        <v>23</v>
      </c>
      <c r="D5747" s="54" t="s">
        <v>2387</v>
      </c>
      <c r="E5747" s="54">
        <v>3396</v>
      </c>
      <c r="F5747" s="54" t="s">
        <v>2344</v>
      </c>
      <c r="G5747" s="54">
        <v>2730262.9810000001</v>
      </c>
      <c r="H5747" s="54">
        <v>1238980.578</v>
      </c>
      <c r="I5747" s="54" t="s">
        <v>21</v>
      </c>
      <c r="J5747" s="55">
        <v>39630</v>
      </c>
    </row>
    <row r="5748" spans="1:10" x14ac:dyDescent="0.3">
      <c r="A5748" s="54" t="s">
        <v>2422</v>
      </c>
      <c r="B5748" s="54">
        <v>9642</v>
      </c>
      <c r="C5748" s="56" t="s">
        <v>23</v>
      </c>
      <c r="D5748" s="54" t="s">
        <v>2422</v>
      </c>
      <c r="E5748" s="54">
        <v>3352</v>
      </c>
      <c r="F5748" s="54" t="s">
        <v>2344</v>
      </c>
      <c r="G5748" s="54">
        <v>2728202.111</v>
      </c>
      <c r="H5748" s="54">
        <v>1233027.0060000001</v>
      </c>
      <c r="I5748" s="54" t="s">
        <v>21</v>
      </c>
      <c r="J5748" s="55">
        <v>39630</v>
      </c>
    </row>
    <row r="5749" spans="1:10" x14ac:dyDescent="0.3">
      <c r="A5749" s="54" t="s">
        <v>2422</v>
      </c>
      <c r="B5749" s="54">
        <v>9642</v>
      </c>
      <c r="C5749" s="56" t="s">
        <v>23</v>
      </c>
      <c r="D5749" s="54" t="s">
        <v>2390</v>
      </c>
      <c r="E5749" s="54">
        <v>3379</v>
      </c>
      <c r="F5749" s="54" t="s">
        <v>2344</v>
      </c>
      <c r="G5749" s="54">
        <v>2725116.1269999999</v>
      </c>
      <c r="H5749" s="54">
        <v>1235937.885</v>
      </c>
      <c r="I5749" s="54" t="s">
        <v>21</v>
      </c>
      <c r="J5749" s="55">
        <v>39630</v>
      </c>
    </row>
    <row r="5750" spans="1:10" x14ac:dyDescent="0.3">
      <c r="A5750" s="54" t="s">
        <v>2430</v>
      </c>
      <c r="B5750" s="54">
        <v>9643</v>
      </c>
      <c r="C5750" s="56" t="s">
        <v>23</v>
      </c>
      <c r="D5750" s="54" t="s">
        <v>2422</v>
      </c>
      <c r="E5750" s="54">
        <v>3352</v>
      </c>
      <c r="F5750" s="54" t="s">
        <v>2344</v>
      </c>
      <c r="G5750" s="54">
        <v>2729869.338</v>
      </c>
      <c r="H5750" s="54">
        <v>1233747.108</v>
      </c>
      <c r="I5750" s="54" t="s">
        <v>21</v>
      </c>
      <c r="J5750" s="55">
        <v>39630</v>
      </c>
    </row>
    <row r="5751" spans="1:10" x14ac:dyDescent="0.3">
      <c r="A5751" s="54" t="s">
        <v>2430</v>
      </c>
      <c r="B5751" s="54">
        <v>9643</v>
      </c>
      <c r="C5751" s="56" t="s">
        <v>23</v>
      </c>
      <c r="D5751" s="54" t="s">
        <v>2426</v>
      </c>
      <c r="E5751" s="54">
        <v>3360</v>
      </c>
      <c r="F5751" s="54" t="s">
        <v>2344</v>
      </c>
      <c r="G5751" s="54">
        <v>2731485.3459999999</v>
      </c>
      <c r="H5751" s="54">
        <v>1235450.449</v>
      </c>
      <c r="I5751" s="54" t="s">
        <v>21</v>
      </c>
      <c r="J5751" s="55">
        <v>39630</v>
      </c>
    </row>
    <row r="5752" spans="1:10" x14ac:dyDescent="0.3">
      <c r="A5752" s="54" t="s">
        <v>2426</v>
      </c>
      <c r="B5752" s="54">
        <v>9650</v>
      </c>
      <c r="C5752" s="56" t="s">
        <v>23</v>
      </c>
      <c r="D5752" s="54" t="s">
        <v>2426</v>
      </c>
      <c r="E5752" s="54">
        <v>3360</v>
      </c>
      <c r="F5752" s="54" t="s">
        <v>2344</v>
      </c>
      <c r="G5752" s="54">
        <v>2732335.9369999999</v>
      </c>
      <c r="H5752" s="54">
        <v>1230415.0919999999</v>
      </c>
      <c r="I5752" s="54" t="s">
        <v>21</v>
      </c>
      <c r="J5752" s="55">
        <v>39630</v>
      </c>
    </row>
    <row r="5753" spans="1:10" x14ac:dyDescent="0.3">
      <c r="A5753" s="54" t="s">
        <v>2429</v>
      </c>
      <c r="B5753" s="54">
        <v>9651</v>
      </c>
      <c r="C5753" s="56" t="s">
        <v>23</v>
      </c>
      <c r="D5753" s="54" t="s">
        <v>2426</v>
      </c>
      <c r="E5753" s="54">
        <v>3360</v>
      </c>
      <c r="F5753" s="54" t="s">
        <v>2344</v>
      </c>
      <c r="G5753" s="54">
        <v>2737653.11</v>
      </c>
      <c r="H5753" s="54">
        <v>1234199.7450000001</v>
      </c>
      <c r="I5753" s="54" t="s">
        <v>21</v>
      </c>
      <c r="J5753" s="55">
        <v>39630</v>
      </c>
    </row>
    <row r="5754" spans="1:10" x14ac:dyDescent="0.3">
      <c r="A5754" s="54" t="s">
        <v>2428</v>
      </c>
      <c r="B5754" s="54">
        <v>9652</v>
      </c>
      <c r="C5754" s="56" t="s">
        <v>23</v>
      </c>
      <c r="D5754" s="54" t="s">
        <v>2426</v>
      </c>
      <c r="E5754" s="54">
        <v>3360</v>
      </c>
      <c r="F5754" s="54" t="s">
        <v>2344</v>
      </c>
      <c r="G5754" s="54">
        <v>2732732.926</v>
      </c>
      <c r="H5754" s="54">
        <v>1233421.4879999999</v>
      </c>
      <c r="I5754" s="54" t="s">
        <v>21</v>
      </c>
      <c r="J5754" s="55">
        <v>39630</v>
      </c>
    </row>
    <row r="5755" spans="1:10" x14ac:dyDescent="0.3">
      <c r="A5755" s="54" t="s">
        <v>2427</v>
      </c>
      <c r="B5755" s="54">
        <v>9655</v>
      </c>
      <c r="C5755" s="56" t="s">
        <v>23</v>
      </c>
      <c r="D5755" s="54" t="s">
        <v>2426</v>
      </c>
      <c r="E5755" s="54">
        <v>3360</v>
      </c>
      <c r="F5755" s="54" t="s">
        <v>2344</v>
      </c>
      <c r="G5755" s="54">
        <v>2735620.426</v>
      </c>
      <c r="H5755" s="54">
        <v>1229152.6440000001</v>
      </c>
      <c r="I5755" s="54" t="s">
        <v>21</v>
      </c>
      <c r="J5755" s="55">
        <v>39630</v>
      </c>
    </row>
    <row r="5756" spans="1:10" x14ac:dyDescent="0.3">
      <c r="A5756" s="54" t="s">
        <v>2434</v>
      </c>
      <c r="B5756" s="54">
        <v>9656</v>
      </c>
      <c r="C5756" s="56" t="s">
        <v>23</v>
      </c>
      <c r="D5756" s="54" t="s">
        <v>2431</v>
      </c>
      <c r="E5756" s="54">
        <v>3359</v>
      </c>
      <c r="F5756" s="54" t="s">
        <v>2344</v>
      </c>
      <c r="G5756" s="54">
        <v>2738268.3229999999</v>
      </c>
      <c r="H5756" s="54">
        <v>1227405.9580000001</v>
      </c>
      <c r="I5756" s="54" t="s">
        <v>21</v>
      </c>
      <c r="J5756" s="55">
        <v>39630</v>
      </c>
    </row>
    <row r="5757" spans="1:10" x14ac:dyDescent="0.3">
      <c r="A5757" s="54" t="s">
        <v>2433</v>
      </c>
      <c r="B5757" s="54">
        <v>9657</v>
      </c>
      <c r="C5757" s="56" t="s">
        <v>23</v>
      </c>
      <c r="D5757" s="54" t="s">
        <v>2431</v>
      </c>
      <c r="E5757" s="54">
        <v>3359</v>
      </c>
      <c r="F5757" s="54" t="s">
        <v>2344</v>
      </c>
      <c r="G5757" s="54">
        <v>2740905.2740000002</v>
      </c>
      <c r="H5757" s="54">
        <v>1230379.013</v>
      </c>
      <c r="I5757" s="54" t="s">
        <v>21</v>
      </c>
      <c r="J5757" s="55">
        <v>39630</v>
      </c>
    </row>
    <row r="5758" spans="1:10" x14ac:dyDescent="0.3">
      <c r="A5758" s="54" t="s">
        <v>2432</v>
      </c>
      <c r="B5758" s="54">
        <v>9658</v>
      </c>
      <c r="C5758" s="56" t="s">
        <v>23</v>
      </c>
      <c r="D5758" s="54" t="s">
        <v>2513</v>
      </c>
      <c r="E5758" s="54">
        <v>3272</v>
      </c>
      <c r="F5758" s="54" t="s">
        <v>2344</v>
      </c>
      <c r="G5758" s="54">
        <v>2747980.8089999999</v>
      </c>
      <c r="H5758" s="54">
        <v>1229648.9210000001</v>
      </c>
      <c r="I5758" s="54" t="s">
        <v>21</v>
      </c>
      <c r="J5758" s="55">
        <v>39630</v>
      </c>
    </row>
    <row r="5759" spans="1:10" x14ac:dyDescent="0.3">
      <c r="A5759" s="54" t="s">
        <v>2432</v>
      </c>
      <c r="B5759" s="54">
        <v>9658</v>
      </c>
      <c r="C5759" s="56" t="s">
        <v>23</v>
      </c>
      <c r="D5759" s="54" t="s">
        <v>2518</v>
      </c>
      <c r="E5759" s="54">
        <v>3273</v>
      </c>
      <c r="F5759" s="54" t="s">
        <v>2344</v>
      </c>
      <c r="G5759" s="54">
        <v>2744124.1949999998</v>
      </c>
      <c r="H5759" s="54">
        <v>1226766.1089999999</v>
      </c>
      <c r="I5759" s="54" t="s">
        <v>21</v>
      </c>
      <c r="J5759" s="55">
        <v>39630</v>
      </c>
    </row>
    <row r="5760" spans="1:10" x14ac:dyDescent="0.3">
      <c r="A5760" s="54" t="s">
        <v>2432</v>
      </c>
      <c r="B5760" s="54">
        <v>9658</v>
      </c>
      <c r="C5760" s="56" t="s">
        <v>23</v>
      </c>
      <c r="D5760" s="54" t="s">
        <v>2431</v>
      </c>
      <c r="E5760" s="54">
        <v>3359</v>
      </c>
      <c r="F5760" s="54" t="s">
        <v>2344</v>
      </c>
      <c r="G5760" s="54">
        <v>2744924.0669999998</v>
      </c>
      <c r="H5760" s="54">
        <v>1231110.25</v>
      </c>
      <c r="I5760" s="54" t="s">
        <v>21</v>
      </c>
      <c r="J5760" s="55">
        <v>39630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64d25eb-2f60-4e0c-a3c6-daad9145fcb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31A6D5149042A45B318E2BEB70F2AB0" ma:contentTypeVersion="5" ma:contentTypeDescription="Ein neues Dokument erstellen." ma:contentTypeScope="" ma:versionID="7a4aff56e937c1055f06925e9353226d">
  <xsd:schema xmlns:xsd="http://www.w3.org/2001/XMLSchema" xmlns:xs="http://www.w3.org/2001/XMLSchema" xmlns:p="http://schemas.microsoft.com/office/2006/metadata/properties" xmlns:ns3="c64d25eb-2f60-4e0c-a3c6-daad9145fcba" targetNamespace="http://schemas.microsoft.com/office/2006/metadata/properties" ma:root="true" ma:fieldsID="5f536ce3ca07ea790a5eb6c7acec5fc4" ns3:_="">
    <xsd:import namespace="c64d25eb-2f60-4e0c-a3c6-daad9145fcb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d25eb-2f60-4e0c-a3c6-daad9145fcba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767E83-B399-4066-984B-935EC10001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C42314-7239-4531-89B9-7CE0014831BA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64d25eb-2f60-4e0c-a3c6-daad9145fcba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D4376E8-2673-4FAB-A583-6C69F9EA9A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d25eb-2f60-4e0c-a3c6-daad9145fc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7</vt:i4>
      </vt:variant>
    </vt:vector>
  </HeadingPairs>
  <TitlesOfParts>
    <vt:vector size="14" baseType="lpstr">
      <vt:lpstr>elementi base</vt:lpstr>
      <vt:lpstr>valutazione preliminare</vt:lpstr>
      <vt:lpstr>nuova costruzione</vt:lpstr>
      <vt:lpstr>rinnovo</vt:lpstr>
      <vt:lpstr>acquisto</vt:lpstr>
      <vt:lpstr>menu a tendina</vt:lpstr>
      <vt:lpstr>AMTOVZ_CSV_LV95</vt:lpstr>
      <vt:lpstr>acquisto!Druckbereich</vt:lpstr>
      <vt:lpstr>'elementi base'!Druckbereich</vt:lpstr>
      <vt:lpstr>'nuova costruzione'!Druckbereich</vt:lpstr>
      <vt:lpstr>rinnovo!Druckbereich</vt:lpstr>
      <vt:lpstr>'valutazione preliminare'!Druckbereich</vt:lpstr>
      <vt:lpstr>PLZ_Ort</vt:lpstr>
      <vt:lpstr>tbl_PLZ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Gian-Marco Huber;kathrin.hasler@bwo.admin.ch</dc:creator>
  <cp:lastModifiedBy>Hasler Kathrin BWO</cp:lastModifiedBy>
  <cp:lastPrinted>2025-12-30T03:29:23Z</cp:lastPrinted>
  <dcterms:created xsi:type="dcterms:W3CDTF">2016-05-06T06:46:46Z</dcterms:created>
  <dcterms:modified xsi:type="dcterms:W3CDTF">2026-01-09T08:33:02Z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2025-05-26T12:35:47Z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764a8406-fa35-410c-a528-f18d10471bb3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  <property fmtid="{D5CDD505-2E9C-101B-9397-08002B2CF9AE}" pid="10" name="ContentTypeId">
    <vt:lpwstr>0x010100D31A6D5149042A45B318E2BEB70F2AB0</vt:lpwstr>
  </property>
</Properties>
</file>